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68B57DD2-D3D6-40DE-AC14-80BBA0B5E259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A" sheetId="4" r:id="rId2"/>
    <sheet name="CTG" sheetId="8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4" l="1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14" i="8"/>
  <c r="H14" i="8" s="1"/>
  <c r="E12" i="8"/>
  <c r="H12" i="8" s="1"/>
  <c r="C8" i="8" l="1"/>
  <c r="D8" i="8"/>
  <c r="F8" i="8"/>
  <c r="C6" i="8"/>
  <c r="G8" i="8"/>
  <c r="F6" i="8"/>
  <c r="G6" i="8"/>
  <c r="D6" i="8"/>
  <c r="C16" i="8" l="1"/>
  <c r="C7" i="4" s="1"/>
  <c r="C16" i="4" s="1"/>
  <c r="D16" i="8"/>
  <c r="D7" i="4" s="1"/>
  <c r="D16" i="4" s="1"/>
  <c r="F16" i="8"/>
  <c r="F7" i="4" s="1"/>
  <c r="F28" i="4" s="1"/>
  <c r="F38" i="4" s="1"/>
  <c r="F52" i="4" s="1"/>
  <c r="G16" i="8"/>
  <c r="G7" i="4" s="1"/>
  <c r="G16" i="4" s="1"/>
  <c r="H8" i="8"/>
  <c r="E8" i="8"/>
  <c r="E6" i="8"/>
  <c r="H6" i="8"/>
  <c r="C28" i="4" l="1"/>
  <c r="C30" i="4" s="1"/>
  <c r="D28" i="4"/>
  <c r="D38" i="4" s="1"/>
  <c r="D18" i="5" s="1"/>
  <c r="D16" i="5" s="1"/>
  <c r="D42" i="5" s="1"/>
  <c r="F30" i="4"/>
  <c r="F16" i="4"/>
  <c r="F18" i="5"/>
  <c r="F16" i="5" s="1"/>
  <c r="F42" i="5" s="1"/>
  <c r="G28" i="4"/>
  <c r="G30" i="4" s="1"/>
  <c r="H16" i="8"/>
  <c r="H7" i="4" s="1"/>
  <c r="H28" i="4" s="1"/>
  <c r="H30" i="4" s="1"/>
  <c r="E16" i="8"/>
  <c r="E7" i="4" s="1"/>
  <c r="E16" i="4" s="1"/>
  <c r="C38" i="4" l="1"/>
  <c r="C18" i="5" s="1"/>
  <c r="C16" i="5" s="1"/>
  <c r="C42" i="5" s="1"/>
  <c r="D52" i="4"/>
  <c r="D30" i="4"/>
  <c r="G38" i="4"/>
  <c r="G18" i="5" s="1"/>
  <c r="G16" i="5" s="1"/>
  <c r="G42" i="5" s="1"/>
  <c r="H38" i="4"/>
  <c r="H18" i="5" s="1"/>
  <c r="H16" i="5" s="1"/>
  <c r="H42" i="5" s="1"/>
  <c r="H16" i="4"/>
  <c r="E28" i="4"/>
  <c r="E38" i="4" s="1"/>
  <c r="E18" i="5" s="1"/>
  <c r="C52" i="4" l="1"/>
  <c r="E16" i="5"/>
  <c r="E42" i="5" s="1"/>
  <c r="G52" i="4"/>
  <c r="H52" i="4"/>
  <c r="E52" i="4"/>
  <c r="E30" i="4"/>
</calcChain>
</file>

<file path=xl/sharedStrings.xml><?xml version="1.0" encoding="utf-8"?>
<sst xmlns="http://schemas.openxmlformats.org/spreadsheetml/2006/main" count="205" uniqueCount="144">
  <si>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</si>
  <si>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</si>
  <si>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</si>
  <si>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</si>
  <si>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</si>
  <si>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</si>
  <si>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</si>
  <si>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</si>
  <si>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</si>
  <si>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</si>
  <si>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</si>
  <si>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</si>
  <si>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</si>
  <si>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</si>
  <si>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</si>
  <si>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</si>
  <si>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</si>
  <si>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</si>
  <si>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</si>
  <si>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</si>
  <si>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</si>
  <si>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</si>
  <si>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</si>
  <si>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</si>
  <si>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</si>
  <si>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</si>
  <si>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</si>
  <si>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</si>
  <si>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</si>
  <si>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</si>
  <si>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</si>
  <si>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</si>
  <si>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</si>
  <si>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</si>
  <si>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</si>
  <si>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</si>
  <si>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</si>
  <si>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</si>
  <si>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</si>
  <si>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</si>
  <si>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</si>
  <si>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</si>
  <si>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</si>
  <si>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</si>
  <si>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</si>
  <si>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</si>
  <si>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</si>
  <si>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</si>
  <si>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</si>
  <si>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</si>
  <si>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</si>
  <si>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</si>
  <si>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</si>
  <si>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</si>
  <si>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</si>
  <si>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</si>
  <si>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</si>
  <si>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</si>
  <si>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</si>
  <si>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</si>
  <si>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</si>
  <si>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</si>
  <si>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</si>
  <si>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</si>
  <si>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</si>
  <si>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</si>
  <si>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</si>
  <si>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</si>
  <si>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</si>
  <si>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</si>
  <si>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</si>
  <si>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</si>
  <si>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</si>
  <si>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</si>
  <si>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</si>
  <si>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</si>
  <si>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</si>
  <si>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</si>
  <si>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</si>
  <si>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</si>
  <si>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</si>
  <si>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</si>
  <si>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</si>
  <si>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</si>
  <si>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</si>
  <si>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</si>
  <si>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</si>
  <si>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</si>
  <si>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</si>
  <si>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</si>
  <si>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</si>
  <si>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</si>
  <si>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</si>
  <si>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</si>
  <si>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</si>
  <si>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</si>
  <si>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</si>
  <si>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</si>
  <si>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</si>
  <si>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</si>
  <si>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</si>
  <si>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</si>
  <si>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</si>
  <si>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</si>
  <si>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</si>
  <si>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</si>
  <si>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</si>
  <si>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</si>
  <si>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</si>
  <si>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</si>
  <si>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</si>
  <si>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</si>
  <si>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</si>
  <si>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</si>
  <si>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</si>
  <si>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</si>
  <si>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</si>
  <si>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</si>
  <si>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</si>
  <si>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</si>
  <si>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</si>
  <si>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</si>
  <si>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</si>
  <si>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</si>
  <si>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</si>
  <si>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</si>
  <si>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</si>
  <si>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</si>
  <si>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</si>
  <si>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</si>
  <si>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</si>
  <si>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</si>
  <si>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</si>
  <si>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</si>
  <si>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</si>
  <si>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Junta Municipal de Agua Potable y Alcantarillado de Celaya, Gto.</t>
  </si>
  <si>
    <t>Órganos Autónomos (Junta Municipal de Agua Potable y Alcantarillado de Celaya, Gto.)</t>
  </si>
  <si>
    <t xml:space="preserve"> </t>
  </si>
  <si>
    <t>Junta Municipal de Agua Potable y Alcantarillado de Celaya, Gto.
Estado Analítico del Ejercicio del Presupuesto de Egresos
Clasificación por Objeto del Gasto (Capítulo y Concepto)
Del 01 de enero al 31 de diciembre de 2022</t>
  </si>
  <si>
    <t>Junta Municipal de Agua Potable y Alcantarillado de Celaya, Gto.
Estado Analítico del Ejercicio del Presupuesto de Egresos
Clasificación Funcional (Finalidad y Función)
Del 01 de enero al 31 de diciembre de 2022</t>
  </si>
  <si>
    <t>Junta Municipal de Agua Potable y Alcantarillado de Celaya, Gto.
Estado Analítico del Ejercicio del Presupuesto de Egresos
Clasificación Económica (por Tipo de Gasto)
Del 01 de enero al 31 de diciembre de 2022</t>
  </si>
  <si>
    <t>Junta Municipal de Agua Potable y Alcantarillado de Celaya, Gto.
Estado Analítico del Ejercicio del Presupuesto de Egresos
Clasificación Administrativa
Del 01 de enero al 31 de diciembre de 2022</t>
  </si>
  <si>
    <t>Gobierno (Federal/Estatal/Municipal) de Celaya, Junta Municipal de Agua Potable y Alcantarillado de Celaya, Gto.
Estado Analítico del Ejercicio del Presupuesto de Egresos
Clasificación Administrativa
Del 01 de enero al 31 de diciembre de 2022</t>
  </si>
  <si>
    <t>Sector Paraestatal del Gobierno (Federal/Estatal/Municipal) de Celaya, Junta Municipal de Agua Potable y Alcantarillado de Celaya, Gto.
Estado Analítico del Ejercicio del Presupuesto de Egresos
Clasificación Administrativa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</si>
</sst>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3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4" fontId="6" fillId="0" borderId="13" xfId="0" applyNumberFormat="1" applyFont="1" applyBorder="1" applyProtection="1">
      <protection locked="0"/>
    </xf>
    <xf numFmtId="4" fontId="6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" fontId="0" fillId="0" borderId="0" xfId="16" applyNumberFormat="1" applyFont="1" applyFill="1" applyBorder="1" applyAlignment="1" applyProtection="1"/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104775</xdr:rowOff>
    </xdr:from>
    <xdr:to>
      <xdr:col>1</xdr:col>
      <xdr:colOff>1617345</xdr:colOff>
      <xdr:row>0</xdr:row>
      <xdr:rowOff>590550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8837E45-2C8D-424F-942D-81664C238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" y="104775"/>
          <a:ext cx="5143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95250</xdr:rowOff>
    </xdr:from>
    <xdr:to>
      <xdr:col>1</xdr:col>
      <xdr:colOff>1238250</xdr:colOff>
      <xdr:row>0</xdr:row>
      <xdr:rowOff>581025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5B726D7-60DC-4D09-8AD5-436B2E364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95250"/>
          <a:ext cx="514350" cy="485775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695325</xdr:colOff>
      <xdr:row>18</xdr:row>
      <xdr:rowOff>76200</xdr:rowOff>
    </xdr:from>
    <xdr:to>
      <xdr:col>1</xdr:col>
      <xdr:colOff>1209675</xdr:colOff>
      <xdr:row>18</xdr:row>
      <xdr:rowOff>561975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777BAD3-71E9-4029-9E82-3466B885A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3381375"/>
          <a:ext cx="514350" cy="485775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676275</xdr:colOff>
      <xdr:row>32</xdr:row>
      <xdr:rowOff>76200</xdr:rowOff>
    </xdr:from>
    <xdr:to>
      <xdr:col>1</xdr:col>
      <xdr:colOff>1190625</xdr:colOff>
      <xdr:row>32</xdr:row>
      <xdr:rowOff>561975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781C2E0-153D-4B5F-B57D-99C82401F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6038850"/>
          <a:ext cx="5143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0</xdr:row>
      <xdr:rowOff>76200</xdr:rowOff>
    </xdr:from>
    <xdr:to>
      <xdr:col>1</xdr:col>
      <xdr:colOff>1419225</xdr:colOff>
      <xdr:row>0</xdr:row>
      <xdr:rowOff>561975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CA134BA-D893-4077-8FC7-B62E71135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76200"/>
          <a:ext cx="5143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57150</xdr:rowOff>
    </xdr:from>
    <xdr:to>
      <xdr:col>1</xdr:col>
      <xdr:colOff>1485900</xdr:colOff>
      <xdr:row>0</xdr:row>
      <xdr:rowOff>542925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F3B9F69-1923-4F68-99EF-BFBC5F301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57150"/>
          <a:ext cx="5143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showGridLines="0" tabSelected="1" zoomScaleNormal="100" workbookViewId="0">
      <selection activeCell="C16" sqref="C16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0" ht="50.1" customHeight="1" x14ac:dyDescent="0.2">
      <c r="A1" s="50" t="s">
        <v>138</v>
      </c>
      <c r="B1" s="51"/>
      <c r="C1" s="51"/>
      <c r="D1" s="51"/>
      <c r="E1" s="51"/>
      <c r="F1" s="51"/>
      <c r="G1" s="51"/>
      <c r="H1" s="52"/>
    </row>
    <row r="2" spans="1:10" x14ac:dyDescent="0.2">
      <c r="A2" s="53" t="s">
        <v>60</v>
      </c>
      <c r="B2" s="54"/>
      <c r="C2" s="50" t="s">
        <v>66</v>
      </c>
      <c r="D2" s="51"/>
      <c r="E2" s="51"/>
      <c r="F2" s="51"/>
      <c r="G2" s="52"/>
      <c r="H2" s="55" t="s">
        <v>65</v>
      </c>
    </row>
    <row r="3" spans="1:10" ht="24.95" customHeight="1" x14ac:dyDescent="0.2">
      <c r="A3" s="56"/>
      <c r="B3" s="57"/>
      <c r="C3" s="58" t="s">
        <v>61</v>
      </c>
      <c r="D3" s="58" t="s">
        <v>131</v>
      </c>
      <c r="E3" s="58" t="s">
        <v>62</v>
      </c>
      <c r="F3" s="58" t="s">
        <v>63</v>
      </c>
      <c r="G3" s="58" t="s">
        <v>64</v>
      </c>
      <c r="H3" s="59"/>
    </row>
    <row r="4" spans="1:10" x14ac:dyDescent="0.2">
      <c r="A4" s="60"/>
      <c r="B4" s="61"/>
      <c r="C4" s="62">
        <v>1</v>
      </c>
      <c r="D4" s="62">
        <v>2</v>
      </c>
      <c r="E4" s="62" t="s">
        <v>132</v>
      </c>
      <c r="F4" s="62">
        <v>4</v>
      </c>
      <c r="G4" s="62">
        <v>5</v>
      </c>
      <c r="H4" s="62" t="s">
        <v>133</v>
      </c>
    </row>
    <row r="5" spans="1:10" x14ac:dyDescent="0.2">
      <c r="A5" s="43" t="s">
        <v>67</v>
      </c>
      <c r="B5" s="5"/>
      <c r="C5" s="44">
        <v>148294201.74395794</v>
      </c>
      <c r="D5" s="44">
        <v>6864294.6660421025</v>
      </c>
      <c r="E5" s="44">
        <v>155158496.41000003</v>
      </c>
      <c r="F5" s="44">
        <v>143878707.00000003</v>
      </c>
      <c r="G5" s="44">
        <v>143878707.00000003</v>
      </c>
      <c r="H5" s="44">
        <v>11279789.410000017</v>
      </c>
    </row>
    <row r="6" spans="1:10" x14ac:dyDescent="0.2">
      <c r="A6" s="3"/>
      <c r="B6" s="7" t="s">
        <v>76</v>
      </c>
      <c r="C6" s="11">
        <v>76557749.420000091</v>
      </c>
      <c r="D6" s="49">
        <v>3230526.0399999297</v>
      </c>
      <c r="E6" s="11">
        <v>79788275.460000023</v>
      </c>
      <c r="F6" s="11">
        <v>76649596.410000011</v>
      </c>
      <c r="G6" s="11">
        <v>76649596.410000011</v>
      </c>
      <c r="H6" s="11">
        <v>3138679.0500000119</v>
      </c>
      <c r="J6" s="47"/>
    </row>
    <row r="7" spans="1:10" x14ac:dyDescent="0.2">
      <c r="A7" s="3"/>
      <c r="B7" s="7" t="s">
        <v>77</v>
      </c>
      <c r="C7" s="11">
        <v>406560</v>
      </c>
      <c r="D7" s="49">
        <v>-150000</v>
      </c>
      <c r="E7" s="11">
        <v>256560</v>
      </c>
      <c r="F7" s="11">
        <v>64075.040000000001</v>
      </c>
      <c r="G7" s="11">
        <v>64075.040000000001</v>
      </c>
      <c r="H7" s="11">
        <v>192484.96</v>
      </c>
    </row>
    <row r="8" spans="1:10" x14ac:dyDescent="0.2">
      <c r="A8" s="3"/>
      <c r="B8" s="7" t="s">
        <v>78</v>
      </c>
      <c r="C8" s="11">
        <v>18554727.216370001</v>
      </c>
      <c r="D8" s="49">
        <v>857626.78362999693</v>
      </c>
      <c r="E8" s="11">
        <v>19412354</v>
      </c>
      <c r="F8" s="11">
        <v>18500059.809999995</v>
      </c>
      <c r="G8" s="11">
        <v>18500059.809999995</v>
      </c>
      <c r="H8" s="11">
        <v>912294.19000000507</v>
      </c>
    </row>
    <row r="9" spans="1:10" x14ac:dyDescent="0.2">
      <c r="A9" s="3"/>
      <c r="B9" s="7" t="s">
        <v>34</v>
      </c>
      <c r="C9" s="11">
        <v>19464991.307587817</v>
      </c>
      <c r="D9" s="49">
        <v>1766589.6824121829</v>
      </c>
      <c r="E9" s="11">
        <v>21231580.990000002</v>
      </c>
      <c r="F9" s="11">
        <v>19895070.170000002</v>
      </c>
      <c r="G9" s="11">
        <v>19895070.170000002</v>
      </c>
      <c r="H9" s="11">
        <v>1336510.8200000003</v>
      </c>
    </row>
    <row r="10" spans="1:10" x14ac:dyDescent="0.2">
      <c r="A10" s="3"/>
      <c r="B10" s="7" t="s">
        <v>79</v>
      </c>
      <c r="C10" s="11">
        <v>23163510.509999998</v>
      </c>
      <c r="D10" s="49">
        <v>6712260.2499999991</v>
      </c>
      <c r="E10" s="11">
        <v>29875770.759999998</v>
      </c>
      <c r="F10" s="11">
        <v>24895233.019999996</v>
      </c>
      <c r="G10" s="11">
        <v>24895233.019999996</v>
      </c>
      <c r="H10" s="11">
        <v>4980537.7400000021</v>
      </c>
      <c r="J10" s="47"/>
    </row>
    <row r="11" spans="1:10" x14ac:dyDescent="0.2">
      <c r="A11" s="3"/>
      <c r="B11" s="7" t="s">
        <v>35</v>
      </c>
      <c r="C11" s="11">
        <v>5181734.74</v>
      </c>
      <c r="D11" s="49">
        <v>-5181734.74</v>
      </c>
      <c r="E11" s="11">
        <v>0</v>
      </c>
      <c r="F11" s="11">
        <v>0</v>
      </c>
      <c r="G11" s="11">
        <v>0</v>
      </c>
      <c r="H11" s="11">
        <v>0</v>
      </c>
    </row>
    <row r="12" spans="1:10" x14ac:dyDescent="0.2">
      <c r="A12" s="3"/>
      <c r="B12" s="7" t="s">
        <v>80</v>
      </c>
      <c r="C12" s="11">
        <v>4964928.5500000007</v>
      </c>
      <c r="D12" s="49">
        <v>-370973.35000000498</v>
      </c>
      <c r="E12" s="11">
        <v>4593955.1999999955</v>
      </c>
      <c r="F12" s="11">
        <v>3874672.5499999993</v>
      </c>
      <c r="G12" s="11">
        <v>3874672.5499999993</v>
      </c>
      <c r="H12" s="11">
        <v>719282.64999999618</v>
      </c>
    </row>
    <row r="13" spans="1:10" x14ac:dyDescent="0.2">
      <c r="A13" s="43" t="s">
        <v>68</v>
      </c>
      <c r="B13" s="5"/>
      <c r="C13" s="45">
        <v>52025279.259999998</v>
      </c>
      <c r="D13" s="45">
        <v>7420841.3588000024</v>
      </c>
      <c r="E13" s="45">
        <v>59446120.618799999</v>
      </c>
      <c r="F13" s="45">
        <v>54074932.399999991</v>
      </c>
      <c r="G13" s="45">
        <v>46425058.989999995</v>
      </c>
      <c r="H13" s="45">
        <v>5371188.2188000036</v>
      </c>
    </row>
    <row r="14" spans="1:10" x14ac:dyDescent="0.2">
      <c r="A14" s="3"/>
      <c r="B14" s="7" t="s">
        <v>81</v>
      </c>
      <c r="C14" s="11">
        <v>2158758.629999999</v>
      </c>
      <c r="D14" s="49">
        <v>-84210.21120000002</v>
      </c>
      <c r="E14" s="11">
        <v>2074548.4187999989</v>
      </c>
      <c r="F14" s="11">
        <v>1650433.1403999992</v>
      </c>
      <c r="G14" s="11">
        <v>1617792.1303999992</v>
      </c>
      <c r="H14" s="11">
        <v>424115.27839999972</v>
      </c>
    </row>
    <row r="15" spans="1:10" x14ac:dyDescent="0.2">
      <c r="A15" s="3"/>
      <c r="B15" s="7" t="s">
        <v>82</v>
      </c>
      <c r="C15" s="11">
        <v>465460</v>
      </c>
      <c r="D15" s="49">
        <v>208679.23</v>
      </c>
      <c r="E15" s="11">
        <v>674139.23</v>
      </c>
      <c r="F15" s="11">
        <v>458160.7524</v>
      </c>
      <c r="G15" s="11">
        <v>433698.14240000001</v>
      </c>
      <c r="H15" s="11">
        <v>215978.47759999998</v>
      </c>
    </row>
    <row r="16" spans="1:10" x14ac:dyDescent="0.2">
      <c r="A16" s="3"/>
      <c r="B16" s="7" t="s">
        <v>83</v>
      </c>
      <c r="C16" s="11">
        <v>0</v>
      </c>
      <c r="D16" s="49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x14ac:dyDescent="0.2">
      <c r="A17" s="3"/>
      <c r="B17" s="7" t="s">
        <v>84</v>
      </c>
      <c r="C17" s="11">
        <v>22536607.390000004</v>
      </c>
      <c r="D17" s="49">
        <v>5167851.7300000004</v>
      </c>
      <c r="E17" s="11">
        <v>27704459.120000005</v>
      </c>
      <c r="F17" s="11">
        <v>25925478.289999999</v>
      </c>
      <c r="G17" s="11">
        <v>20433404.879999999</v>
      </c>
      <c r="H17" s="11">
        <v>1778980.8300000057</v>
      </c>
    </row>
    <row r="18" spans="1:8" x14ac:dyDescent="0.2">
      <c r="A18" s="3"/>
      <c r="B18" s="7" t="s">
        <v>85</v>
      </c>
      <c r="C18" s="11">
        <v>9400368.6100000013</v>
      </c>
      <c r="D18" s="49">
        <v>188735.4100000007</v>
      </c>
      <c r="E18" s="11">
        <v>9589104.0200000014</v>
      </c>
      <c r="F18" s="11">
        <v>7354213.8763999995</v>
      </c>
      <c r="G18" s="11">
        <v>6764119.5363999987</v>
      </c>
      <c r="H18" s="11">
        <v>2234890.1436000019</v>
      </c>
    </row>
    <row r="19" spans="1:8" x14ac:dyDescent="0.2">
      <c r="A19" s="3"/>
      <c r="B19" s="7" t="s">
        <v>86</v>
      </c>
      <c r="C19" s="11">
        <v>8821858.2200000007</v>
      </c>
      <c r="D19" s="49">
        <v>1563248.2600000007</v>
      </c>
      <c r="E19" s="11">
        <v>10385106.48</v>
      </c>
      <c r="F19" s="11">
        <v>10337065.509200003</v>
      </c>
      <c r="G19" s="11">
        <v>9586226.6692000013</v>
      </c>
      <c r="H19" s="11">
        <v>48040.970799997449</v>
      </c>
    </row>
    <row r="20" spans="1:8" x14ac:dyDescent="0.2">
      <c r="A20" s="3"/>
      <c r="B20" s="7" t="s">
        <v>87</v>
      </c>
      <c r="C20" s="11">
        <v>2084484.6800000004</v>
      </c>
      <c r="D20" s="49">
        <v>782596.77000000014</v>
      </c>
      <c r="E20" s="11">
        <v>2867081.4500000007</v>
      </c>
      <c r="F20" s="11">
        <v>2810717.1895999997</v>
      </c>
      <c r="G20" s="11">
        <v>2174463.6595999999</v>
      </c>
      <c r="H20" s="11">
        <v>56364.26040000096</v>
      </c>
    </row>
    <row r="21" spans="1:8" x14ac:dyDescent="0.2">
      <c r="A21" s="3"/>
      <c r="B21" s="7" t="s">
        <v>88</v>
      </c>
      <c r="C21" s="11">
        <v>190891.79</v>
      </c>
      <c r="D21" s="49">
        <v>-40092.040000000008</v>
      </c>
      <c r="E21" s="11">
        <v>150799.75</v>
      </c>
      <c r="F21" s="11">
        <v>0</v>
      </c>
      <c r="G21" s="11">
        <v>0</v>
      </c>
      <c r="H21" s="11">
        <v>150799.75</v>
      </c>
    </row>
    <row r="22" spans="1:8" x14ac:dyDescent="0.2">
      <c r="A22" s="3"/>
      <c r="B22" s="7" t="s">
        <v>89</v>
      </c>
      <c r="C22" s="11">
        <v>6366849.9399999995</v>
      </c>
      <c r="D22" s="49">
        <v>-365967.78999999975</v>
      </c>
      <c r="E22" s="11">
        <v>6000882.1499999994</v>
      </c>
      <c r="F22" s="11">
        <v>5538863.6420000009</v>
      </c>
      <c r="G22" s="11">
        <v>5415353.9720000019</v>
      </c>
      <c r="H22" s="11">
        <v>462018.50799999852</v>
      </c>
    </row>
    <row r="23" spans="1:8" x14ac:dyDescent="0.2">
      <c r="A23" s="43" t="s">
        <v>69</v>
      </c>
      <c r="B23" s="5"/>
      <c r="C23" s="45">
        <v>219046602.99999997</v>
      </c>
      <c r="D23" s="45">
        <v>26280262.307828579</v>
      </c>
      <c r="E23" s="45">
        <v>245326865.30782855</v>
      </c>
      <c r="F23" s="45">
        <v>233017298.85959998</v>
      </c>
      <c r="G23" s="45">
        <v>226479160.9896</v>
      </c>
      <c r="H23" s="45">
        <v>12309566.448228579</v>
      </c>
    </row>
    <row r="24" spans="1:8" x14ac:dyDescent="0.2">
      <c r="A24" s="3"/>
      <c r="B24" s="7" t="s">
        <v>90</v>
      </c>
      <c r="C24" s="11">
        <v>85623800.959999993</v>
      </c>
      <c r="D24" s="49">
        <v>3929309.4164</v>
      </c>
      <c r="E24" s="11">
        <v>89553110.376399994</v>
      </c>
      <c r="F24" s="11">
        <v>89184495.471200004</v>
      </c>
      <c r="G24" s="11">
        <v>89165483.971200004</v>
      </c>
      <c r="H24" s="11">
        <v>368614.90519998968</v>
      </c>
    </row>
    <row r="25" spans="1:8" x14ac:dyDescent="0.2">
      <c r="A25" s="3"/>
      <c r="B25" s="7" t="s">
        <v>91</v>
      </c>
      <c r="C25" s="11">
        <v>3044374</v>
      </c>
      <c r="D25" s="49">
        <v>7193796.2114285715</v>
      </c>
      <c r="E25" s="11">
        <v>10238170.211428571</v>
      </c>
      <c r="F25" s="11">
        <v>6345570.1792000001</v>
      </c>
      <c r="G25" s="11">
        <v>5693657.6792000001</v>
      </c>
      <c r="H25" s="11">
        <v>3892600.0322285714</v>
      </c>
    </row>
    <row r="26" spans="1:8" x14ac:dyDescent="0.2">
      <c r="A26" s="3"/>
      <c r="B26" s="7" t="s">
        <v>92</v>
      </c>
      <c r="C26" s="11">
        <v>8272635.5199999996</v>
      </c>
      <c r="D26" s="49">
        <v>3331745.7199999997</v>
      </c>
      <c r="E26" s="11">
        <v>11604381.239999998</v>
      </c>
      <c r="F26" s="11">
        <v>9157816.2719999999</v>
      </c>
      <c r="G26" s="11">
        <v>7695542.9220000003</v>
      </c>
      <c r="H26" s="11">
        <v>2446564.9679999985</v>
      </c>
    </row>
    <row r="27" spans="1:8" x14ac:dyDescent="0.2">
      <c r="A27" s="3"/>
      <c r="B27" s="7" t="s">
        <v>93</v>
      </c>
      <c r="C27" s="11">
        <v>5768637.5999999996</v>
      </c>
      <c r="D27" s="49">
        <v>275124.67000000016</v>
      </c>
      <c r="E27" s="11">
        <v>6043762.2699999996</v>
      </c>
      <c r="F27" s="11">
        <v>5561476.5891999993</v>
      </c>
      <c r="G27" s="11">
        <v>5253197.8391999993</v>
      </c>
      <c r="H27" s="11">
        <v>482285.68080000021</v>
      </c>
    </row>
    <row r="28" spans="1:8" x14ac:dyDescent="0.2">
      <c r="A28" s="3"/>
      <c r="B28" s="7" t="s">
        <v>94</v>
      </c>
      <c r="C28" s="11">
        <v>8907519.3000000007</v>
      </c>
      <c r="D28" s="49">
        <v>9353546.0599999987</v>
      </c>
      <c r="E28" s="11">
        <v>18261065.359999999</v>
      </c>
      <c r="F28" s="11">
        <v>17290832.399999999</v>
      </c>
      <c r="G28" s="11">
        <v>13560257.040000001</v>
      </c>
      <c r="H28" s="11">
        <v>970232.96000000089</v>
      </c>
    </row>
    <row r="29" spans="1:8" x14ac:dyDescent="0.2">
      <c r="A29" s="3"/>
      <c r="B29" s="7" t="s">
        <v>95</v>
      </c>
      <c r="C29" s="11">
        <v>2712676.5599999996</v>
      </c>
      <c r="D29" s="49">
        <v>761467.22000000067</v>
      </c>
      <c r="E29" s="11">
        <v>3474143.7800000003</v>
      </c>
      <c r="F29" s="11">
        <v>2845581.6043999996</v>
      </c>
      <c r="G29" s="11">
        <v>2520483.5643999996</v>
      </c>
      <c r="H29" s="11">
        <v>628562.17560000066</v>
      </c>
    </row>
    <row r="30" spans="1:8" x14ac:dyDescent="0.2">
      <c r="A30" s="3"/>
      <c r="B30" s="7" t="s">
        <v>96</v>
      </c>
      <c r="C30" s="11">
        <v>596263.32000000007</v>
      </c>
      <c r="D30" s="49">
        <v>98046.42</v>
      </c>
      <c r="E30" s="11">
        <v>694309.74000000011</v>
      </c>
      <c r="F30" s="11">
        <v>266294.62279999995</v>
      </c>
      <c r="G30" s="11">
        <v>266294.62279999995</v>
      </c>
      <c r="H30" s="11">
        <v>428015.11720000015</v>
      </c>
    </row>
    <row r="31" spans="1:8" x14ac:dyDescent="0.2">
      <c r="A31" s="3"/>
      <c r="B31" s="7" t="s">
        <v>97</v>
      </c>
      <c r="C31" s="11">
        <v>1254330.8500000001</v>
      </c>
      <c r="D31" s="49">
        <v>718754.53999999992</v>
      </c>
      <c r="E31" s="11">
        <v>1973085.3900000001</v>
      </c>
      <c r="F31" s="11">
        <v>1827325.2448</v>
      </c>
      <c r="G31" s="11">
        <v>1796364.8448000001</v>
      </c>
      <c r="H31" s="11">
        <v>145760.14520000014</v>
      </c>
    </row>
    <row r="32" spans="1:8" x14ac:dyDescent="0.2">
      <c r="A32" s="3"/>
      <c r="B32" s="7" t="s">
        <v>18</v>
      </c>
      <c r="C32" s="11">
        <v>102866364.89</v>
      </c>
      <c r="D32" s="49">
        <v>618472.0500000075</v>
      </c>
      <c r="E32" s="11">
        <v>103484836.94000001</v>
      </c>
      <c r="F32" s="11">
        <v>100537906.476</v>
      </c>
      <c r="G32" s="11">
        <v>100527878.506</v>
      </c>
      <c r="H32" s="11">
        <v>2946930.4640000165</v>
      </c>
    </row>
    <row r="33" spans="1:8" x14ac:dyDescent="0.2">
      <c r="A33" s="43" t="s">
        <v>70</v>
      </c>
      <c r="B33" s="5"/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</row>
    <row r="34" spans="1:8" x14ac:dyDescent="0.2">
      <c r="A34" s="3"/>
      <c r="B34" s="7" t="s">
        <v>98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3"/>
      <c r="B35" s="7" t="s">
        <v>99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x14ac:dyDescent="0.2">
      <c r="A36" s="3"/>
      <c r="B36" s="7" t="s">
        <v>100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3"/>
      <c r="B37" s="7" t="s">
        <v>101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x14ac:dyDescent="0.2">
      <c r="A38" s="3"/>
      <c r="B38" s="7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2">
      <c r="A39" s="3"/>
      <c r="B39" s="7" t="s">
        <v>102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2">
      <c r="A40" s="3"/>
      <c r="B40" s="7" t="s">
        <v>103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2">
      <c r="A41" s="3"/>
      <c r="B41" s="7" t="s">
        <v>36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2">
      <c r="A42" s="3"/>
      <c r="B42" s="7" t="s">
        <v>104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x14ac:dyDescent="0.2">
      <c r="A43" s="43" t="s">
        <v>71</v>
      </c>
      <c r="B43" s="5"/>
      <c r="C43" s="45">
        <v>14075445</v>
      </c>
      <c r="D43" s="45">
        <v>6743285.6000000006</v>
      </c>
      <c r="E43" s="45">
        <v>20818730.600000001</v>
      </c>
      <c r="F43" s="45">
        <v>16819421.914000001</v>
      </c>
      <c r="G43" s="45">
        <v>13816601.484000001</v>
      </c>
      <c r="H43" s="45">
        <v>3999308.6860000016</v>
      </c>
    </row>
    <row r="44" spans="1:8" x14ac:dyDescent="0.2">
      <c r="A44" s="3"/>
      <c r="B44" s="7" t="s">
        <v>105</v>
      </c>
      <c r="C44" s="11">
        <v>1048052.7000000001</v>
      </c>
      <c r="D44" s="11">
        <v>883511.08000000007</v>
      </c>
      <c r="E44" s="11">
        <v>1931563.7800000003</v>
      </c>
      <c r="F44" s="11">
        <v>1871707.3511999997</v>
      </c>
      <c r="G44" s="11">
        <v>1473200.0211999998</v>
      </c>
      <c r="H44" s="11">
        <v>59856.428800000576</v>
      </c>
    </row>
    <row r="45" spans="1:8" x14ac:dyDescent="0.2">
      <c r="A45" s="3"/>
      <c r="B45" s="7" t="s">
        <v>106</v>
      </c>
      <c r="C45" s="11">
        <v>214978.11</v>
      </c>
      <c r="D45" s="11">
        <v>-14862.509999999995</v>
      </c>
      <c r="E45" s="11">
        <v>200115.59999999998</v>
      </c>
      <c r="F45" s="11">
        <v>173907.98879999999</v>
      </c>
      <c r="G45" s="11">
        <v>173907.98879999999</v>
      </c>
      <c r="H45" s="11">
        <v>26207.611199999985</v>
      </c>
    </row>
    <row r="46" spans="1:8" x14ac:dyDescent="0.2">
      <c r="A46" s="3"/>
      <c r="B46" s="7" t="s">
        <v>107</v>
      </c>
      <c r="C46" s="11">
        <v>1098482.56</v>
      </c>
      <c r="D46" s="11">
        <v>-50262.36</v>
      </c>
      <c r="E46" s="11">
        <v>1048220.2000000001</v>
      </c>
      <c r="F46" s="11">
        <v>862580.33839999989</v>
      </c>
      <c r="G46" s="11">
        <v>862580.33839999989</v>
      </c>
      <c r="H46" s="11">
        <v>185639.86160000018</v>
      </c>
    </row>
    <row r="47" spans="1:8" x14ac:dyDescent="0.2">
      <c r="A47" s="3"/>
      <c r="B47" s="7" t="s">
        <v>108</v>
      </c>
      <c r="C47" s="11">
        <v>3025861.1900000004</v>
      </c>
      <c r="D47" s="11">
        <v>-2050245.2</v>
      </c>
      <c r="E47" s="11">
        <v>975615.99000000046</v>
      </c>
      <c r="F47" s="11">
        <v>874923.99119999993</v>
      </c>
      <c r="G47" s="11">
        <v>874923.99119999993</v>
      </c>
      <c r="H47" s="11">
        <v>100691.99880000053</v>
      </c>
    </row>
    <row r="48" spans="1:8" x14ac:dyDescent="0.2">
      <c r="A48" s="3"/>
      <c r="B48" s="7" t="s">
        <v>109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2">
      <c r="A49" s="3"/>
      <c r="B49" s="7" t="s">
        <v>110</v>
      </c>
      <c r="C49" s="11">
        <v>8523013.5800000001</v>
      </c>
      <c r="D49" s="11">
        <v>6176076.4600000009</v>
      </c>
      <c r="E49" s="11">
        <v>14699090.040000001</v>
      </c>
      <c r="F49" s="11">
        <v>11106797.4988</v>
      </c>
      <c r="G49" s="11">
        <v>10415324.398800001</v>
      </c>
      <c r="H49" s="11">
        <v>3592292.5412000008</v>
      </c>
    </row>
    <row r="50" spans="1:8" x14ac:dyDescent="0.2">
      <c r="A50" s="3"/>
      <c r="B50" s="7" t="s">
        <v>111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x14ac:dyDescent="0.2">
      <c r="A51" s="3"/>
      <c r="B51" s="7" t="s">
        <v>112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x14ac:dyDescent="0.2">
      <c r="A52" s="3"/>
      <c r="B52" s="7" t="s">
        <v>113</v>
      </c>
      <c r="C52" s="11">
        <v>165056.85999999999</v>
      </c>
      <c r="D52" s="11">
        <v>1799068.13</v>
      </c>
      <c r="E52" s="11">
        <v>1964124.9899999998</v>
      </c>
      <c r="F52" s="11">
        <v>1929504.7455999998</v>
      </c>
      <c r="G52" s="11">
        <v>16664.745599999791</v>
      </c>
      <c r="H52" s="11">
        <v>34620.244399999967</v>
      </c>
    </row>
    <row r="53" spans="1:8" x14ac:dyDescent="0.2">
      <c r="A53" s="43" t="s">
        <v>72</v>
      </c>
      <c r="B53" s="5"/>
      <c r="C53" s="45">
        <v>89998857.799999997</v>
      </c>
      <c r="D53" s="45">
        <v>66383087.851000026</v>
      </c>
      <c r="E53" s="45">
        <v>156381945.65100002</v>
      </c>
      <c r="F53" s="45">
        <v>91259618.069999993</v>
      </c>
      <c r="G53" s="45">
        <v>89457760.719999999</v>
      </c>
      <c r="H53" s="45">
        <v>65122327.58100003</v>
      </c>
    </row>
    <row r="54" spans="1:8" x14ac:dyDescent="0.2">
      <c r="A54" s="3"/>
      <c r="B54" s="7" t="s">
        <v>114</v>
      </c>
      <c r="C54" s="11">
        <v>89998857.799999997</v>
      </c>
      <c r="D54" s="11">
        <v>66383087.851000026</v>
      </c>
      <c r="E54" s="11">
        <v>156381945.65100002</v>
      </c>
      <c r="F54" s="11">
        <v>91259618.069999993</v>
      </c>
      <c r="G54" s="11">
        <v>89457760.719999999</v>
      </c>
      <c r="H54" s="11">
        <v>65122327.58100003</v>
      </c>
    </row>
    <row r="55" spans="1:8" x14ac:dyDescent="0.2">
      <c r="A55" s="3"/>
      <c r="B55" s="7" t="s">
        <v>115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3"/>
      <c r="B56" s="7" t="s">
        <v>116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43" t="s">
        <v>73</v>
      </c>
      <c r="B57" s="5"/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</row>
    <row r="58" spans="1:8" x14ac:dyDescent="0.2">
      <c r="A58" s="3"/>
      <c r="B58" s="7" t="s">
        <v>117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3"/>
      <c r="B59" s="7" t="s">
        <v>118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3"/>
      <c r="B60" s="7" t="s">
        <v>119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3"/>
      <c r="B61" s="7" t="s">
        <v>120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3"/>
      <c r="B62" s="7" t="s">
        <v>121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3"/>
      <c r="B63" s="7" t="s">
        <v>122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3"/>
      <c r="B64" s="7" t="s">
        <v>123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43" t="s">
        <v>74</v>
      </c>
      <c r="B65" s="5"/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</row>
    <row r="66" spans="1:8" x14ac:dyDescent="0.2">
      <c r="A66" s="3"/>
      <c r="B66" s="7" t="s">
        <v>37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3"/>
      <c r="B67" s="7" t="s">
        <v>38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3"/>
      <c r="B68" s="7" t="s">
        <v>39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43" t="s">
        <v>75</v>
      </c>
      <c r="B69" s="5"/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</row>
    <row r="70" spans="1:8" x14ac:dyDescent="0.2">
      <c r="A70" s="3"/>
      <c r="B70" s="7" t="s">
        <v>124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3"/>
      <c r="B71" s="7" t="s">
        <v>125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3"/>
      <c r="B72" s="7" t="s">
        <v>126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3"/>
      <c r="B73" s="7" t="s">
        <v>127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3"/>
      <c r="B74" s="7" t="s">
        <v>128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3"/>
      <c r="B75" s="7" t="s">
        <v>129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4"/>
      <c r="B76" s="8" t="s">
        <v>130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</row>
    <row r="77" spans="1:8" x14ac:dyDescent="0.2">
      <c r="A77" s="6"/>
      <c r="B77" s="9" t="s">
        <v>59</v>
      </c>
      <c r="C77" s="12">
        <v>523440386.80395788</v>
      </c>
      <c r="D77" s="12">
        <v>113691771.78367072</v>
      </c>
      <c r="E77" s="12">
        <v>637132158.5876286</v>
      </c>
      <c r="F77" s="12">
        <v>539049978.24360001</v>
      </c>
      <c r="G77" s="12">
        <v>520057289.18360007</v>
      </c>
      <c r="H77" s="12">
        <v>98082180.344028622</v>
      </c>
    </row>
    <row r="78" spans="1:8" x14ac:dyDescent="0.2">
      <c r="G78" s="47" t="s">
        <v>137</v>
      </c>
    </row>
    <row r="79" spans="1:8" x14ac:dyDescent="0.2">
      <c r="A79" s="1" t="s">
        <v>134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I5 I81 I6:I12" unlockedFormula="1"/>
    <ignoredError sqref="I13 I23 I14:I22 I33:I43 I24:I32 I53 I44:I52 I55:I80 I54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4"/>
  <sheetViews>
    <sheetView showGridLines="0" workbookViewId="0">
      <selection activeCell="A33" sqref="A33:H36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55.5" customHeight="1" x14ac:dyDescent="0.2">
      <c r="A1" s="50" t="s">
        <v>141</v>
      </c>
      <c r="B1" s="51"/>
      <c r="C1" s="51"/>
      <c r="D1" s="51"/>
      <c r="E1" s="51"/>
      <c r="F1" s="51"/>
      <c r="G1" s="51"/>
      <c r="H1" s="52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53" t="s">
        <v>60</v>
      </c>
      <c r="B3" s="54"/>
      <c r="C3" s="50" t="s">
        <v>66</v>
      </c>
      <c r="D3" s="51"/>
      <c r="E3" s="51"/>
      <c r="F3" s="51"/>
      <c r="G3" s="52"/>
      <c r="H3" s="55" t="s">
        <v>65</v>
      </c>
    </row>
    <row r="4" spans="1:8" ht="24.95" customHeight="1" x14ac:dyDescent="0.2">
      <c r="A4" s="56"/>
      <c r="B4" s="57"/>
      <c r="C4" s="58" t="s">
        <v>61</v>
      </c>
      <c r="D4" s="58" t="s">
        <v>131</v>
      </c>
      <c r="E4" s="58" t="s">
        <v>62</v>
      </c>
      <c r="F4" s="58" t="s">
        <v>63</v>
      </c>
      <c r="G4" s="58" t="s">
        <v>64</v>
      </c>
      <c r="H4" s="59"/>
    </row>
    <row r="5" spans="1:8" x14ac:dyDescent="0.2">
      <c r="A5" s="60"/>
      <c r="B5" s="61"/>
      <c r="C5" s="62">
        <v>1</v>
      </c>
      <c r="D5" s="62">
        <v>2</v>
      </c>
      <c r="E5" s="62" t="s">
        <v>132</v>
      </c>
      <c r="F5" s="62">
        <v>4</v>
      </c>
      <c r="G5" s="62">
        <v>5</v>
      </c>
      <c r="H5" s="62" t="s">
        <v>133</v>
      </c>
    </row>
    <row r="6" spans="1:8" x14ac:dyDescent="0.2">
      <c r="A6" s="24"/>
      <c r="B6" s="20"/>
      <c r="C6" s="32"/>
      <c r="D6" s="32"/>
      <c r="E6" s="32"/>
      <c r="F6" s="32"/>
      <c r="G6" s="32"/>
      <c r="H6" s="32"/>
    </row>
    <row r="7" spans="1:8" x14ac:dyDescent="0.2">
      <c r="A7" s="2" t="s">
        <v>135</v>
      </c>
      <c r="B7" s="18"/>
      <c r="C7" s="11">
        <f>+CTG!C16</f>
        <v>523440386.80395788</v>
      </c>
      <c r="D7" s="11">
        <f>+CTG!D16</f>
        <v>113691771.78367071</v>
      </c>
      <c r="E7" s="11">
        <f>+CTG!E16</f>
        <v>637132158.5876286</v>
      </c>
      <c r="F7" s="11">
        <f>+CTG!F16</f>
        <v>539049978.24360001</v>
      </c>
      <c r="G7" s="11">
        <f>+CTG!G16</f>
        <v>520057289.18360001</v>
      </c>
      <c r="H7" s="11">
        <f>+CTG!H16</f>
        <v>98082180.344028637</v>
      </c>
    </row>
    <row r="8" spans="1:8" x14ac:dyDescent="0.2">
      <c r="A8" s="2" t="s">
        <v>52</v>
      </c>
      <c r="B8" s="18"/>
      <c r="C8" s="11">
        <v>0</v>
      </c>
      <c r="D8" s="11">
        <v>0</v>
      </c>
      <c r="E8" s="11">
        <f t="shared" ref="E8:E14" si="0">+C8+D8</f>
        <v>0</v>
      </c>
      <c r="F8" s="11">
        <v>0</v>
      </c>
      <c r="G8" s="11">
        <v>0</v>
      </c>
      <c r="H8" s="11">
        <f t="shared" ref="H8:H14" si="1">+E8-F8</f>
        <v>0</v>
      </c>
    </row>
    <row r="9" spans="1:8" x14ac:dyDescent="0.2">
      <c r="A9" s="2" t="s">
        <v>53</v>
      </c>
      <c r="B9" s="18"/>
      <c r="C9" s="11">
        <v>0</v>
      </c>
      <c r="D9" s="11">
        <v>0</v>
      </c>
      <c r="E9" s="11">
        <f t="shared" si="0"/>
        <v>0</v>
      </c>
      <c r="F9" s="11">
        <v>0</v>
      </c>
      <c r="G9" s="11">
        <v>0</v>
      </c>
      <c r="H9" s="11">
        <f t="shared" si="1"/>
        <v>0</v>
      </c>
    </row>
    <row r="10" spans="1:8" x14ac:dyDescent="0.2">
      <c r="A10" s="2" t="s">
        <v>54</v>
      </c>
      <c r="B10" s="18"/>
      <c r="C10" s="11">
        <v>0</v>
      </c>
      <c r="D10" s="11">
        <v>0</v>
      </c>
      <c r="E10" s="11">
        <f t="shared" si="0"/>
        <v>0</v>
      </c>
      <c r="F10" s="11">
        <v>0</v>
      </c>
      <c r="G10" s="11">
        <v>0</v>
      </c>
      <c r="H10" s="11">
        <f t="shared" si="1"/>
        <v>0</v>
      </c>
    </row>
    <row r="11" spans="1:8" x14ac:dyDescent="0.2">
      <c r="A11" s="2" t="s">
        <v>55</v>
      </c>
      <c r="B11" s="18"/>
      <c r="C11" s="11">
        <v>0</v>
      </c>
      <c r="D11" s="11">
        <v>0</v>
      </c>
      <c r="E11" s="11">
        <f t="shared" si="0"/>
        <v>0</v>
      </c>
      <c r="F11" s="11">
        <v>0</v>
      </c>
      <c r="G11" s="11">
        <v>0</v>
      </c>
      <c r="H11" s="11">
        <f t="shared" si="1"/>
        <v>0</v>
      </c>
    </row>
    <row r="12" spans="1:8" x14ac:dyDescent="0.2">
      <c r="A12" s="2" t="s">
        <v>56</v>
      </c>
      <c r="B12" s="18"/>
      <c r="C12" s="11">
        <v>0</v>
      </c>
      <c r="D12" s="11">
        <v>0</v>
      </c>
      <c r="E12" s="11">
        <f t="shared" si="0"/>
        <v>0</v>
      </c>
      <c r="F12" s="11">
        <v>0</v>
      </c>
      <c r="G12" s="11">
        <v>0</v>
      </c>
      <c r="H12" s="11">
        <f t="shared" si="1"/>
        <v>0</v>
      </c>
    </row>
    <row r="13" spans="1:8" x14ac:dyDescent="0.2">
      <c r="A13" s="2" t="s">
        <v>57</v>
      </c>
      <c r="B13" s="18"/>
      <c r="C13" s="11">
        <v>0</v>
      </c>
      <c r="D13" s="11">
        <v>0</v>
      </c>
      <c r="E13" s="11">
        <f t="shared" si="0"/>
        <v>0</v>
      </c>
      <c r="F13" s="11">
        <v>0</v>
      </c>
      <c r="G13" s="11">
        <v>0</v>
      </c>
      <c r="H13" s="11">
        <f t="shared" si="1"/>
        <v>0</v>
      </c>
    </row>
    <row r="14" spans="1:8" x14ac:dyDescent="0.2">
      <c r="A14" s="2" t="s">
        <v>58</v>
      </c>
      <c r="B14" s="18"/>
      <c r="C14" s="11">
        <v>0</v>
      </c>
      <c r="D14" s="11">
        <v>0</v>
      </c>
      <c r="E14" s="11">
        <f t="shared" si="0"/>
        <v>0</v>
      </c>
      <c r="F14" s="11">
        <v>0</v>
      </c>
      <c r="G14" s="11">
        <v>0</v>
      </c>
      <c r="H14" s="11">
        <f t="shared" si="1"/>
        <v>0</v>
      </c>
    </row>
    <row r="15" spans="1:8" x14ac:dyDescent="0.2">
      <c r="A15" s="2"/>
      <c r="B15" s="21"/>
      <c r="C15" s="46"/>
      <c r="D15" s="46"/>
      <c r="E15" s="46"/>
      <c r="F15" s="46"/>
      <c r="G15" s="46"/>
      <c r="H15" s="46"/>
    </row>
    <row r="16" spans="1:8" x14ac:dyDescent="0.2">
      <c r="A16" s="22"/>
      <c r="B16" s="42" t="s">
        <v>59</v>
      </c>
      <c r="C16" s="19">
        <f>SUM(C7:C15)</f>
        <v>523440386.80395788</v>
      </c>
      <c r="D16" s="19">
        <f t="shared" ref="D16:H16" si="2">SUM(D7:D15)</f>
        <v>113691771.78367071</v>
      </c>
      <c r="E16" s="19">
        <f t="shared" si="2"/>
        <v>637132158.5876286</v>
      </c>
      <c r="F16" s="19">
        <f t="shared" si="2"/>
        <v>539049978.24360001</v>
      </c>
      <c r="G16" s="19">
        <f t="shared" si="2"/>
        <v>520057289.18360001</v>
      </c>
      <c r="H16" s="19">
        <f t="shared" si="2"/>
        <v>98082180.344028637</v>
      </c>
    </row>
    <row r="19" spans="1:8" ht="51.75" customHeight="1" x14ac:dyDescent="0.2">
      <c r="A19" s="50" t="s">
        <v>142</v>
      </c>
      <c r="B19" s="51"/>
      <c r="C19" s="51"/>
      <c r="D19" s="51"/>
      <c r="E19" s="51"/>
      <c r="F19" s="51"/>
      <c r="G19" s="51"/>
      <c r="H19" s="52"/>
    </row>
    <row r="21" spans="1:8" x14ac:dyDescent="0.2">
      <c r="A21" s="53" t="s">
        <v>60</v>
      </c>
      <c r="B21" s="54"/>
      <c r="C21" s="50" t="s">
        <v>66</v>
      </c>
      <c r="D21" s="51"/>
      <c r="E21" s="51"/>
      <c r="F21" s="51"/>
      <c r="G21" s="52"/>
      <c r="H21" s="55" t="s">
        <v>65</v>
      </c>
    </row>
    <row r="22" spans="1:8" ht="22.5" x14ac:dyDescent="0.2">
      <c r="A22" s="56"/>
      <c r="B22" s="57"/>
      <c r="C22" s="58" t="s">
        <v>61</v>
      </c>
      <c r="D22" s="58" t="s">
        <v>131</v>
      </c>
      <c r="E22" s="58" t="s">
        <v>62</v>
      </c>
      <c r="F22" s="58" t="s">
        <v>63</v>
      </c>
      <c r="G22" s="58" t="s">
        <v>64</v>
      </c>
      <c r="H22" s="59"/>
    </row>
    <row r="23" spans="1:8" x14ac:dyDescent="0.2">
      <c r="A23" s="60"/>
      <c r="B23" s="61"/>
      <c r="C23" s="62">
        <v>1</v>
      </c>
      <c r="D23" s="62">
        <v>2</v>
      </c>
      <c r="E23" s="62" t="s">
        <v>132</v>
      </c>
      <c r="F23" s="62">
        <v>4</v>
      </c>
      <c r="G23" s="62">
        <v>5</v>
      </c>
      <c r="H23" s="62" t="s">
        <v>133</v>
      </c>
    </row>
    <row r="24" spans="1:8" x14ac:dyDescent="0.2">
      <c r="A24" s="24"/>
      <c r="B24" s="25"/>
      <c r="C24" s="29"/>
      <c r="D24" s="29"/>
      <c r="E24" s="29"/>
      <c r="F24" s="29"/>
      <c r="G24" s="29"/>
      <c r="H24" s="29"/>
    </row>
    <row r="25" spans="1:8" x14ac:dyDescent="0.2">
      <c r="A25" s="2" t="s">
        <v>8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</row>
    <row r="26" spans="1:8" x14ac:dyDescent="0.2">
      <c r="A26" s="2" t="s">
        <v>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</row>
    <row r="27" spans="1:8" x14ac:dyDescent="0.2">
      <c r="A27" s="2" t="s">
        <v>10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</row>
    <row r="28" spans="1:8" x14ac:dyDescent="0.2">
      <c r="A28" s="2" t="s">
        <v>136</v>
      </c>
      <c r="C28" s="11">
        <f>+C7</f>
        <v>523440386.80395788</v>
      </c>
      <c r="D28" s="11">
        <f t="shared" ref="D28:H28" si="3">+D7</f>
        <v>113691771.78367071</v>
      </c>
      <c r="E28" s="11">
        <f t="shared" si="3"/>
        <v>637132158.5876286</v>
      </c>
      <c r="F28" s="11">
        <f t="shared" si="3"/>
        <v>539049978.24360001</v>
      </c>
      <c r="G28" s="11">
        <f t="shared" si="3"/>
        <v>520057289.18360001</v>
      </c>
      <c r="H28" s="11">
        <f t="shared" si="3"/>
        <v>98082180.344028637</v>
      </c>
    </row>
    <row r="29" spans="1:8" x14ac:dyDescent="0.2">
      <c r="A29" s="2"/>
      <c r="C29" s="31"/>
      <c r="D29" s="31"/>
      <c r="E29" s="31"/>
      <c r="F29" s="31"/>
      <c r="G29" s="31"/>
      <c r="H29" s="31"/>
    </row>
    <row r="30" spans="1:8" x14ac:dyDescent="0.2">
      <c r="A30" s="22"/>
      <c r="B30" s="42" t="s">
        <v>59</v>
      </c>
      <c r="C30" s="19">
        <f>SUM(C25:C29)</f>
        <v>523440386.80395788</v>
      </c>
      <c r="D30" s="19">
        <f t="shared" ref="D30:H30" si="4">SUM(D25:D29)</f>
        <v>113691771.78367071</v>
      </c>
      <c r="E30" s="19">
        <f t="shared" si="4"/>
        <v>637132158.5876286</v>
      </c>
      <c r="F30" s="19">
        <f t="shared" si="4"/>
        <v>539049978.24360001</v>
      </c>
      <c r="G30" s="19">
        <f t="shared" si="4"/>
        <v>520057289.18360001</v>
      </c>
      <c r="H30" s="19">
        <f t="shared" si="4"/>
        <v>98082180.344028637</v>
      </c>
    </row>
    <row r="31" spans="1:8" x14ac:dyDescent="0.2">
      <c r="C31" s="48"/>
      <c r="D31" s="48"/>
      <c r="E31" s="48"/>
      <c r="F31" s="48"/>
      <c r="G31" s="48"/>
      <c r="H31" s="48"/>
    </row>
    <row r="33" spans="1:8" ht="51.75" customHeight="1" x14ac:dyDescent="0.2">
      <c r="A33" s="50" t="s">
        <v>143</v>
      </c>
      <c r="B33" s="51"/>
      <c r="C33" s="51"/>
      <c r="D33" s="51"/>
      <c r="E33" s="51"/>
      <c r="F33" s="51"/>
      <c r="G33" s="51"/>
      <c r="H33" s="52"/>
    </row>
    <row r="34" spans="1:8" x14ac:dyDescent="0.2">
      <c r="A34" s="53" t="s">
        <v>60</v>
      </c>
      <c r="B34" s="54"/>
      <c r="C34" s="50" t="s">
        <v>66</v>
      </c>
      <c r="D34" s="51"/>
      <c r="E34" s="51"/>
      <c r="F34" s="51"/>
      <c r="G34" s="52"/>
      <c r="H34" s="55" t="s">
        <v>65</v>
      </c>
    </row>
    <row r="35" spans="1:8" ht="22.5" x14ac:dyDescent="0.2">
      <c r="A35" s="56"/>
      <c r="B35" s="57"/>
      <c r="C35" s="58" t="s">
        <v>61</v>
      </c>
      <c r="D35" s="58" t="s">
        <v>131</v>
      </c>
      <c r="E35" s="58" t="s">
        <v>62</v>
      </c>
      <c r="F35" s="58" t="s">
        <v>63</v>
      </c>
      <c r="G35" s="58" t="s">
        <v>64</v>
      </c>
      <c r="H35" s="59"/>
    </row>
    <row r="36" spans="1:8" x14ac:dyDescent="0.2">
      <c r="A36" s="60"/>
      <c r="B36" s="61"/>
      <c r="C36" s="62">
        <v>1</v>
      </c>
      <c r="D36" s="62">
        <v>2</v>
      </c>
      <c r="E36" s="62" t="s">
        <v>132</v>
      </c>
      <c r="F36" s="62">
        <v>4</v>
      </c>
      <c r="G36" s="62">
        <v>5</v>
      </c>
      <c r="H36" s="62" t="s">
        <v>133</v>
      </c>
    </row>
    <row r="37" spans="1:8" x14ac:dyDescent="0.2">
      <c r="A37" s="24"/>
      <c r="B37" s="25"/>
      <c r="C37" s="29"/>
      <c r="D37" s="29"/>
      <c r="E37" s="29"/>
      <c r="F37" s="29"/>
      <c r="G37" s="29"/>
      <c r="H37" s="29"/>
    </row>
    <row r="38" spans="1:8" ht="22.5" x14ac:dyDescent="0.2">
      <c r="A38" s="2"/>
      <c r="B38" s="27" t="s">
        <v>12</v>
      </c>
      <c r="C38" s="11">
        <f>+C28</f>
        <v>523440386.80395788</v>
      </c>
      <c r="D38" s="11">
        <f t="shared" ref="D38:H38" si="5">+D28</f>
        <v>113691771.78367071</v>
      </c>
      <c r="E38" s="11">
        <f t="shared" si="5"/>
        <v>637132158.5876286</v>
      </c>
      <c r="F38" s="11">
        <f t="shared" si="5"/>
        <v>539049978.24360001</v>
      </c>
      <c r="G38" s="11">
        <f t="shared" si="5"/>
        <v>520057289.18360001</v>
      </c>
      <c r="H38" s="11">
        <f t="shared" si="5"/>
        <v>98082180.344028637</v>
      </c>
    </row>
    <row r="39" spans="1:8" x14ac:dyDescent="0.2">
      <c r="A39" s="2"/>
      <c r="B39" s="27"/>
      <c r="C39" s="30"/>
      <c r="D39" s="30"/>
      <c r="E39" s="30"/>
      <c r="F39" s="30"/>
      <c r="G39" s="30"/>
      <c r="H39" s="30"/>
    </row>
    <row r="40" spans="1:8" x14ac:dyDescent="0.2">
      <c r="A40" s="2"/>
      <c r="B40" s="27" t="s">
        <v>11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</row>
    <row r="41" spans="1:8" x14ac:dyDescent="0.2">
      <c r="A41" s="2"/>
      <c r="B41" s="27"/>
      <c r="C41" s="30"/>
      <c r="D41" s="30"/>
      <c r="E41" s="30"/>
      <c r="F41" s="30"/>
      <c r="G41" s="30"/>
      <c r="H41" s="30"/>
    </row>
    <row r="42" spans="1:8" ht="22.5" x14ac:dyDescent="0.2">
      <c r="A42" s="2"/>
      <c r="B42" s="27" t="s">
        <v>13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</row>
    <row r="43" spans="1:8" x14ac:dyDescent="0.2">
      <c r="A43" s="2"/>
      <c r="B43" s="27"/>
      <c r="C43" s="30"/>
      <c r="D43" s="30"/>
      <c r="E43" s="30"/>
      <c r="F43" s="30"/>
      <c r="G43" s="30"/>
      <c r="H43" s="30"/>
    </row>
    <row r="44" spans="1:8" ht="22.5" x14ac:dyDescent="0.2">
      <c r="A44" s="2"/>
      <c r="B44" s="27" t="s">
        <v>25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</row>
    <row r="45" spans="1:8" x14ac:dyDescent="0.2">
      <c r="A45" s="2"/>
      <c r="B45" s="27"/>
      <c r="C45" s="30"/>
      <c r="D45" s="30"/>
      <c r="E45" s="30"/>
      <c r="F45" s="30"/>
      <c r="G45" s="30"/>
      <c r="H45" s="30"/>
    </row>
    <row r="46" spans="1:8" ht="22.5" x14ac:dyDescent="0.2">
      <c r="A46" s="2"/>
      <c r="B46" s="27" t="s">
        <v>26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</row>
    <row r="47" spans="1:8" x14ac:dyDescent="0.2">
      <c r="A47" s="2"/>
      <c r="B47" s="27"/>
      <c r="C47" s="30"/>
      <c r="D47" s="30"/>
      <c r="E47" s="30"/>
      <c r="F47" s="30"/>
      <c r="G47" s="30"/>
      <c r="H47" s="30"/>
    </row>
    <row r="48" spans="1:8" ht="22.5" x14ac:dyDescent="0.2">
      <c r="A48" s="2"/>
      <c r="B48" s="27" t="s">
        <v>33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</row>
    <row r="49" spans="1:8" x14ac:dyDescent="0.2">
      <c r="A49" s="2"/>
      <c r="B49" s="27"/>
      <c r="C49" s="30"/>
      <c r="D49" s="30"/>
      <c r="E49" s="30"/>
      <c r="F49" s="30"/>
      <c r="G49" s="30"/>
      <c r="H49" s="30"/>
    </row>
    <row r="50" spans="1:8" x14ac:dyDescent="0.2">
      <c r="A50" s="2"/>
      <c r="B50" s="27" t="s">
        <v>14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</row>
    <row r="51" spans="1:8" x14ac:dyDescent="0.2">
      <c r="A51" s="26"/>
      <c r="B51" s="28"/>
      <c r="C51" s="31"/>
      <c r="D51" s="31"/>
      <c r="E51" s="31"/>
      <c r="F51" s="31"/>
      <c r="G51" s="31"/>
      <c r="H51" s="31"/>
    </row>
    <row r="52" spans="1:8" x14ac:dyDescent="0.2">
      <c r="A52" s="22"/>
      <c r="B52" s="42" t="s">
        <v>59</v>
      </c>
      <c r="C52" s="19">
        <f>SUM(C38:C51)</f>
        <v>523440386.80395788</v>
      </c>
      <c r="D52" s="19">
        <f t="shared" ref="D52:H52" si="6">SUM(D38:D51)</f>
        <v>113691771.78367071</v>
      </c>
      <c r="E52" s="19">
        <f t="shared" si="6"/>
        <v>637132158.5876286</v>
      </c>
      <c r="F52" s="19">
        <f t="shared" si="6"/>
        <v>539049978.24360001</v>
      </c>
      <c r="G52" s="19">
        <f t="shared" si="6"/>
        <v>520057289.18360001</v>
      </c>
      <c r="H52" s="19">
        <f t="shared" si="6"/>
        <v>98082180.344028637</v>
      </c>
    </row>
    <row r="53" spans="1:8" x14ac:dyDescent="0.2">
      <c r="C53" s="48"/>
      <c r="D53" s="48"/>
      <c r="E53" s="48"/>
      <c r="F53" s="48"/>
      <c r="G53" s="48"/>
      <c r="H53" s="48"/>
    </row>
    <row r="54" spans="1:8" x14ac:dyDescent="0.2">
      <c r="A54" s="1" t="s">
        <v>134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C7:I18 A28:H32 B33:H33 C38:H5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0"/>
  <sheetViews>
    <sheetView showGridLines="0" workbookViewId="0">
      <selection activeCell="E23" sqref="E23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0" t="s">
        <v>140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60</v>
      </c>
      <c r="B2" s="54"/>
      <c r="C2" s="50" t="s">
        <v>66</v>
      </c>
      <c r="D2" s="51"/>
      <c r="E2" s="51"/>
      <c r="F2" s="51"/>
      <c r="G2" s="52"/>
      <c r="H2" s="55" t="s">
        <v>65</v>
      </c>
    </row>
    <row r="3" spans="1:8" ht="24.95" customHeight="1" x14ac:dyDescent="0.2">
      <c r="A3" s="56"/>
      <c r="B3" s="57"/>
      <c r="C3" s="58" t="s">
        <v>61</v>
      </c>
      <c r="D3" s="58" t="s">
        <v>131</v>
      </c>
      <c r="E3" s="58" t="s">
        <v>62</v>
      </c>
      <c r="F3" s="58" t="s">
        <v>63</v>
      </c>
      <c r="G3" s="58" t="s">
        <v>64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132</v>
      </c>
      <c r="F4" s="62">
        <v>4</v>
      </c>
      <c r="G4" s="62">
        <v>5</v>
      </c>
      <c r="H4" s="62" t="s">
        <v>133</v>
      </c>
    </row>
    <row r="5" spans="1:8" x14ac:dyDescent="0.2">
      <c r="A5" s="3"/>
      <c r="B5" s="13"/>
      <c r="C5" s="16"/>
      <c r="D5" s="16"/>
      <c r="E5" s="16"/>
      <c r="F5" s="16"/>
      <c r="G5" s="16"/>
      <c r="H5" s="16"/>
    </row>
    <row r="6" spans="1:8" x14ac:dyDescent="0.2">
      <c r="A6" s="3"/>
      <c r="B6" s="13" t="s">
        <v>0</v>
      </c>
      <c r="C6" s="11">
        <f>+COG!C5+COG!C13+COG!C23</f>
        <v>419366084.00395787</v>
      </c>
      <c r="D6" s="11">
        <f>+COG!D5+COG!D13+COG!D23</f>
        <v>40565398.332670689</v>
      </c>
      <c r="E6" s="11">
        <f>+COG!E5+COG!E13+COG!E23</f>
        <v>459931482.33662856</v>
      </c>
      <c r="F6" s="11">
        <f>+COG!F5+COG!F13+COG!F23</f>
        <v>430970938.25960004</v>
      </c>
      <c r="G6" s="11">
        <f>+COG!G5+COG!G13+COG!G23</f>
        <v>416782926.97960001</v>
      </c>
      <c r="H6" s="11">
        <f>+COG!H5+COG!H13+COG!H23</f>
        <v>28960544.077028599</v>
      </c>
    </row>
    <row r="7" spans="1:8" x14ac:dyDescent="0.2">
      <c r="A7" s="3"/>
      <c r="B7" s="13"/>
      <c r="C7" s="11"/>
      <c r="D7" s="11"/>
      <c r="E7" s="11"/>
      <c r="F7" s="11"/>
      <c r="G7" s="11"/>
      <c r="H7" s="11"/>
    </row>
    <row r="8" spans="1:8" x14ac:dyDescent="0.2">
      <c r="A8" s="3"/>
      <c r="B8" s="13" t="s">
        <v>1</v>
      </c>
      <c r="C8" s="11">
        <f>+COG!C33+COG!C43+COG!C53</f>
        <v>104074302.8</v>
      </c>
      <c r="D8" s="11">
        <f>+COG!D33+COG!D43+COG!D53</f>
        <v>73126373.45100002</v>
      </c>
      <c r="E8" s="11">
        <f>+COG!E33+COG!E43+COG!E53</f>
        <v>177200676.25100002</v>
      </c>
      <c r="F8" s="11">
        <f>+COG!F33+COG!F43+COG!F53</f>
        <v>108079039.984</v>
      </c>
      <c r="G8" s="11">
        <f>+COG!G33+COG!G43+COG!G53</f>
        <v>103274362.204</v>
      </c>
      <c r="H8" s="11">
        <f>+COG!H33+COG!H43+COG!H53</f>
        <v>69121636.267000034</v>
      </c>
    </row>
    <row r="9" spans="1:8" x14ac:dyDescent="0.2">
      <c r="A9" s="3"/>
      <c r="B9" s="13"/>
      <c r="C9" s="11"/>
      <c r="D9" s="11"/>
      <c r="E9" s="11"/>
      <c r="F9" s="11"/>
      <c r="G9" s="11"/>
      <c r="H9" s="11"/>
    </row>
    <row r="10" spans="1:8" x14ac:dyDescent="0.2">
      <c r="A10" s="3"/>
      <c r="B10" s="13" t="s">
        <v>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">
      <c r="A11" s="3"/>
      <c r="B11" s="13"/>
      <c r="C11" s="11"/>
      <c r="D11" s="11"/>
      <c r="E11" s="11"/>
      <c r="F11" s="11"/>
      <c r="G11" s="11"/>
      <c r="H11" s="11"/>
    </row>
    <row r="12" spans="1:8" x14ac:dyDescent="0.2">
      <c r="A12" s="3"/>
      <c r="B12" s="13" t="s">
        <v>40</v>
      </c>
      <c r="C12" s="11">
        <v>0</v>
      </c>
      <c r="D12" s="11">
        <v>0</v>
      </c>
      <c r="E12" s="11">
        <f>+C12+D12</f>
        <v>0</v>
      </c>
      <c r="F12" s="11">
        <v>0</v>
      </c>
      <c r="G12" s="11">
        <v>0</v>
      </c>
      <c r="H12" s="11">
        <f>+E12-F12</f>
        <v>0</v>
      </c>
    </row>
    <row r="13" spans="1:8" x14ac:dyDescent="0.2">
      <c r="A13" s="3"/>
      <c r="B13" s="13"/>
      <c r="C13" s="11"/>
      <c r="D13" s="11"/>
      <c r="E13" s="11"/>
      <c r="F13" s="11"/>
      <c r="G13" s="11"/>
      <c r="H13" s="11"/>
    </row>
    <row r="14" spans="1:8" x14ac:dyDescent="0.2">
      <c r="A14" s="3"/>
      <c r="B14" s="13" t="s">
        <v>37</v>
      </c>
      <c r="C14" s="11">
        <v>0</v>
      </c>
      <c r="D14" s="11">
        <v>0</v>
      </c>
      <c r="E14" s="11">
        <f>+C14+D14</f>
        <v>0</v>
      </c>
      <c r="F14" s="11">
        <v>0</v>
      </c>
      <c r="G14" s="11">
        <v>0</v>
      </c>
      <c r="H14" s="11">
        <f>+E14-F14</f>
        <v>0</v>
      </c>
    </row>
    <row r="15" spans="1:8" x14ac:dyDescent="0.2">
      <c r="A15" s="4"/>
      <c r="B15" s="14"/>
      <c r="C15" s="17"/>
      <c r="D15" s="17"/>
      <c r="E15" s="17"/>
      <c r="F15" s="17"/>
      <c r="G15" s="17"/>
      <c r="H15" s="17"/>
    </row>
    <row r="16" spans="1:8" x14ac:dyDescent="0.2">
      <c r="A16" s="15"/>
      <c r="B16" s="9" t="s">
        <v>59</v>
      </c>
      <c r="C16" s="12">
        <f>+C6+C8+C10+C12+C14</f>
        <v>523440386.80395788</v>
      </c>
      <c r="D16" s="12">
        <f t="shared" ref="D16:H16" si="0">+D6+D8+D10+D12+D14</f>
        <v>113691771.78367071</v>
      </c>
      <c r="E16" s="12">
        <f t="shared" si="0"/>
        <v>637132158.5876286</v>
      </c>
      <c r="F16" s="12">
        <f t="shared" si="0"/>
        <v>539049978.24360001</v>
      </c>
      <c r="G16" s="12">
        <f t="shared" si="0"/>
        <v>520057289.18360001</v>
      </c>
      <c r="H16" s="12">
        <f t="shared" si="0"/>
        <v>98082180.344028637</v>
      </c>
    </row>
    <row r="18" spans="1:8" x14ac:dyDescent="0.2">
      <c r="A18" s="1" t="s">
        <v>134</v>
      </c>
    </row>
    <row r="20" spans="1:8" x14ac:dyDescent="0.2">
      <c r="C20" s="48"/>
      <c r="D20" s="48"/>
      <c r="E20" s="48"/>
      <c r="F20" s="48"/>
      <c r="G20" s="48"/>
      <c r="H20" s="4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ignoredErrors>
    <ignoredError sqref="C6:H1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4"/>
  <sheetViews>
    <sheetView showGridLines="0" workbookViewId="0">
      <selection activeCell="E17" sqref="E17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50" t="s">
        <v>139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60</v>
      </c>
      <c r="B2" s="54"/>
      <c r="C2" s="50" t="s">
        <v>66</v>
      </c>
      <c r="D2" s="51"/>
      <c r="E2" s="51"/>
      <c r="F2" s="51"/>
      <c r="G2" s="52"/>
      <c r="H2" s="55" t="s">
        <v>65</v>
      </c>
    </row>
    <row r="3" spans="1:8" ht="24.95" customHeight="1" x14ac:dyDescent="0.2">
      <c r="A3" s="56"/>
      <c r="B3" s="57"/>
      <c r="C3" s="58" t="s">
        <v>61</v>
      </c>
      <c r="D3" s="58" t="s">
        <v>131</v>
      </c>
      <c r="E3" s="58" t="s">
        <v>62</v>
      </c>
      <c r="F3" s="58" t="s">
        <v>63</v>
      </c>
      <c r="G3" s="58" t="s">
        <v>64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132</v>
      </c>
      <c r="F4" s="62">
        <v>4</v>
      </c>
      <c r="G4" s="62">
        <v>5</v>
      </c>
      <c r="H4" s="62" t="s">
        <v>133</v>
      </c>
    </row>
    <row r="5" spans="1:8" x14ac:dyDescent="0.2">
      <c r="A5" s="39"/>
      <c r="B5" s="40"/>
      <c r="C5" s="10"/>
      <c r="D5" s="10"/>
      <c r="E5" s="10"/>
      <c r="F5" s="10"/>
      <c r="G5" s="10"/>
      <c r="H5" s="10"/>
    </row>
    <row r="6" spans="1:8" x14ac:dyDescent="0.2">
      <c r="A6" s="36" t="s">
        <v>15</v>
      </c>
      <c r="B6" s="34"/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x14ac:dyDescent="0.2">
      <c r="A7" s="33"/>
      <c r="B7" s="37" t="s">
        <v>41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x14ac:dyDescent="0.2">
      <c r="A8" s="33"/>
      <c r="B8" s="37" t="s">
        <v>16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x14ac:dyDescent="0.2">
      <c r="A9" s="33"/>
      <c r="B9" s="37" t="s">
        <v>42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x14ac:dyDescent="0.2">
      <c r="A10" s="33"/>
      <c r="B10" s="37" t="s">
        <v>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">
      <c r="A11" s="33"/>
      <c r="B11" s="37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x14ac:dyDescent="0.2">
      <c r="A12" s="33"/>
      <c r="B12" s="37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x14ac:dyDescent="0.2">
      <c r="A13" s="33"/>
      <c r="B13" s="37" t="s">
        <v>43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x14ac:dyDescent="0.2">
      <c r="A14" s="33"/>
      <c r="B14" s="37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1:8" x14ac:dyDescent="0.2">
      <c r="A15" s="35"/>
      <c r="B15" s="37"/>
      <c r="C15" s="11"/>
      <c r="D15" s="11"/>
      <c r="E15" s="11"/>
      <c r="F15" s="11"/>
      <c r="G15" s="11"/>
      <c r="H15" s="11"/>
    </row>
    <row r="16" spans="1:8" x14ac:dyDescent="0.2">
      <c r="A16" s="36" t="s">
        <v>19</v>
      </c>
      <c r="B16" s="38"/>
      <c r="C16" s="45">
        <f>SUM(C17:C23)</f>
        <v>523440386.80395788</v>
      </c>
      <c r="D16" s="45">
        <f t="shared" ref="D16:G16" si="0">SUM(D17:D23)</f>
        <v>113691771.78367071</v>
      </c>
      <c r="E16" s="45">
        <f>+C16+D16</f>
        <v>637132158.5876286</v>
      </c>
      <c r="F16" s="45">
        <f t="shared" si="0"/>
        <v>539049978.24360001</v>
      </c>
      <c r="G16" s="45">
        <f t="shared" si="0"/>
        <v>520057289.18360001</v>
      </c>
      <c r="H16" s="45">
        <f>+H18</f>
        <v>98082180.344028637</v>
      </c>
    </row>
    <row r="17" spans="1:8" x14ac:dyDescent="0.2">
      <c r="A17" s="33"/>
      <c r="B17" s="37" t="s">
        <v>44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x14ac:dyDescent="0.2">
      <c r="A18" s="33"/>
      <c r="B18" s="37" t="s">
        <v>27</v>
      </c>
      <c r="C18" s="11">
        <f>+CA!C38</f>
        <v>523440386.80395788</v>
      </c>
      <c r="D18" s="11">
        <f>+CA!D38</f>
        <v>113691771.78367071</v>
      </c>
      <c r="E18" s="11">
        <f>+CA!E38</f>
        <v>637132158.5876286</v>
      </c>
      <c r="F18" s="11">
        <f>+CA!F38</f>
        <v>539049978.24360001</v>
      </c>
      <c r="G18" s="11">
        <f>+CA!G38</f>
        <v>520057289.18360001</v>
      </c>
      <c r="H18" s="11">
        <f>+CA!H38</f>
        <v>98082180.344028637</v>
      </c>
    </row>
    <row r="19" spans="1:8" x14ac:dyDescent="0.2">
      <c r="A19" s="33"/>
      <c r="B19" s="37" t="s">
        <v>20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x14ac:dyDescent="0.2">
      <c r="A20" s="33"/>
      <c r="B20" s="37" t="s">
        <v>45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x14ac:dyDescent="0.2">
      <c r="A21" s="33"/>
      <c r="B21" s="37" t="s">
        <v>46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x14ac:dyDescent="0.2">
      <c r="A22" s="33"/>
      <c r="B22" s="37" t="s">
        <v>47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x14ac:dyDescent="0.2">
      <c r="A23" s="33"/>
      <c r="B23" s="37" t="s">
        <v>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x14ac:dyDescent="0.2">
      <c r="A24" s="35"/>
      <c r="B24" s="37"/>
      <c r="C24" s="11"/>
      <c r="D24" s="11"/>
      <c r="E24" s="11"/>
      <c r="F24" s="11"/>
      <c r="G24" s="11"/>
      <c r="H24" s="11"/>
    </row>
    <row r="25" spans="1:8" x14ac:dyDescent="0.2">
      <c r="A25" s="36" t="s">
        <v>48</v>
      </c>
      <c r="B25" s="38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x14ac:dyDescent="0.2">
      <c r="A26" s="33"/>
      <c r="B26" s="37" t="s">
        <v>28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x14ac:dyDescent="0.2">
      <c r="A27" s="33"/>
      <c r="B27" s="37" t="s">
        <v>23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x14ac:dyDescent="0.2">
      <c r="A28" s="33"/>
      <c r="B28" s="37" t="s">
        <v>29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x14ac:dyDescent="0.2">
      <c r="A29" s="33"/>
      <c r="B29" s="37" t="s">
        <v>49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x14ac:dyDescent="0.2">
      <c r="A30" s="33"/>
      <c r="B30" s="37" t="s">
        <v>21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x14ac:dyDescent="0.2">
      <c r="A31" s="33"/>
      <c r="B31" s="37" t="s">
        <v>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x14ac:dyDescent="0.2">
      <c r="A32" s="33"/>
      <c r="B32" s="37" t="s">
        <v>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x14ac:dyDescent="0.2">
      <c r="A33" s="33"/>
      <c r="B33" s="37" t="s">
        <v>50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x14ac:dyDescent="0.2">
      <c r="A34" s="33"/>
      <c r="B34" s="37" t="s">
        <v>30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35"/>
      <c r="B35" s="37"/>
      <c r="C35" s="11"/>
      <c r="D35" s="11"/>
      <c r="E35" s="11"/>
      <c r="F35" s="11"/>
      <c r="G35" s="11"/>
      <c r="H35" s="11"/>
    </row>
    <row r="36" spans="1:8" x14ac:dyDescent="0.2">
      <c r="A36" s="36" t="s">
        <v>31</v>
      </c>
      <c r="B36" s="38"/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33"/>
      <c r="B37" s="37" t="s">
        <v>51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22.5" x14ac:dyDescent="0.2">
      <c r="A38" s="33"/>
      <c r="B38" s="37" t="s">
        <v>24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2">
      <c r="A39" s="33"/>
      <c r="B39" s="37" t="s">
        <v>32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2">
      <c r="A40" s="33"/>
      <c r="B40" s="37" t="s">
        <v>7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2">
      <c r="A41" s="35"/>
      <c r="B41" s="37"/>
      <c r="C41" s="11"/>
      <c r="D41" s="11"/>
      <c r="E41" s="11"/>
      <c r="F41" s="11"/>
      <c r="G41" s="11"/>
      <c r="H41" s="11"/>
    </row>
    <row r="42" spans="1:8" x14ac:dyDescent="0.2">
      <c r="A42" s="41"/>
      <c r="B42" s="42" t="s">
        <v>59</v>
      </c>
      <c r="C42" s="19">
        <f>+C16</f>
        <v>523440386.80395788</v>
      </c>
      <c r="D42" s="19">
        <f t="shared" ref="D42:H42" si="1">+D16</f>
        <v>113691771.78367071</v>
      </c>
      <c r="E42" s="19">
        <f t="shared" si="1"/>
        <v>637132158.5876286</v>
      </c>
      <c r="F42" s="19">
        <f t="shared" si="1"/>
        <v>539049978.24360001</v>
      </c>
      <c r="G42" s="19">
        <f t="shared" si="1"/>
        <v>520057289.18360001</v>
      </c>
      <c r="H42" s="19">
        <f t="shared" si="1"/>
        <v>98082180.344028637</v>
      </c>
    </row>
    <row r="44" spans="1:8" x14ac:dyDescent="0.2">
      <c r="A44" s="1" t="s">
        <v>134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16:I24 C42:K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CA</vt:lpstr>
      <vt:lpstr>CTG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2023-01-10T18:26:30Z</cp:lastPrinted>
  <dcterms:created xsi:type="dcterms:W3CDTF">2014-02-10T03:37:14Z</dcterms:created>
  <dcterms:modified xsi:type="dcterms:W3CDTF">2023-01-16T19:01:29Z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