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JULIO\"/>
    </mc:Choice>
  </mc:AlternateContent>
  <xr:revisionPtr revIDLastSave="0" documentId="8_{BC647FFD-43DE-4C04-A24B-E34A780CAEE7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E50" i="4"/>
  <c r="H50" i="4" s="1"/>
  <c r="E48" i="4"/>
  <c r="H48" i="4" s="1"/>
  <c r="E46" i="4"/>
  <c r="H46" i="4" s="1"/>
  <c r="E44" i="4"/>
  <c r="H44" i="4" s="1"/>
  <c r="E42" i="4"/>
  <c r="H42" i="4" s="1"/>
  <c r="E40" i="4"/>
  <c r="H40" i="4" s="1"/>
  <c r="E38" i="4"/>
  <c r="C52" i="4"/>
  <c r="G30" i="4"/>
  <c r="F30" i="4"/>
  <c r="E28" i="4"/>
  <c r="H28" i="4" s="1"/>
  <c r="E27" i="4"/>
  <c r="H27" i="4" s="1"/>
  <c r="E26" i="4"/>
  <c r="H26" i="4" s="1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25" i="4" l="1"/>
  <c r="H30" i="4" s="1"/>
  <c r="E30" i="4"/>
  <c r="E52" i="4"/>
  <c r="H38" i="4"/>
  <c r="H52" i="4" s="1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E10" i="6"/>
  <c r="H10" i="6" s="1"/>
  <c r="E11" i="6"/>
  <c r="E12" i="6"/>
  <c r="H12" i="6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l="1"/>
  <c r="E5" i="6"/>
  <c r="H6" i="8"/>
  <c r="E16" i="8"/>
  <c r="C42" i="5"/>
  <c r="D42" i="5"/>
  <c r="F42" i="5"/>
  <c r="G42" i="5"/>
  <c r="E6" i="5"/>
  <c r="H13" i="5"/>
  <c r="H6" i="5" s="1"/>
  <c r="H16" i="5"/>
  <c r="H25" i="5"/>
  <c r="E36" i="5"/>
  <c r="H38" i="5"/>
  <c r="H36" i="5" s="1"/>
  <c r="H42" i="5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<sst xmlns="http://schemas.openxmlformats.org/spreadsheetml/2006/main" count="203" uniqueCount="142">
  <si>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</si>
  <si>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</si>
  <si>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</si>
  <si>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</si>
  <si>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</si>
  <si>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</si>
  <si>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</si>
  <si>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</si>
  <si>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</si>
  <si>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</si>
  <si>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</si>
  <si>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</si>
  <si>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</si>
  <si>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</si>
  <si>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</si>
  <si>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</si>
  <si>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</si>
  <si>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</si>
  <si>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</si>
  <si>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</si>
  <si>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</si>
  <si>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</si>
  <si>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</si>
  <si>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</si>
  <si>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</si>
  <si>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</si>
  <si>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</si>
  <si>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</si>
  <si>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</si>
  <si>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</si>
  <si>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</si>
  <si>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</si>
  <si>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</si>
  <si>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</si>
  <si>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</si>
  <si>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</si>
  <si>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</si>
  <si>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</si>
  <si>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</si>
  <si>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</si>
  <si>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</si>
  <si>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</si>
  <si>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</si>
  <si>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</si>
  <si>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</si>
  <si>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</si>
  <si>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</si>
  <si>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</si>
  <si>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</si>
  <si>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</si>
  <si>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</si>
  <si>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</si>
  <si>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</si>
  <si>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</si>
  <si>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</si>
  <si>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</si>
  <si>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</si>
  <si>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</si>
  <si>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</si>
  <si>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</si>
  <si>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</si>
  <si>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</si>
  <si>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</si>
  <si>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</si>
  <si>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</si>
  <si>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</si>
  <si>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</si>
  <si>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</si>
  <si>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</si>
  <si>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</si>
  <si>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</si>
  <si>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</si>
  <si>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</si>
  <si>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</si>
  <si>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</si>
  <si>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</si>
  <si>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</si>
  <si>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</si>
  <si>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</si>
  <si>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</si>
  <si>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</si>
  <si>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</si>
  <si>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</si>
  <si>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</si>
  <si>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</si>
  <si>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</si>
  <si>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</si>
  <si>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</si>
  <si>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</si>
  <si>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</si>
  <si>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</si>
  <si>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</si>
  <si>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</si>
  <si>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</si>
  <si>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</si>
  <si>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</si>
  <si>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</si>
  <si>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</si>
  <si>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</si>
  <si>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</si>
  <si>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</si>
  <si>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</si>
  <si>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</si>
  <si>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</si>
  <si>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</si>
  <si>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</si>
  <si>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</si>
  <si>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</si>
  <si>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</si>
  <si>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</si>
  <si>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</si>
  <si>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</si>
  <si>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</si>
  <si>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</si>
  <si>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</si>
  <si>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</si>
  <si>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</si>
  <si>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</si>
  <si>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</si>
  <si>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</si>
  <si>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</si>
  <si>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</si>
  <si>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</si>
  <si>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</si>
  <si>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</si>
  <si>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</si>
  <si>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</si>
  <si>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</si>
  <si>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</si>
  <si>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</si>
  <si>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</si>
  <si>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</si>
  <si>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</si>
  <si>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</si>
  <si>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Pro Construcción y Administración del Parque Xochipilli de Celaya, Gto.
Estado Analítico del Ejercicio del Presupuesto de Egresos
Clasificación por Objeto del Gasto(Capítulo y Concepto)
Del 1 de Enero AL 31 DE JULIO DEL 2022</t>
  </si>
  <si>
    <t>Patronato Pro Construcción y Administración del Parque Xochipilli de Celaya, Gto.
Estado Analítico del Ejercicio del Presupuesto de Egresos
Clasificación Ecónomica (Por Tipo de Gasto)
Del 1 de Enero AL 31 DE JULIO DEL 2022</t>
  </si>
  <si>
    <t>PATRONATO PARQUE XOCHIPILLI</t>
  </si>
  <si>
    <t>Patronato Pro Construcción y Administración del Parque Xochipilli de Celaya, Gto.
Estado Analítico del Ejercicio del Presupuesto de Egresos
Clasificación Administrativa
Del 1 de Enero AL 31 DE JULIO DEL 2022</t>
  </si>
  <si>
    <t>Gobierno (Federal/Estatal/Municipal) de Patronato Pro Construcción y Administración del Parque Xochipilli de Celaya, Gto.
Estado Analítico del Ejercicio del Presupuesto de Egresos
Clasificación Administrativa
Del 1 de Enero AL 31 DE JULIO DEL 2022</t>
  </si>
  <si>
    <t>Sector Paraestatal del Gobierno (Federal/Estatal/Municipal) de Patronato Pro Construcción y Administración del Parque Xochipilli de Celaya, Gto.
Estado Analítico del Ejercicio del Presupuesto de Egresos
Clasificación Administrativa
Del 1 de Enero AL 31 DE JULIO DEL 2022</t>
  </si>
  <si>
    <t>Patronato Pro Construcción y Administración del Parque Xochipilli de Celaya, Gto.
Estado Análitico del Ejercicio del Presupuesto de Egresos
Clasificación Funcional (Finalidad y Función)
Del 1 de Enero AL 31 DE JULIO DEL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</si>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</sst>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1</xdr:col>
      <xdr:colOff>581025</xdr:colOff>
      <xdr:row>0</xdr:row>
      <xdr:rowOff>581025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200025" y="123825"/>
          <a:ext cx="714375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123825</xdr:rowOff>
    </xdr:from>
    <xdr:to>
      <xdr:col>1</xdr:col>
      <xdr:colOff>762000</xdr:colOff>
      <xdr:row>1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209550" y="123825"/>
          <a:ext cx="714375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1</xdr:col>
      <xdr:colOff>781050</xdr:colOff>
      <xdr:row>0</xdr:row>
      <xdr:rowOff>561975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228600" y="123825"/>
          <a:ext cx="71437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152400</xdr:colOff>
      <xdr:row>18</xdr:row>
      <xdr:rowOff>123825</xdr:rowOff>
    </xdr:from>
    <xdr:to>
      <xdr:col>1</xdr:col>
      <xdr:colOff>704850</xdr:colOff>
      <xdr:row>18</xdr:row>
      <xdr:rowOff>523875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152400" y="3409950"/>
          <a:ext cx="7143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123825</xdr:colOff>
      <xdr:row>32</xdr:row>
      <xdr:rowOff>152400</xdr:rowOff>
    </xdr:from>
    <xdr:to>
      <xdr:col>1</xdr:col>
      <xdr:colOff>676275</xdr:colOff>
      <xdr:row>33</xdr:row>
      <xdr:rowOff>76200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123825" y="6086475"/>
          <a:ext cx="714375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</xdr:col>
      <xdr:colOff>533400</xdr:colOff>
      <xdr:row>1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3" t="20487" r="5352" b="35122"/>
        <a:stretch/>
      </xdr:blipFill>
      <xdr:spPr bwMode="auto">
        <a:xfrm>
          <a:off x="95250" y="133350"/>
          <a:ext cx="714375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showZeros="0" tabSelected="1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0" t="s">
        <v>134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60</v>
      </c>
      <c r="B2" s="54"/>
      <c r="C2" s="50" t="s">
        <v>66</v>
      </c>
      <c r="D2" s="51"/>
      <c r="E2" s="51"/>
      <c r="F2" s="51"/>
      <c r="G2" s="52"/>
      <c r="H2" s="55" t="s">
        <v>65</v>
      </c>
    </row>
    <row r="3" spans="1:8" ht="24.95" customHeight="1" x14ac:dyDescent="0.2">
      <c r="A3" s="56"/>
      <c r="B3" s="57"/>
      <c r="C3" s="58" t="s">
        <v>61</v>
      </c>
      <c r="D3" s="58" t="s">
        <v>131</v>
      </c>
      <c r="E3" s="58" t="s">
        <v>62</v>
      </c>
      <c r="F3" s="58" t="s">
        <v>63</v>
      </c>
      <c r="G3" s="58" t="s">
        <v>64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132</v>
      </c>
      <c r="F4" s="62">
        <v>4</v>
      </c>
      <c r="G4" s="62">
        <v>5</v>
      </c>
      <c r="H4" s="62" t="s">
        <v>133</v>
      </c>
    </row>
    <row r="5" spans="1:8" x14ac:dyDescent="0.2">
      <c r="A5" s="46" t="s">
        <v>67</v>
      </c>
      <c r="B5" s="7"/>
      <c r="C5" s="12">
        <f>SUM(C6:C12)</f>
        <v>5052583.51</v>
      </c>
      <c r="D5" s="12">
        <f>SUM(D6:D12)</f>
        <v>0</v>
      </c>
      <c r="E5" s="12">
        <f>C5+D5</f>
        <v>5052583.51</v>
      </c>
      <c r="F5" s="12">
        <f>SUM(F6:F12)</f>
        <v>2673221.2900000005</v>
      </c>
      <c r="G5" s="12">
        <f>SUM(G6:G12)</f>
        <v>2673221.2900000005</v>
      </c>
      <c r="H5" s="12">
        <f>E5-F5</f>
        <v>2379362.2199999993</v>
      </c>
    </row>
    <row r="6" spans="1:8" x14ac:dyDescent="0.2">
      <c r="A6" s="47">
        <v>1100</v>
      </c>
      <c r="B6" s="9" t="s">
        <v>76</v>
      </c>
      <c r="C6" s="13">
        <v>3233085.12</v>
      </c>
      <c r="D6" s="13">
        <v>-454781.88</v>
      </c>
      <c r="E6" s="13">
        <f t="shared" ref="E6:E69" si="0">C6+D6</f>
        <v>2778303.24</v>
      </c>
      <c r="F6" s="13">
        <v>1614205.47</v>
      </c>
      <c r="G6" s="13">
        <v>1614205.47</v>
      </c>
      <c r="H6" s="13">
        <f t="shared" ref="H6:H69" si="1">E6-F6</f>
        <v>1164097.7700000003</v>
      </c>
    </row>
    <row r="7" spans="1:8" x14ac:dyDescent="0.2">
      <c r="A7" s="47">
        <v>1200</v>
      </c>
      <c r="B7" s="9" t="s">
        <v>77</v>
      </c>
      <c r="C7" s="13">
        <v>67220</v>
      </c>
      <c r="D7" s="13">
        <v>0</v>
      </c>
      <c r="E7" s="13">
        <f t="shared" si="0"/>
        <v>67220</v>
      </c>
      <c r="F7" s="13">
        <v>33569.35</v>
      </c>
      <c r="G7" s="13">
        <v>33569.35</v>
      </c>
      <c r="H7" s="13">
        <f t="shared" si="1"/>
        <v>33650.65</v>
      </c>
    </row>
    <row r="8" spans="1:8" x14ac:dyDescent="0.2">
      <c r="A8" s="47">
        <v>1300</v>
      </c>
      <c r="B8" s="9" t="s">
        <v>78</v>
      </c>
      <c r="C8" s="13">
        <v>828278.39</v>
      </c>
      <c r="D8" s="13">
        <v>319135.68</v>
      </c>
      <c r="E8" s="13">
        <f t="shared" si="0"/>
        <v>1147414.07</v>
      </c>
      <c r="F8" s="13">
        <v>498249.88</v>
      </c>
      <c r="G8" s="13">
        <v>498249.88</v>
      </c>
      <c r="H8" s="13">
        <f t="shared" si="1"/>
        <v>649164.19000000006</v>
      </c>
    </row>
    <row r="9" spans="1:8" x14ac:dyDescent="0.2">
      <c r="A9" s="47">
        <v>1400</v>
      </c>
      <c r="B9" s="9" t="s">
        <v>35</v>
      </c>
      <c r="C9" s="13">
        <v>924000</v>
      </c>
      <c r="D9" s="13">
        <v>0</v>
      </c>
      <c r="E9" s="13">
        <f t="shared" si="0"/>
        <v>924000</v>
      </c>
      <c r="F9" s="13">
        <v>391550.39</v>
      </c>
      <c r="G9" s="13">
        <v>391550.39</v>
      </c>
      <c r="H9" s="13">
        <f t="shared" si="1"/>
        <v>532449.61</v>
      </c>
    </row>
    <row r="10" spans="1:8" x14ac:dyDescent="0.2">
      <c r="A10" s="47">
        <v>1500</v>
      </c>
      <c r="B10" s="9" t="s">
        <v>79</v>
      </c>
      <c r="C10" s="13">
        <v>0</v>
      </c>
      <c r="D10" s="13">
        <v>135646.20000000001</v>
      </c>
      <c r="E10" s="13">
        <f t="shared" si="0"/>
        <v>135646.20000000001</v>
      </c>
      <c r="F10" s="13">
        <v>135646.20000000001</v>
      </c>
      <c r="G10" s="13">
        <v>135646.20000000001</v>
      </c>
      <c r="H10" s="13">
        <f t="shared" si="1"/>
        <v>0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80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68</v>
      </c>
      <c r="B13" s="7"/>
      <c r="C13" s="13">
        <f>SUM(C14:C22)</f>
        <v>671440</v>
      </c>
      <c r="D13" s="13">
        <f>SUM(D14:D22)</f>
        <v>354413</v>
      </c>
      <c r="E13" s="13">
        <f t="shared" si="0"/>
        <v>1025853</v>
      </c>
      <c r="F13" s="13">
        <f>SUM(F14:F22)</f>
        <v>240491.33</v>
      </c>
      <c r="G13" s="13">
        <f>SUM(G14:G22)</f>
        <v>240491.33</v>
      </c>
      <c r="H13" s="13">
        <f t="shared" si="1"/>
        <v>785361.67</v>
      </c>
    </row>
    <row r="14" spans="1:8" x14ac:dyDescent="0.2">
      <c r="A14" s="47">
        <v>2100</v>
      </c>
      <c r="B14" s="9" t="s">
        <v>81</v>
      </c>
      <c r="C14" s="13">
        <v>134940</v>
      </c>
      <c r="D14" s="13">
        <v>0</v>
      </c>
      <c r="E14" s="13">
        <f t="shared" si="0"/>
        <v>134940</v>
      </c>
      <c r="F14" s="13">
        <v>64378.559999999998</v>
      </c>
      <c r="G14" s="13">
        <v>64378.559999999998</v>
      </c>
      <c r="H14" s="13">
        <f t="shared" si="1"/>
        <v>70561.440000000002</v>
      </c>
    </row>
    <row r="15" spans="1:8" x14ac:dyDescent="0.2">
      <c r="A15" s="47">
        <v>2200</v>
      </c>
      <c r="B15" s="9" t="s">
        <v>82</v>
      </c>
      <c r="C15" s="13">
        <v>78400</v>
      </c>
      <c r="D15" s="13">
        <v>-5000</v>
      </c>
      <c r="E15" s="13">
        <f t="shared" si="0"/>
        <v>73400</v>
      </c>
      <c r="F15" s="13">
        <v>29601.96</v>
      </c>
      <c r="G15" s="13">
        <v>29601.96</v>
      </c>
      <c r="H15" s="13">
        <f t="shared" si="1"/>
        <v>43798.04</v>
      </c>
    </row>
    <row r="16" spans="1:8" x14ac:dyDescent="0.2">
      <c r="A16" s="47">
        <v>2300</v>
      </c>
      <c r="B16" s="9" t="s">
        <v>83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7">
        <v>2400</v>
      </c>
      <c r="B17" s="9" t="s">
        <v>84</v>
      </c>
      <c r="C17" s="13">
        <v>139500</v>
      </c>
      <c r="D17" s="13">
        <v>251561</v>
      </c>
      <c r="E17" s="13">
        <f t="shared" si="0"/>
        <v>391061</v>
      </c>
      <c r="F17" s="13">
        <v>19372</v>
      </c>
      <c r="G17" s="13">
        <v>19372</v>
      </c>
      <c r="H17" s="13">
        <f t="shared" si="1"/>
        <v>371689</v>
      </c>
    </row>
    <row r="18" spans="1:8" x14ac:dyDescent="0.2">
      <c r="A18" s="47">
        <v>2500</v>
      </c>
      <c r="B18" s="9" t="s">
        <v>85</v>
      </c>
      <c r="C18" s="13">
        <v>48800</v>
      </c>
      <c r="D18" s="13">
        <v>26677</v>
      </c>
      <c r="E18" s="13">
        <f t="shared" si="0"/>
        <v>75477</v>
      </c>
      <c r="F18" s="13">
        <v>10165.16</v>
      </c>
      <c r="G18" s="13">
        <v>10165.16</v>
      </c>
      <c r="H18" s="13">
        <f t="shared" si="1"/>
        <v>65311.839999999997</v>
      </c>
    </row>
    <row r="19" spans="1:8" x14ac:dyDescent="0.2">
      <c r="A19" s="47">
        <v>2600</v>
      </c>
      <c r="B19" s="9" t="s">
        <v>86</v>
      </c>
      <c r="C19" s="13">
        <v>54000</v>
      </c>
      <c r="D19" s="13">
        <v>0</v>
      </c>
      <c r="E19" s="13">
        <f t="shared" si="0"/>
        <v>54000</v>
      </c>
      <c r="F19" s="13">
        <v>36035</v>
      </c>
      <c r="G19" s="13">
        <v>36035</v>
      </c>
      <c r="H19" s="13">
        <f t="shared" si="1"/>
        <v>17965</v>
      </c>
    </row>
    <row r="20" spans="1:8" x14ac:dyDescent="0.2">
      <c r="A20" s="47">
        <v>2700</v>
      </c>
      <c r="B20" s="9" t="s">
        <v>87</v>
      </c>
      <c r="C20" s="13">
        <v>157900</v>
      </c>
      <c r="D20" s="13">
        <v>15200</v>
      </c>
      <c r="E20" s="13">
        <f t="shared" si="0"/>
        <v>173100</v>
      </c>
      <c r="F20" s="13">
        <v>46875.86</v>
      </c>
      <c r="G20" s="13">
        <v>46875.86</v>
      </c>
      <c r="H20" s="13">
        <f t="shared" si="1"/>
        <v>126224.14</v>
      </c>
    </row>
    <row r="21" spans="1:8" x14ac:dyDescent="0.2">
      <c r="A21" s="47">
        <v>2800</v>
      </c>
      <c r="B21" s="9" t="s">
        <v>88</v>
      </c>
      <c r="C21" s="13">
        <v>2000</v>
      </c>
      <c r="D21" s="13">
        <v>0</v>
      </c>
      <c r="E21" s="13">
        <f t="shared" si="0"/>
        <v>2000</v>
      </c>
      <c r="F21" s="13">
        <v>0</v>
      </c>
      <c r="G21" s="13">
        <v>0</v>
      </c>
      <c r="H21" s="13">
        <f t="shared" si="1"/>
        <v>2000</v>
      </c>
    </row>
    <row r="22" spans="1:8" x14ac:dyDescent="0.2">
      <c r="A22" s="47">
        <v>2900</v>
      </c>
      <c r="B22" s="9" t="s">
        <v>89</v>
      </c>
      <c r="C22" s="13">
        <v>55900</v>
      </c>
      <c r="D22" s="13">
        <v>65975</v>
      </c>
      <c r="E22" s="13">
        <f t="shared" si="0"/>
        <v>121875</v>
      </c>
      <c r="F22" s="13">
        <v>34062.79</v>
      </c>
      <c r="G22" s="13">
        <v>34062.79</v>
      </c>
      <c r="H22" s="13">
        <f t="shared" si="1"/>
        <v>87812.209999999992</v>
      </c>
    </row>
    <row r="23" spans="1:8" x14ac:dyDescent="0.2">
      <c r="A23" s="46" t="s">
        <v>69</v>
      </c>
      <c r="B23" s="7"/>
      <c r="C23" s="13">
        <f>SUM(C24:C32)</f>
        <v>852800</v>
      </c>
      <c r="D23" s="13">
        <f>SUM(D24:D32)</f>
        <v>335000</v>
      </c>
      <c r="E23" s="13">
        <f t="shared" si="0"/>
        <v>1187800</v>
      </c>
      <c r="F23" s="13">
        <f>SUM(F24:F32)</f>
        <v>341726.39999999997</v>
      </c>
      <c r="G23" s="13">
        <f>SUM(G24:G32)</f>
        <v>341726.39999999997</v>
      </c>
      <c r="H23" s="13">
        <f t="shared" si="1"/>
        <v>846073.60000000009</v>
      </c>
    </row>
    <row r="24" spans="1:8" x14ac:dyDescent="0.2">
      <c r="A24" s="47">
        <v>3100</v>
      </c>
      <c r="B24" s="9" t="s">
        <v>90</v>
      </c>
      <c r="C24" s="13">
        <v>372400</v>
      </c>
      <c r="D24" s="13">
        <v>135000</v>
      </c>
      <c r="E24" s="13">
        <f t="shared" si="0"/>
        <v>507400</v>
      </c>
      <c r="F24" s="13">
        <v>157395.17000000001</v>
      </c>
      <c r="G24" s="13">
        <v>157395.17000000001</v>
      </c>
      <c r="H24" s="13">
        <f t="shared" si="1"/>
        <v>350004.82999999996</v>
      </c>
    </row>
    <row r="25" spans="1:8" x14ac:dyDescent="0.2">
      <c r="A25" s="47">
        <v>3200</v>
      </c>
      <c r="B25" s="9" t="s">
        <v>91</v>
      </c>
      <c r="C25" s="13">
        <v>56000</v>
      </c>
      <c r="D25" s="13">
        <v>0</v>
      </c>
      <c r="E25" s="13">
        <f t="shared" si="0"/>
        <v>56000</v>
      </c>
      <c r="F25" s="13">
        <v>6840</v>
      </c>
      <c r="G25" s="13">
        <v>6840</v>
      </c>
      <c r="H25" s="13">
        <f t="shared" si="1"/>
        <v>49160</v>
      </c>
    </row>
    <row r="26" spans="1:8" x14ac:dyDescent="0.2">
      <c r="A26" s="47">
        <v>3300</v>
      </c>
      <c r="B26" s="9" t="s">
        <v>92</v>
      </c>
      <c r="C26" s="13">
        <v>177240</v>
      </c>
      <c r="D26" s="13">
        <v>0</v>
      </c>
      <c r="E26" s="13">
        <f t="shared" si="0"/>
        <v>177240</v>
      </c>
      <c r="F26" s="13">
        <v>66666.179999999993</v>
      </c>
      <c r="G26" s="13">
        <v>66666.179999999993</v>
      </c>
      <c r="H26" s="13">
        <f t="shared" si="1"/>
        <v>110573.82</v>
      </c>
    </row>
    <row r="27" spans="1:8" x14ac:dyDescent="0.2">
      <c r="A27" s="47">
        <v>3400</v>
      </c>
      <c r="B27" s="9" t="s">
        <v>93</v>
      </c>
      <c r="C27" s="13">
        <v>17100</v>
      </c>
      <c r="D27" s="13">
        <v>0</v>
      </c>
      <c r="E27" s="13">
        <f t="shared" si="0"/>
        <v>17100</v>
      </c>
      <c r="F27" s="13">
        <v>3428.96</v>
      </c>
      <c r="G27" s="13">
        <v>3428.96</v>
      </c>
      <c r="H27" s="13">
        <f t="shared" si="1"/>
        <v>13671.04</v>
      </c>
    </row>
    <row r="28" spans="1:8" x14ac:dyDescent="0.2">
      <c r="A28" s="47">
        <v>3500</v>
      </c>
      <c r="B28" s="9" t="s">
        <v>94</v>
      </c>
      <c r="C28" s="13">
        <v>57500</v>
      </c>
      <c r="D28" s="13">
        <v>202000</v>
      </c>
      <c r="E28" s="13">
        <f t="shared" si="0"/>
        <v>259500</v>
      </c>
      <c r="F28" s="13">
        <v>30902.400000000001</v>
      </c>
      <c r="G28" s="13">
        <v>30902.400000000001</v>
      </c>
      <c r="H28" s="13">
        <f t="shared" si="1"/>
        <v>228597.6</v>
      </c>
    </row>
    <row r="29" spans="1:8" x14ac:dyDescent="0.2">
      <c r="A29" s="47">
        <v>3600</v>
      </c>
      <c r="B29" s="9" t="s">
        <v>95</v>
      </c>
      <c r="C29" s="13">
        <v>33860</v>
      </c>
      <c r="D29" s="13">
        <v>0</v>
      </c>
      <c r="E29" s="13">
        <f t="shared" si="0"/>
        <v>33860</v>
      </c>
      <c r="F29" s="13">
        <v>4309.68</v>
      </c>
      <c r="G29" s="13">
        <v>4309.68</v>
      </c>
      <c r="H29" s="13">
        <f t="shared" si="1"/>
        <v>29550.32</v>
      </c>
    </row>
    <row r="30" spans="1:8" x14ac:dyDescent="0.2">
      <c r="A30" s="47">
        <v>3700</v>
      </c>
      <c r="B30" s="9" t="s">
        <v>96</v>
      </c>
      <c r="C30" s="13">
        <v>7300</v>
      </c>
      <c r="D30" s="13">
        <v>-2000</v>
      </c>
      <c r="E30" s="13">
        <f t="shared" si="0"/>
        <v>5300</v>
      </c>
      <c r="F30" s="13">
        <v>3387.97</v>
      </c>
      <c r="G30" s="13">
        <v>3387.97</v>
      </c>
      <c r="H30" s="13">
        <f t="shared" si="1"/>
        <v>1912.0300000000002</v>
      </c>
    </row>
    <row r="31" spans="1:8" x14ac:dyDescent="0.2">
      <c r="A31" s="47">
        <v>3800</v>
      </c>
      <c r="B31" s="9" t="s">
        <v>97</v>
      </c>
      <c r="C31" s="13">
        <v>39500</v>
      </c>
      <c r="D31" s="13">
        <v>0</v>
      </c>
      <c r="E31" s="13">
        <f t="shared" si="0"/>
        <v>39500</v>
      </c>
      <c r="F31" s="13">
        <v>16278</v>
      </c>
      <c r="G31" s="13">
        <v>16278</v>
      </c>
      <c r="H31" s="13">
        <f t="shared" si="1"/>
        <v>23222</v>
      </c>
    </row>
    <row r="32" spans="1:8" x14ac:dyDescent="0.2">
      <c r="A32" s="47">
        <v>3900</v>
      </c>
      <c r="B32" s="9" t="s">
        <v>19</v>
      </c>
      <c r="C32" s="13">
        <v>91900</v>
      </c>
      <c r="D32" s="13">
        <v>0</v>
      </c>
      <c r="E32" s="13">
        <f t="shared" si="0"/>
        <v>91900</v>
      </c>
      <c r="F32" s="13">
        <v>52518.04</v>
      </c>
      <c r="G32" s="13">
        <v>52518.04</v>
      </c>
      <c r="H32" s="13">
        <f t="shared" si="1"/>
        <v>39381.96</v>
      </c>
    </row>
    <row r="33" spans="1:8" x14ac:dyDescent="0.2">
      <c r="A33" s="46" t="s">
        <v>70</v>
      </c>
      <c r="B33" s="7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47">
        <v>4100</v>
      </c>
      <c r="B34" s="9" t="s">
        <v>98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7">
        <v>4200</v>
      </c>
      <c r="B35" s="9" t="s">
        <v>99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100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101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7">
        <v>4600</v>
      </c>
      <c r="B39" s="9" t="s">
        <v>102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103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104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71</v>
      </c>
      <c r="B43" s="7"/>
      <c r="C43" s="13">
        <f>SUM(C44:C52)</f>
        <v>64000</v>
      </c>
      <c r="D43" s="13">
        <f>SUM(D44:D52)</f>
        <v>422763</v>
      </c>
      <c r="E43" s="13">
        <f t="shared" si="0"/>
        <v>486763</v>
      </c>
      <c r="F43" s="13">
        <f>SUM(F44:F52)</f>
        <v>0</v>
      </c>
      <c r="G43" s="13">
        <f>SUM(G44:G52)</f>
        <v>0</v>
      </c>
      <c r="H43" s="13">
        <f t="shared" si="1"/>
        <v>486763</v>
      </c>
    </row>
    <row r="44" spans="1:8" x14ac:dyDescent="0.2">
      <c r="A44" s="47">
        <v>5100</v>
      </c>
      <c r="B44" s="9" t="s">
        <v>105</v>
      </c>
      <c r="C44" s="13">
        <v>20000</v>
      </c>
      <c r="D44" s="13">
        <v>77263</v>
      </c>
      <c r="E44" s="13">
        <f t="shared" si="0"/>
        <v>97263</v>
      </c>
      <c r="F44" s="13">
        <v>0</v>
      </c>
      <c r="G44" s="13">
        <v>0</v>
      </c>
      <c r="H44" s="13">
        <f t="shared" si="1"/>
        <v>97263</v>
      </c>
    </row>
    <row r="45" spans="1:8" x14ac:dyDescent="0.2">
      <c r="A45" s="47">
        <v>5200</v>
      </c>
      <c r="B45" s="9" t="s">
        <v>106</v>
      </c>
      <c r="C45" s="13">
        <v>0</v>
      </c>
      <c r="D45" s="13">
        <v>175500</v>
      </c>
      <c r="E45" s="13">
        <f t="shared" si="0"/>
        <v>175500</v>
      </c>
      <c r="F45" s="13">
        <v>0</v>
      </c>
      <c r="G45" s="13">
        <v>0</v>
      </c>
      <c r="H45" s="13">
        <f t="shared" si="1"/>
        <v>175500</v>
      </c>
    </row>
    <row r="46" spans="1:8" x14ac:dyDescent="0.2">
      <c r="A46" s="47">
        <v>5300</v>
      </c>
      <c r="B46" s="9" t="s">
        <v>107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7">
        <v>5400</v>
      </c>
      <c r="B47" s="9" t="s">
        <v>108</v>
      </c>
      <c r="C47" s="13">
        <v>0</v>
      </c>
      <c r="D47" s="13">
        <v>0</v>
      </c>
      <c r="E47" s="13">
        <f t="shared" si="0"/>
        <v>0</v>
      </c>
      <c r="F47" s="13">
        <v>0</v>
      </c>
      <c r="G47" s="13">
        <v>0</v>
      </c>
      <c r="H47" s="13">
        <f t="shared" si="1"/>
        <v>0</v>
      </c>
    </row>
    <row r="48" spans="1:8" x14ac:dyDescent="0.2">
      <c r="A48" s="47">
        <v>5500</v>
      </c>
      <c r="B48" s="9" t="s">
        <v>109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110</v>
      </c>
      <c r="C49" s="13">
        <v>44000</v>
      </c>
      <c r="D49" s="13">
        <v>170000</v>
      </c>
      <c r="E49" s="13">
        <f t="shared" si="0"/>
        <v>214000</v>
      </c>
      <c r="F49" s="13">
        <v>0</v>
      </c>
      <c r="G49" s="13">
        <v>0</v>
      </c>
      <c r="H49" s="13">
        <f t="shared" si="1"/>
        <v>214000</v>
      </c>
    </row>
    <row r="50" spans="1:8" x14ac:dyDescent="0.2">
      <c r="A50" s="47">
        <v>5700</v>
      </c>
      <c r="B50" s="9" t="s">
        <v>111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112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113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6" t="s">
        <v>72</v>
      </c>
      <c r="B53" s="7"/>
      <c r="C53" s="13">
        <f>SUM(C54:C56)</f>
        <v>0</v>
      </c>
      <c r="D53" s="13">
        <f>SUM(D54:D56)</f>
        <v>0</v>
      </c>
      <c r="E53" s="13">
        <f t="shared" si="0"/>
        <v>0</v>
      </c>
      <c r="F53" s="13">
        <f>SUM(F54:F56)</f>
        <v>0</v>
      </c>
      <c r="G53" s="13">
        <f>SUM(G54:G56)</f>
        <v>0</v>
      </c>
      <c r="H53" s="13">
        <f t="shared" si="1"/>
        <v>0</v>
      </c>
    </row>
    <row r="54" spans="1:8" x14ac:dyDescent="0.2">
      <c r="A54" s="47">
        <v>6100</v>
      </c>
      <c r="B54" s="9" t="s">
        <v>114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47">
        <v>6200</v>
      </c>
      <c r="B55" s="9" t="s">
        <v>115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116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73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117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118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119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120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121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122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123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74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75</v>
      </c>
      <c r="B69" s="7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7">
        <v>9100</v>
      </c>
      <c r="B70" s="9" t="s">
        <v>124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125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7">
        <v>9300</v>
      </c>
      <c r="B72" s="9" t="s">
        <v>126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127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128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129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130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59</v>
      </c>
      <c r="C77" s="15">
        <f t="shared" ref="C77:H77" si="4">SUM(C5+C13+C23+C33+C43+C53+C57+C65+C69)</f>
        <v>6640823.5099999998</v>
      </c>
      <c r="D77" s="15">
        <f t="shared" si="4"/>
        <v>1112176</v>
      </c>
      <c r="E77" s="15">
        <f t="shared" si="4"/>
        <v>7752999.5099999998</v>
      </c>
      <c r="F77" s="15">
        <f t="shared" si="4"/>
        <v>3255439.0200000005</v>
      </c>
      <c r="G77" s="15">
        <f t="shared" si="4"/>
        <v>3255439.0200000005</v>
      </c>
      <c r="H77" s="15">
        <f t="shared" si="4"/>
        <v>4497560.4899999993</v>
      </c>
    </row>
    <row r="80" spans="1:8" x14ac:dyDescent="0.2">
      <c r="A80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A1:H4 A5:D77 F5:H77" unlockedFormula="1"/>
    <ignoredError sqref="E5:E77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showZeros="0" zoomScaleNormal="100" workbookViewId="0">
      <selection activeCell="D21" sqref="D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135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60</v>
      </c>
      <c r="B2" s="54"/>
      <c r="C2" s="50" t="s">
        <v>66</v>
      </c>
      <c r="D2" s="51"/>
      <c r="E2" s="51"/>
      <c r="F2" s="51"/>
      <c r="G2" s="52"/>
      <c r="H2" s="55" t="s">
        <v>65</v>
      </c>
    </row>
    <row r="3" spans="1:8" ht="24.95" customHeight="1" x14ac:dyDescent="0.2">
      <c r="A3" s="56"/>
      <c r="B3" s="57"/>
      <c r="C3" s="58" t="s">
        <v>61</v>
      </c>
      <c r="D3" s="58" t="s">
        <v>131</v>
      </c>
      <c r="E3" s="58" t="s">
        <v>62</v>
      </c>
      <c r="F3" s="58" t="s">
        <v>63</v>
      </c>
      <c r="G3" s="58" t="s">
        <v>64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132</v>
      </c>
      <c r="F4" s="62">
        <v>4</v>
      </c>
      <c r="G4" s="62">
        <v>5</v>
      </c>
      <c r="H4" s="62" t="s">
        <v>133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6576823.5099999998</v>
      </c>
      <c r="D6" s="48">
        <v>689413</v>
      </c>
      <c r="E6" s="48">
        <f>C6+D6</f>
        <v>7266236.5099999998</v>
      </c>
      <c r="F6" s="48">
        <v>3255439.02</v>
      </c>
      <c r="G6" s="48">
        <v>3255439.02</v>
      </c>
      <c r="H6" s="48">
        <f>E6-F6</f>
        <v>4010797.4899999998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64000</v>
      </c>
      <c r="D8" s="48">
        <v>422763</v>
      </c>
      <c r="E8" s="48">
        <f>C8+D8</f>
        <v>486763</v>
      </c>
      <c r="F8" s="48">
        <v>0</v>
      </c>
      <c r="G8" s="48">
        <v>0</v>
      </c>
      <c r="H8" s="48">
        <f>E8-F8</f>
        <v>486763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59</v>
      </c>
      <c r="C16" s="15">
        <f>SUM(C6+C8+C10+C12+C14)</f>
        <v>6640823.5099999998</v>
      </c>
      <c r="D16" s="15">
        <f>SUM(D6+D8+D10+D12+D14)</f>
        <v>1112176</v>
      </c>
      <c r="E16" s="15">
        <f>SUM(E6+E8+E10+E12+E14)</f>
        <v>7752999.5099999998</v>
      </c>
      <c r="F16" s="15">
        <f t="shared" ref="F16:H16" si="0">SUM(F6+F8+F10+F12+F14)</f>
        <v>3255439.02</v>
      </c>
      <c r="G16" s="15">
        <f t="shared" si="0"/>
        <v>3255439.02</v>
      </c>
      <c r="H16" s="15">
        <f t="shared" si="0"/>
        <v>4497560.49</v>
      </c>
    </row>
    <row r="19" spans="1:1" x14ac:dyDescent="0.2">
      <c r="A19" s="63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2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showGridLines="0" showZeros="0" workbookViewId="0">
      <selection activeCell="A33" sqref="A33:H3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4" customHeight="1" x14ac:dyDescent="0.2">
      <c r="A1" s="50" t="s">
        <v>137</v>
      </c>
      <c r="B1" s="51"/>
      <c r="C1" s="51"/>
      <c r="D1" s="51"/>
      <c r="E1" s="51"/>
      <c r="F1" s="51"/>
      <c r="G1" s="51"/>
      <c r="H1" s="52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3" t="s">
        <v>60</v>
      </c>
      <c r="B3" s="54"/>
      <c r="C3" s="50" t="s">
        <v>66</v>
      </c>
      <c r="D3" s="51"/>
      <c r="E3" s="51"/>
      <c r="F3" s="51"/>
      <c r="G3" s="52"/>
      <c r="H3" s="55" t="s">
        <v>65</v>
      </c>
    </row>
    <row r="4" spans="1:8" ht="24.95" customHeight="1" x14ac:dyDescent="0.2">
      <c r="A4" s="56"/>
      <c r="B4" s="57"/>
      <c r="C4" s="58" t="s">
        <v>61</v>
      </c>
      <c r="D4" s="58" t="s">
        <v>131</v>
      </c>
      <c r="E4" s="58" t="s">
        <v>62</v>
      </c>
      <c r="F4" s="58" t="s">
        <v>63</v>
      </c>
      <c r="G4" s="58" t="s">
        <v>64</v>
      </c>
      <c r="H4" s="59"/>
    </row>
    <row r="5" spans="1:8" x14ac:dyDescent="0.2">
      <c r="A5" s="60"/>
      <c r="B5" s="61"/>
      <c r="C5" s="62">
        <v>1</v>
      </c>
      <c r="D5" s="62">
        <v>2</v>
      </c>
      <c r="E5" s="62" t="s">
        <v>132</v>
      </c>
      <c r="F5" s="62">
        <v>4</v>
      </c>
      <c r="G5" s="62">
        <v>5</v>
      </c>
      <c r="H5" s="62" t="s">
        <v>133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136</v>
      </c>
      <c r="B7" s="20"/>
      <c r="C7" s="13">
        <v>6640823.5099999998</v>
      </c>
      <c r="D7" s="13">
        <v>1112176</v>
      </c>
      <c r="E7" s="13">
        <f>C7+D7</f>
        <v>7752999.5099999998</v>
      </c>
      <c r="F7" s="13">
        <v>3255439.02</v>
      </c>
      <c r="G7" s="13">
        <v>3255439.02</v>
      </c>
      <c r="H7" s="13">
        <f>E7-F7</f>
        <v>4497560.49</v>
      </c>
    </row>
    <row r="8" spans="1:8" x14ac:dyDescent="0.2">
      <c r="A8" s="4" t="s">
        <v>53</v>
      </c>
      <c r="B8" s="20"/>
      <c r="C8" s="13">
        <v>0</v>
      </c>
      <c r="D8" s="13">
        <v>0</v>
      </c>
      <c r="E8" s="13">
        <f t="shared" ref="E8:E13" si="0">C8+D8</f>
        <v>0</v>
      </c>
      <c r="F8" s="13">
        <v>0</v>
      </c>
      <c r="G8" s="13">
        <v>0</v>
      </c>
      <c r="H8" s="13">
        <f t="shared" ref="H8:H13" si="1">E8-F8</f>
        <v>0</v>
      </c>
    </row>
    <row r="9" spans="1:8" x14ac:dyDescent="0.2">
      <c r="A9" s="4" t="s">
        <v>54</v>
      </c>
      <c r="B9" s="20"/>
      <c r="C9" s="13">
        <v>0</v>
      </c>
      <c r="D9" s="13">
        <v>0</v>
      </c>
      <c r="E9" s="13">
        <f t="shared" si="0"/>
        <v>0</v>
      </c>
      <c r="F9" s="13">
        <v>0</v>
      </c>
      <c r="G9" s="13">
        <v>0</v>
      </c>
      <c r="H9" s="13">
        <f t="shared" si="1"/>
        <v>0</v>
      </c>
    </row>
    <row r="10" spans="1:8" x14ac:dyDescent="0.2">
      <c r="A10" s="4" t="s">
        <v>55</v>
      </c>
      <c r="B10" s="20"/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</row>
    <row r="11" spans="1:8" x14ac:dyDescent="0.2">
      <c r="A11" s="4" t="s">
        <v>56</v>
      </c>
      <c r="B11" s="20"/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" t="s">
        <v>57</v>
      </c>
      <c r="B12" s="20"/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" t="s">
        <v>58</v>
      </c>
      <c r="B13" s="20"/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</row>
    <row r="14" spans="1:8" x14ac:dyDescent="0.2">
      <c r="A14" s="4"/>
      <c r="B14" s="20"/>
      <c r="C14" s="13"/>
      <c r="D14" s="13"/>
      <c r="E14" s="13"/>
      <c r="F14" s="13"/>
      <c r="G14" s="13"/>
      <c r="H14" s="13"/>
    </row>
    <row r="15" spans="1:8" x14ac:dyDescent="0.2">
      <c r="A15" s="4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5" t="s">
        <v>59</v>
      </c>
      <c r="C16" s="21">
        <f t="shared" ref="C16:H16" si="2">SUM(C7:C15)</f>
        <v>6640823.5099999998</v>
      </c>
      <c r="D16" s="21">
        <f t="shared" si="2"/>
        <v>1112176</v>
      </c>
      <c r="E16" s="21">
        <f t="shared" si="2"/>
        <v>7752999.5099999998</v>
      </c>
      <c r="F16" s="21">
        <f t="shared" si="2"/>
        <v>3255439.02</v>
      </c>
      <c r="G16" s="21">
        <f t="shared" si="2"/>
        <v>3255439.02</v>
      </c>
      <c r="H16" s="21">
        <f t="shared" si="2"/>
        <v>4497560.49</v>
      </c>
    </row>
    <row r="19" spans="1:8" ht="51" customHeight="1" x14ac:dyDescent="0.2">
      <c r="A19" s="50" t="s">
        <v>138</v>
      </c>
      <c r="B19" s="51"/>
      <c r="C19" s="51"/>
      <c r="D19" s="51"/>
      <c r="E19" s="51"/>
      <c r="F19" s="51"/>
      <c r="G19" s="51"/>
      <c r="H19" s="52"/>
    </row>
    <row r="21" spans="1:8" x14ac:dyDescent="0.2">
      <c r="A21" s="53" t="s">
        <v>60</v>
      </c>
      <c r="B21" s="54"/>
      <c r="C21" s="50" t="s">
        <v>66</v>
      </c>
      <c r="D21" s="51"/>
      <c r="E21" s="51"/>
      <c r="F21" s="51"/>
      <c r="G21" s="52"/>
      <c r="H21" s="55" t="s">
        <v>65</v>
      </c>
    </row>
    <row r="22" spans="1:8" ht="22.5" x14ac:dyDescent="0.2">
      <c r="A22" s="56"/>
      <c r="B22" s="57"/>
      <c r="C22" s="58" t="s">
        <v>61</v>
      </c>
      <c r="D22" s="58" t="s">
        <v>131</v>
      </c>
      <c r="E22" s="58" t="s">
        <v>62</v>
      </c>
      <c r="F22" s="58" t="s">
        <v>63</v>
      </c>
      <c r="G22" s="58" t="s">
        <v>64</v>
      </c>
      <c r="H22" s="59"/>
    </row>
    <row r="23" spans="1:8" x14ac:dyDescent="0.2">
      <c r="A23" s="60"/>
      <c r="B23" s="61"/>
      <c r="C23" s="62">
        <v>1</v>
      </c>
      <c r="D23" s="62">
        <v>2</v>
      </c>
      <c r="E23" s="62" t="s">
        <v>132</v>
      </c>
      <c r="F23" s="62">
        <v>4</v>
      </c>
      <c r="G23" s="62">
        <v>5</v>
      </c>
      <c r="H23" s="62" t="s">
        <v>133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>
        <v>0</v>
      </c>
      <c r="D25" s="32">
        <v>0</v>
      </c>
      <c r="E25" s="32">
        <f>C25+D25</f>
        <v>0</v>
      </c>
      <c r="F25" s="32">
        <v>0</v>
      </c>
      <c r="G25" s="32">
        <v>0</v>
      </c>
      <c r="H25" s="32">
        <f>E25-F25</f>
        <v>0</v>
      </c>
    </row>
    <row r="26" spans="1:8" x14ac:dyDescent="0.2">
      <c r="A26" s="4" t="s">
        <v>9</v>
      </c>
      <c r="B26" s="2"/>
      <c r="C26" s="32">
        <v>0</v>
      </c>
      <c r="D26" s="32">
        <v>0</v>
      </c>
      <c r="E26" s="32">
        <f t="shared" ref="E26:E28" si="3">C26+D26</f>
        <v>0</v>
      </c>
      <c r="F26" s="32">
        <v>0</v>
      </c>
      <c r="G26" s="32">
        <v>0</v>
      </c>
      <c r="H26" s="32">
        <f t="shared" ref="H26:H28" si="4">E26-F26</f>
        <v>0</v>
      </c>
    </row>
    <row r="27" spans="1:8" x14ac:dyDescent="0.2">
      <c r="A27" s="4" t="s">
        <v>10</v>
      </c>
      <c r="B27" s="2"/>
      <c r="C27" s="32">
        <v>0</v>
      </c>
      <c r="D27" s="32">
        <v>0</v>
      </c>
      <c r="E27" s="32">
        <f t="shared" si="3"/>
        <v>0</v>
      </c>
      <c r="F27" s="32">
        <v>0</v>
      </c>
      <c r="G27" s="32">
        <v>0</v>
      </c>
      <c r="H27" s="32">
        <f t="shared" si="4"/>
        <v>0</v>
      </c>
    </row>
    <row r="28" spans="1:8" x14ac:dyDescent="0.2">
      <c r="A28" s="4" t="s">
        <v>11</v>
      </c>
      <c r="B28" s="2"/>
      <c r="C28" s="32">
        <v>0</v>
      </c>
      <c r="D28" s="32">
        <v>0</v>
      </c>
      <c r="E28" s="32">
        <f t="shared" si="3"/>
        <v>0</v>
      </c>
      <c r="F28" s="32">
        <v>0</v>
      </c>
      <c r="G28" s="32">
        <v>0</v>
      </c>
      <c r="H28" s="32">
        <f t="shared" si="4"/>
        <v>0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59</v>
      </c>
      <c r="C30" s="21">
        <f>SUM(C25:C29)</f>
        <v>0</v>
      </c>
      <c r="D30" s="21">
        <f>SUM(D25:D29)</f>
        <v>0</v>
      </c>
      <c r="E30" s="21">
        <f>SUM(E25:E28)</f>
        <v>0</v>
      </c>
      <c r="F30" s="21">
        <f>SUM(F25:F28)</f>
        <v>0</v>
      </c>
      <c r="G30" s="21">
        <f>SUM(G25:G28)</f>
        <v>0</v>
      </c>
      <c r="H30" s="21">
        <f>SUM(H25:H28)</f>
        <v>0</v>
      </c>
    </row>
    <row r="33" spans="1:8" ht="55.5" customHeight="1" x14ac:dyDescent="0.2">
      <c r="A33" s="50" t="s">
        <v>139</v>
      </c>
      <c r="B33" s="51"/>
      <c r="C33" s="51"/>
      <c r="D33" s="51"/>
      <c r="E33" s="51"/>
      <c r="F33" s="51"/>
      <c r="G33" s="51"/>
      <c r="H33" s="52"/>
    </row>
    <row r="34" spans="1:8" x14ac:dyDescent="0.2">
      <c r="A34" s="53" t="s">
        <v>60</v>
      </c>
      <c r="B34" s="54"/>
      <c r="C34" s="50" t="s">
        <v>66</v>
      </c>
      <c r="D34" s="51"/>
      <c r="E34" s="51"/>
      <c r="F34" s="51"/>
      <c r="G34" s="52"/>
      <c r="H34" s="55" t="s">
        <v>65</v>
      </c>
    </row>
    <row r="35" spans="1:8" ht="22.5" x14ac:dyDescent="0.2">
      <c r="A35" s="56"/>
      <c r="B35" s="57"/>
      <c r="C35" s="58" t="s">
        <v>61</v>
      </c>
      <c r="D35" s="58" t="s">
        <v>131</v>
      </c>
      <c r="E35" s="58" t="s">
        <v>62</v>
      </c>
      <c r="F35" s="58" t="s">
        <v>63</v>
      </c>
      <c r="G35" s="58" t="s">
        <v>64</v>
      </c>
      <c r="H35" s="59"/>
    </row>
    <row r="36" spans="1:8" x14ac:dyDescent="0.2">
      <c r="A36" s="60"/>
      <c r="B36" s="61"/>
      <c r="C36" s="62">
        <v>1</v>
      </c>
      <c r="D36" s="62">
        <v>2</v>
      </c>
      <c r="E36" s="62" t="s">
        <v>132</v>
      </c>
      <c r="F36" s="62">
        <v>4</v>
      </c>
      <c r="G36" s="62">
        <v>5</v>
      </c>
      <c r="H36" s="62" t="s">
        <v>133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>
        <v>0</v>
      </c>
      <c r="D38" s="32">
        <v>0</v>
      </c>
      <c r="E38" s="32">
        <f>C38+D38</f>
        <v>0</v>
      </c>
      <c r="F38" s="32">
        <v>0</v>
      </c>
      <c r="G38" s="32">
        <v>0</v>
      </c>
      <c r="H38" s="32">
        <f>E38-F38</f>
        <v>0</v>
      </c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>
        <v>0</v>
      </c>
      <c r="D40" s="32">
        <v>0</v>
      </c>
      <c r="E40" s="32">
        <f>C40+D40</f>
        <v>0</v>
      </c>
      <c r="F40" s="32">
        <v>0</v>
      </c>
      <c r="G40" s="32">
        <v>0</v>
      </c>
      <c r="H40" s="32">
        <f>E40-F40</f>
        <v>0</v>
      </c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>
        <v>0</v>
      </c>
      <c r="D42" s="32">
        <v>0</v>
      </c>
      <c r="E42" s="32">
        <f>C42+D42</f>
        <v>0</v>
      </c>
      <c r="F42" s="32">
        <v>0</v>
      </c>
      <c r="G42" s="32">
        <v>0</v>
      </c>
      <c r="H42" s="32">
        <f>E42-F42</f>
        <v>0</v>
      </c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>
        <v>0</v>
      </c>
      <c r="D44" s="32">
        <v>0</v>
      </c>
      <c r="E44" s="32">
        <f>C44+D44</f>
        <v>0</v>
      </c>
      <c r="F44" s="32">
        <v>0</v>
      </c>
      <c r="G44" s="32">
        <v>0</v>
      </c>
      <c r="H44" s="32">
        <f>E44-F44</f>
        <v>0</v>
      </c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>
        <v>0</v>
      </c>
      <c r="D46" s="32">
        <v>0</v>
      </c>
      <c r="E46" s="32">
        <f>C46+D46</f>
        <v>0</v>
      </c>
      <c r="F46" s="32">
        <v>0</v>
      </c>
      <c r="G46" s="32">
        <v>0</v>
      </c>
      <c r="H46" s="32">
        <f>E46-F46</f>
        <v>0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59</v>
      </c>
      <c r="C52" s="21">
        <f t="shared" ref="C52:H52" si="5">SUM(C38:C50)</f>
        <v>0</v>
      </c>
      <c r="D52" s="21">
        <f t="shared" si="5"/>
        <v>0</v>
      </c>
      <c r="E52" s="21">
        <f t="shared" si="5"/>
        <v>0</v>
      </c>
      <c r="F52" s="21">
        <f t="shared" si="5"/>
        <v>0</v>
      </c>
      <c r="G52" s="21">
        <f t="shared" si="5"/>
        <v>0</v>
      </c>
      <c r="H52" s="21">
        <f t="shared" si="5"/>
        <v>0</v>
      </c>
    </row>
    <row r="55" spans="1:8" x14ac:dyDescent="0.2">
      <c r="A55" s="63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A1:H5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showZeros="0" workbookViewId="0">
      <selection activeCell="A44" sqref="A4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0" t="s">
        <v>140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60</v>
      </c>
      <c r="B2" s="54"/>
      <c r="C2" s="50" t="s">
        <v>66</v>
      </c>
      <c r="D2" s="51"/>
      <c r="E2" s="51"/>
      <c r="F2" s="51"/>
      <c r="G2" s="52"/>
      <c r="H2" s="55" t="s">
        <v>65</v>
      </c>
    </row>
    <row r="3" spans="1:8" ht="24.95" customHeight="1" x14ac:dyDescent="0.2">
      <c r="A3" s="56"/>
      <c r="B3" s="57"/>
      <c r="C3" s="58" t="s">
        <v>61</v>
      </c>
      <c r="D3" s="58" t="s">
        <v>131</v>
      </c>
      <c r="E3" s="58" t="s">
        <v>62</v>
      </c>
      <c r="F3" s="58" t="s">
        <v>63</v>
      </c>
      <c r="G3" s="58" t="s">
        <v>64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132</v>
      </c>
      <c r="F4" s="62">
        <v>4</v>
      </c>
      <c r="G4" s="62">
        <v>5</v>
      </c>
      <c r="H4" s="62" t="s">
        <v>133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6640823.5099999998</v>
      </c>
      <c r="D16" s="13">
        <f t="shared" si="3"/>
        <v>1112176</v>
      </c>
      <c r="E16" s="13">
        <f t="shared" si="3"/>
        <v>7752999.5099999998</v>
      </c>
      <c r="F16" s="13">
        <f t="shared" si="3"/>
        <v>3255439.02</v>
      </c>
      <c r="G16" s="13">
        <f t="shared" si="3"/>
        <v>3255439.02</v>
      </c>
      <c r="H16" s="13">
        <f t="shared" si="3"/>
        <v>4497560.49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6640823.5099999998</v>
      </c>
      <c r="D20" s="13">
        <v>1112176</v>
      </c>
      <c r="E20" s="13">
        <f t="shared" si="5"/>
        <v>7752999.5099999998</v>
      </c>
      <c r="F20" s="13">
        <v>3255439.02</v>
      </c>
      <c r="G20" s="13">
        <v>3255439.02</v>
      </c>
      <c r="H20" s="13">
        <f t="shared" si="4"/>
        <v>4497560.49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59</v>
      </c>
      <c r="C42" s="21">
        <f t="shared" ref="C42:H42" si="12">SUM(C36+C25+C16+C6)</f>
        <v>6640823.5099999998</v>
      </c>
      <c r="D42" s="21">
        <f t="shared" si="12"/>
        <v>1112176</v>
      </c>
      <c r="E42" s="21">
        <f t="shared" si="12"/>
        <v>7752999.5099999998</v>
      </c>
      <c r="F42" s="21">
        <f t="shared" si="12"/>
        <v>3255439.02</v>
      </c>
      <c r="G42" s="21">
        <f t="shared" si="12"/>
        <v>3255439.02</v>
      </c>
      <c r="H42" s="21">
        <f t="shared" si="12"/>
        <v>4497560.49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63" t="s">
        <v>141</v>
      </c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2018-03-08T21:21:25Z</cp:lastPrinted>
  <dcterms:created xsi:type="dcterms:W3CDTF">2014-02-10T03:37:14Z</dcterms:created>
  <dcterms:modified xsi:type="dcterms:W3CDTF">2022-08-12T16:35:32Z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