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B799E927-B85F-4065-99EF-F04D43FC211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<sst xmlns="http://schemas.openxmlformats.org/spreadsheetml/2006/main" count="774" uniqueCount="546">
  <si>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</si>
  <si>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</si>
  <si>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</si>
  <si>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</si>
  <si>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</si>
  <si>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</si>
  <si>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</si>
  <si>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</si>
  <si>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</si>
  <si>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</si>
  <si>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</si>
  <si>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</si>
  <si>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</si>
  <si>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</si>
  <si>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</si>
  <si>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</si>
  <si>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</si>
  <si>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</si>
  <si>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</si>
  <si>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</si>
  <si>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</si>
  <si>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</si>
  <si>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</si>
  <si>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</si>
  <si>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</si>
  <si>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</si>
  <si>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</si>
  <si>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</si>
  <si>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</si>
  <si>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</si>
  <si>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</si>
  <si>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</si>
  <si>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</si>
  <si>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</si>
  <si>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</si>
  <si>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</si>
  <si>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</si>
  <si>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</si>
  <si>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</si>
  <si>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</si>
  <si>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</si>
  <si>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</si>
  <si>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</si>
  <si>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</si>
  <si>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</si>
  <si>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</si>
  <si>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</si>
  <si>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</si>
  <si>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</si>
  <si>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</si>
  <si>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</si>
  <si>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</si>
  <si>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</si>
  <si>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</si>
  <si>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</si>
  <si>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</si>
  <si>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</si>
  <si>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</si>
  <si>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</si>
  <si>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</si>
  <si>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</si>
  <si>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</si>
  <si>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</si>
  <si>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</si>
  <si>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</si>
  <si>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</si>
  <si>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</si>
  <si>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</si>
  <si>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</si>
  <si>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</si>
  <si>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</si>
  <si>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</si>
  <si>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</si>
  <si>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</si>
  <si>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</si>
  <si>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</si>
  <si>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</si>
  <si>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</si>
  <si>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</si>
  <si>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</si>
  <si>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</si>
  <si>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</si>
  <si>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</si>
  <si>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</si>
  <si>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</si>
  <si>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</si>
  <si>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</si>
  <si>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</si>
  <si>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</si>
  <si>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</si>
  <si>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</si>
  <si>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</si>
  <si>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</si>
  <si>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</si>
  <si>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</si>
  <si>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</si>
  <si>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</si>
  <si>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</si>
  <si>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</si>
  <si>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</si>
  <si>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</si>
  <si>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</si>
  <si>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</si>
  <si>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</si>
  <si>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</si>
  <si>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</si>
  <si>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</si>
  <si>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</si>
  <si>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</si>
  <si>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</si>
  <si>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</si>
  <si>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</si>
  <si>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</si>
  <si>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</si>
  <si>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</si>
  <si>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</si>
  <si>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</si>
  <si>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</si>
  <si>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</si>
  <si>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</si>
  <si>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</si>
  <si>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</si>
  <si>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</si>
  <si>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</si>
  <si>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</si>
  <si>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</si>
  <si>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</si>
  <si>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</si>
  <si>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</si>
  <si>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</si>
  <si>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</si>
  <si>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</si>
  <si>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</si>
  <si>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</si>
  <si>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</si>
  <si>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</si>
  <si>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</si>
  <si>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</si>
  <si>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</si>
  <si>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</si>
  <si>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</si>
  <si>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</si>
  <si>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</si>
  <si>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</si>
  <si>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</si>
  <si>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</si>
  <si>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</si>
  <si>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</si>
  <si>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</si>
  <si>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</si>
  <si>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</si>
  <si>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</si>
  <si>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</si>
  <si>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</si>
  <si>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</si>
  <si>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</si>
  <si>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</si>
  <si>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</si>
  <si>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</si>
  <si>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</si>
  <si>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</si>
  <si>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</si>
  <si>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</si>
  <si>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</si>
  <si>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</si>
  <si>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</si>
  <si>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</si>
  <si>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</si>
  <si>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</si>
  <si>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</si>
  <si>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</si>
  <si>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</si>
  <si>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</si>
  <si>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</si>
  <si>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</si>
  <si>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</si>
  <si>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</si>
  <si>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</si>
  <si>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</si>
  <si>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</si>
  <si>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</si>
  <si>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</si>
  <si>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</si>
  <si>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</si>
  <si>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</si>
  <si>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</si>
  <si>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</si>
  <si>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</si>
  <si>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</si>
  <si>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</si>
  <si>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</si>
  <si>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</si>
  <si>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</si>
  <si>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</si>
  <si>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</si>
  <si>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</si>
  <si>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</si>
  <si>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</si>
  <si>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</si>
  <si>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</si>
  <si>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</si>
  <si>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</si>
  <si>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</si>
  <si>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</si>
  <si>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</si>
  <si>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</si>
  <si>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</si>
  <si>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</si>
  <si>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</si>
  <si>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</si>
  <si>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</si>
  <si>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</si>
  <si>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</si>
  <si>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</si>
  <si>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</si>
  <si>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</si>
  <si>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</si>
  <si>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</si>
  <si>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</si>
  <si>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</si>
  <si>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</si>
  <si>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</si>
  <si>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</si>
  <si>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</si>
  <si>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</si>
  <si>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</si>
  <si>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</si>
  <si>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</si>
  <si>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</si>
  <si>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</si>
  <si>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</si>
  <si>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</si>
  <si>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</si>
  <si>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</si>
  <si>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</si>
  <si>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</si>
  <si>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</si>
  <si>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</si>
  <si>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</si>
  <si>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</si>
  <si>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</si>
  <si>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</si>
  <si>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</si>
  <si>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</si>
  <si>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</si>
  <si>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</si>
  <si>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</si>
  <si>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</si>
  <si>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</si>
  <si>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</si>
  <si>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</si>
  <si>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</si>
  <si>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</si>
  <si>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</si>
  <si>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</si>
  <si>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</si>
  <si>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</si>
  <si>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</si>
  <si>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</si>
  <si>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</si>
  <si>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</si>
  <si>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</si>
  <si>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</si>
  <si>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</si>
  <si>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</si>
  <si>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</si>
  <si>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</si>
  <si>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</si>
  <si>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</si>
  <si>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</si>
  <si>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</si>
  <si>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</si>
  <si>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</si>
  <si>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</si>
  <si>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</si>
  <si>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</si>
  <si>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</si>
  <si>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</si>
  <si>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</si>
  <si>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</si>
  <si>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</si>
  <si>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</si>
  <si>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</si>
  <si>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</si>
  <si>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</si>
  <si>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</si>
  <si>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</si>
  <si>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</si>
  <si>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</si>
  <si>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</si>
  <si>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</si>
  <si>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</si>
  <si>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</si>
  <si>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</si>
  <si>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</si>
  <si>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</si>
  <si>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</si>
  <si>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</si>
  <si>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</si>
  <si>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</si>
  <si>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</si>
  <si>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</si>
  <si>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</si>
  <si>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</si>
  <si>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</si>
  <si>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</si>
  <si>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</si>
  <si>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</si>
  <si>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</si>
  <si>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</si>
  <si>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</si>
  <si>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</si>
  <si>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</si>
  <si>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</si>
  <si>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</si>
  <si>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</si>
  <si>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</si>
  <si>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</si>
  <si>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</si>
  <si>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</si>
  <si>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</si>
  <si>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</si>
  <si>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</si>
  <si>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</si>
  <si>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</si>
  <si>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</si>
  <si>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</si>
  <si>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</si>
  <si>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</si>
  <si>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</si>
  <si>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</si>
  <si>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</si>
  <si>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</si>
  <si>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</si>
  <si>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</si>
  <si>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</si>
  <si>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</si>
  <si>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</si>
  <si>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</si>
  <si>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</si>
  <si>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</si>
  <si>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</si>
  <si>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</si>
  <si>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</si>
  <si>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</si>
  <si>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</si>
  <si>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</si>
  <si>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</si>
  <si>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</si>
  <si>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</si>
  <si>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</si>
  <si>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</si>
  <si>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</si>
  <si>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</si>
  <si>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</si>
  <si>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</si>
  <si>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</si>
  <si>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</si>
  <si>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</si>
  <si>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</si>
  <si>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</si>
  <si>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</si>
  <si>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</si>
  <si>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</si>
  <si>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</si>
  <si>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</si>
  <si>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</si>
  <si>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</si>
  <si>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</si>
  <si>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</si>
  <si>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</si>
  <si>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</si>
  <si>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</si>
  <si>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</si>
  <si>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</si>
  <si>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</si>
  <si>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</si>
  <si>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</si>
  <si>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</si>
  <si>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</si>
  <si>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</si>
  <si>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</si>
  <si>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</si>
  <si>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</si>
  <si>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</si>
  <si>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</si>
  <si>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</si>
  <si>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</si>
  <si>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</si>
  <si>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</si>
  <si>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</si>
  <si>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</si>
  <si>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</si>
  <si>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</si>
  <si>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</si>
  <si>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</si>
  <si>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</si>
  <si>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</si>
  <si>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</si>
  <si>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</si>
  <si>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</si>
  <si>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</si>
  <si>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</si>
  <si>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</si>
  <si>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</si>
  <si>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</si>
  <si>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</si>
  <si>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</si>
  <si>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</si>
  <si>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</si>
  <si>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</si>
  <si>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</si>
  <si>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</si>
  <si>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</si>
  <si>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</si>
  <si>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</si>
  <si>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</si>
  <si>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</si>
  <si>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</si>
  <si>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</si>
  <si>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</si>
  <si>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</si>
  <si>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</si>
  <si>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</si>
  <si>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</si>
  <si>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</si>
  <si>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</si>
  <si>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</si>
  <si>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</si>
  <si>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</si>
  <si>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</si>
  <si>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</si>
  <si>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</si>
  <si>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</si>
  <si>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</si>
  <si>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</si>
  <si>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</si>
  <si>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</si>
  <si>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</si>
  <si>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</si>
  <si>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</si>
  <si>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</si>
  <si>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</si>
  <si>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</si>
  <si>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</si>
  <si>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</si>
  <si>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</si>
  <si>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</si>
  <si>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</si>
  <si>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</si>
  <si>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</si>
  <si>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</si>
  <si>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</si>
  <si>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</si>
  <si>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</si>
  <si>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</si>
  <si>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</si>
  <si>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</si>
  <si>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</si>
  <si>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</si>
  <si>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</si>
  <si>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</si>
  <si>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</si>
  <si>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</si>
  <si>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</si>
  <si>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</si>
  <si>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</si>
  <si>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</si>
  <si>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</si>
  <si>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</si>
  <si>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</si>
  <si>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</si>
  <si>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</si>
  <si>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</si>
  <si>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</si>
  <si>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</si>
  <si>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</si>
  <si>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</si>
  <si>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</si>
  <si>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</si>
  <si>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</si>
  <si>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</si>
  <si>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</si>
  <si>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</si>
  <si>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</si>
  <si>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</si>
  <si>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</si>
  <si>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</si>
  <si>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</si>
  <si>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</si>
  <si>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</si>
  <si>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</si>
  <si>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</si>
  <si>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</si>
  <si>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</si>
  <si>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</si>
  <si>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</si>
  <si>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</si>
  <si>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</si>
  <si>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</si>
  <si>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</si>
  <si>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</si>
  <si>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</si>
  <si>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</si>
  <si>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</si>
  <si>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</si>
  <si>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</si>
  <si>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</si>
  <si>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</si>
  <si>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</si>
  <si>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</si>
  <si>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</si>
  <si>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</si>
  <si>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</si>
  <si>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</si>
  <si>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</si>
  <si>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</si>
  <si>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</si>
  <si>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</si>
  <si>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</si>
  <si>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</si>
  <si>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</si>
  <si>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</si>
  <si>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</si>
  <si>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</si>
  <si>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</si>
  <si>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</si>
  <si>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</si>
  <si>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</si>
  <si>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</si>
  <si>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</si>
  <si>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</si>
  <si>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</si>
  <si>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</si>
  <si>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</si>
  <si>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</si>
  <si>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</si>
  <si>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</si>
  <si>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</si>
  <si>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</si>
  <si>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</si>
  <si>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</si>
  <si>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</si>
  <si>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la Juventud de Celaya, Guanajuato</t>
  </si>
  <si>
    <t>Correspondiente 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</si>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</sst>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543</v>
      </c>
      <c r="B1" s="104"/>
      <c r="C1" s="15"/>
      <c r="D1" s="12" t="s">
        <v>529</v>
      </c>
      <c r="E1" s="13">
        <v>2021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544</v>
      </c>
      <c r="B3" s="106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2" spans="1:2" ht="32.1" customHeight="1" x14ac:dyDescent="0.2">
      <c r="A42" s="107" t="s">
        <v>545</v>
      </c>
      <c r="B42" s="107"/>
    </row>
  </sheetData>
  <sheetProtection formatCells="0" formatColumns="0" formatRows="0" autoFilter="0" pivotTables="0"/>
  <mergeCells count="4">
    <mergeCell ref="A1:B1"/>
    <mergeCell ref="A2:B2"/>
    <mergeCell ref="A3:B3"/>
    <mergeCell ref="A42:B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B151" sqref="B15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5703125" style="18" customWidth="1"/>
    <col min="7" max="8" width="16.570312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543</v>
      </c>
      <c r="B1" s="109"/>
      <c r="C1" s="109"/>
      <c r="D1" s="109"/>
      <c r="E1" s="109"/>
      <c r="F1" s="109"/>
      <c r="G1" s="12" t="s">
        <v>529</v>
      </c>
      <c r="H1" s="23">
        <v>2021</v>
      </c>
    </row>
    <row r="2" spans="1:8" s="14" customFormat="1" ht="18.95" customHeight="1" x14ac:dyDescent="0.25">
      <c r="A2" s="108" t="s">
        <v>533</v>
      </c>
      <c r="B2" s="109"/>
      <c r="C2" s="109"/>
      <c r="D2" s="109"/>
      <c r="E2" s="109"/>
      <c r="F2" s="109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544</v>
      </c>
      <c r="B3" s="109"/>
      <c r="C3" s="109"/>
      <c r="D3" s="109"/>
      <c r="E3" s="109"/>
      <c r="F3" s="109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-4558.37</v>
      </c>
      <c r="D15" s="22">
        <v>69418.59</v>
      </c>
      <c r="E15" s="22">
        <v>75262.91</v>
      </c>
      <c r="F15" s="22">
        <v>409.59</v>
      </c>
      <c r="G15" s="22">
        <v>409.59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0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373096.14999999997</v>
      </c>
      <c r="D62" s="22">
        <f t="shared" ref="D62:E62" si="0">SUM(D63:D70)</f>
        <v>29977.05</v>
      </c>
      <c r="E62" s="22">
        <f t="shared" si="0"/>
        <v>-281609.98</v>
      </c>
    </row>
    <row r="63" spans="1:9" x14ac:dyDescent="0.2">
      <c r="A63" s="20">
        <v>1241</v>
      </c>
      <c r="B63" s="18" t="s">
        <v>173</v>
      </c>
      <c r="C63" s="22">
        <v>107350.81</v>
      </c>
      <c r="D63" s="22">
        <v>9181.18</v>
      </c>
      <c r="E63" s="22">
        <v>-76924.570000000007</v>
      </c>
    </row>
    <row r="64" spans="1:9" x14ac:dyDescent="0.2">
      <c r="A64" s="20">
        <v>1242</v>
      </c>
      <c r="B64" s="18" t="s">
        <v>174</v>
      </c>
      <c r="C64" s="22">
        <v>113660.73</v>
      </c>
      <c r="D64" s="22">
        <v>17649.73</v>
      </c>
      <c r="E64" s="22">
        <v>-52600.800000000003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139500.01</v>
      </c>
      <c r="D66" s="22">
        <v>0</v>
      </c>
      <c r="E66" s="22">
        <v>-139500.01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12584.6</v>
      </c>
      <c r="D68" s="22">
        <v>3146.14</v>
      </c>
      <c r="E68" s="22">
        <v>-12584.6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2308.4</v>
      </c>
      <c r="D74" s="22">
        <f>SUM(D75:D79)</f>
        <v>230.84</v>
      </c>
      <c r="E74" s="22">
        <f>SUM(E75:E79)</f>
        <v>1500.46</v>
      </c>
    </row>
    <row r="75" spans="1:9" x14ac:dyDescent="0.2">
      <c r="A75" s="20">
        <v>1251</v>
      </c>
      <c r="B75" s="18" t="s">
        <v>183</v>
      </c>
      <c r="C75" s="22">
        <v>2308.4</v>
      </c>
      <c r="D75" s="22">
        <v>230.84</v>
      </c>
      <c r="E75" s="22">
        <v>1500.46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53132.799999999996</v>
      </c>
      <c r="D110" s="22">
        <f>SUM(D111:D119)</f>
        <v>53132.799999999996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3.06</v>
      </c>
      <c r="D111" s="22">
        <f>C111</f>
        <v>3.06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3277</v>
      </c>
      <c r="D112" s="22">
        <f t="shared" ref="D112:D119" si="1">C112</f>
        <v>3277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49852.74</v>
      </c>
      <c r="D117" s="22">
        <f t="shared" si="1"/>
        <v>49852.74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f t="shared" si="1"/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f>SUM(C147:C149)</f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  <row r="151" spans="1:3" x14ac:dyDescent="0.2">
      <c r="B151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4"/>
  <sheetViews>
    <sheetView zoomScaleNormal="100" workbookViewId="0">
      <selection activeCell="B224" sqref="B224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5703125" style="18" customWidth="1"/>
    <col min="5" max="5" width="16.5703125" style="18" customWidth="1"/>
    <col min="6" max="16384" width="9.140625" style="18"/>
  </cols>
  <sheetData>
    <row r="1" spans="1:5" s="24" customFormat="1" ht="18.95" customHeight="1" x14ac:dyDescent="0.25">
      <c r="A1" s="105" t="s">
        <v>543</v>
      </c>
      <c r="B1" s="105"/>
      <c r="C1" s="105"/>
      <c r="D1" s="12" t="s">
        <v>529</v>
      </c>
      <c r="E1" s="23">
        <v>2021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05" t="s">
        <v>544</v>
      </c>
      <c r="B3" s="105"/>
      <c r="C3" s="105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0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0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f>+C59+C65</f>
        <v>2541271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2541271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2541271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2538226.14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2408178.27</v>
      </c>
      <c r="D100" s="55">
        <f>C100/$C$99</f>
        <v>0.94876426968008454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2021778.38</v>
      </c>
      <c r="D101" s="55">
        <f t="shared" ref="D101:D164" si="0">C101/$C$99</f>
        <v>0.79653201428301412</v>
      </c>
      <c r="E101" s="54"/>
    </row>
    <row r="102" spans="1:5" x14ac:dyDescent="0.2">
      <c r="A102" s="52">
        <v>5111</v>
      </c>
      <c r="B102" s="49" t="s">
        <v>297</v>
      </c>
      <c r="C102" s="53">
        <v>1075438.97</v>
      </c>
      <c r="D102" s="55">
        <f t="shared" si="0"/>
        <v>0.42369706664513351</v>
      </c>
      <c r="E102" s="54"/>
    </row>
    <row r="103" spans="1:5" x14ac:dyDescent="0.2">
      <c r="A103" s="52">
        <v>5112</v>
      </c>
      <c r="B103" s="49" t="s">
        <v>298</v>
      </c>
      <c r="C103" s="53">
        <v>0</v>
      </c>
      <c r="D103" s="55">
        <f t="shared" si="0"/>
        <v>0</v>
      </c>
      <c r="E103" s="54"/>
    </row>
    <row r="104" spans="1:5" x14ac:dyDescent="0.2">
      <c r="A104" s="52">
        <v>5113</v>
      </c>
      <c r="B104" s="49" t="s">
        <v>299</v>
      </c>
      <c r="C104" s="53">
        <v>207373.96</v>
      </c>
      <c r="D104" s="55">
        <f t="shared" si="0"/>
        <v>8.1700348417339988E-2</v>
      </c>
      <c r="E104" s="54"/>
    </row>
    <row r="105" spans="1:5" x14ac:dyDescent="0.2">
      <c r="A105" s="52">
        <v>5114</v>
      </c>
      <c r="B105" s="49" t="s">
        <v>300</v>
      </c>
      <c r="C105" s="53">
        <v>288177.09000000003</v>
      </c>
      <c r="D105" s="55">
        <f t="shared" si="0"/>
        <v>0.11353483657685443</v>
      </c>
      <c r="E105" s="54"/>
    </row>
    <row r="106" spans="1:5" x14ac:dyDescent="0.2">
      <c r="A106" s="52">
        <v>5115</v>
      </c>
      <c r="B106" s="49" t="s">
        <v>301</v>
      </c>
      <c r="C106" s="53">
        <v>450788.36</v>
      </c>
      <c r="D106" s="55">
        <f t="shared" si="0"/>
        <v>0.17759976264368627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157082.97999999998</v>
      </c>
      <c r="D108" s="55">
        <f t="shared" si="0"/>
        <v>6.1886912881607928E-2</v>
      </c>
      <c r="E108" s="54"/>
    </row>
    <row r="109" spans="1:5" x14ac:dyDescent="0.2">
      <c r="A109" s="52">
        <v>5121</v>
      </c>
      <c r="B109" s="49" t="s">
        <v>304</v>
      </c>
      <c r="C109" s="53">
        <v>51487.41</v>
      </c>
      <c r="D109" s="55">
        <f t="shared" si="0"/>
        <v>2.0284800155749717E-2</v>
      </c>
      <c r="E109" s="54"/>
    </row>
    <row r="110" spans="1:5" x14ac:dyDescent="0.2">
      <c r="A110" s="52">
        <v>5122</v>
      </c>
      <c r="B110" s="49" t="s">
        <v>305</v>
      </c>
      <c r="C110" s="53">
        <v>8457.2000000000007</v>
      </c>
      <c r="D110" s="55">
        <f t="shared" si="0"/>
        <v>3.3319332216789795E-3</v>
      </c>
      <c r="E110" s="54"/>
    </row>
    <row r="111" spans="1:5" x14ac:dyDescent="0.2">
      <c r="A111" s="52">
        <v>5123</v>
      </c>
      <c r="B111" s="49" t="s">
        <v>306</v>
      </c>
      <c r="C111" s="53">
        <v>666.24</v>
      </c>
      <c r="D111" s="55">
        <f t="shared" si="0"/>
        <v>2.624825225383582E-4</v>
      </c>
      <c r="E111" s="54"/>
    </row>
    <row r="112" spans="1:5" x14ac:dyDescent="0.2">
      <c r="A112" s="52">
        <v>5124</v>
      </c>
      <c r="B112" s="49" t="s">
        <v>307</v>
      </c>
      <c r="C112" s="53">
        <v>14121.12</v>
      </c>
      <c r="D112" s="55">
        <f t="shared" si="0"/>
        <v>5.5633813620720174E-3</v>
      </c>
      <c r="E112" s="54"/>
    </row>
    <row r="113" spans="1:5" x14ac:dyDescent="0.2">
      <c r="A113" s="52">
        <v>5125</v>
      </c>
      <c r="B113" s="49" t="s">
        <v>308</v>
      </c>
      <c r="C113" s="53">
        <v>2088</v>
      </c>
      <c r="D113" s="55">
        <f t="shared" si="0"/>
        <v>8.226217385027797E-4</v>
      </c>
      <c r="E113" s="54"/>
    </row>
    <row r="114" spans="1:5" x14ac:dyDescent="0.2">
      <c r="A114" s="52">
        <v>5126</v>
      </c>
      <c r="B114" s="49" t="s">
        <v>309</v>
      </c>
      <c r="C114" s="53">
        <v>69513.39</v>
      </c>
      <c r="D114" s="55">
        <f t="shared" si="0"/>
        <v>2.738660236160045E-2</v>
      </c>
      <c r="E114" s="54"/>
    </row>
    <row r="115" spans="1:5" x14ac:dyDescent="0.2">
      <c r="A115" s="52">
        <v>5127</v>
      </c>
      <c r="B115" s="49" t="s">
        <v>310</v>
      </c>
      <c r="C115" s="53">
        <v>5061.62</v>
      </c>
      <c r="D115" s="55">
        <f t="shared" si="0"/>
        <v>1.9941564387166858E-3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5688</v>
      </c>
      <c r="D117" s="55">
        <f t="shared" si="0"/>
        <v>2.2409350807489517E-3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229316.90999999997</v>
      </c>
      <c r="D118" s="55">
        <f t="shared" si="0"/>
        <v>9.0345342515462376E-2</v>
      </c>
      <c r="E118" s="54"/>
    </row>
    <row r="119" spans="1:5" x14ac:dyDescent="0.2">
      <c r="A119" s="52">
        <v>5131</v>
      </c>
      <c r="B119" s="49" t="s">
        <v>314</v>
      </c>
      <c r="C119" s="53">
        <v>18667.240000000002</v>
      </c>
      <c r="D119" s="55">
        <f t="shared" si="0"/>
        <v>7.35444320969762E-3</v>
      </c>
      <c r="E119" s="54"/>
    </row>
    <row r="120" spans="1:5" x14ac:dyDescent="0.2">
      <c r="A120" s="52">
        <v>5132</v>
      </c>
      <c r="B120" s="49" t="s">
        <v>315</v>
      </c>
      <c r="C120" s="53">
        <v>31654.75</v>
      </c>
      <c r="D120" s="55">
        <f t="shared" si="0"/>
        <v>1.2471209519574169E-2</v>
      </c>
      <c r="E120" s="54"/>
    </row>
    <row r="121" spans="1:5" x14ac:dyDescent="0.2">
      <c r="A121" s="52">
        <v>5133</v>
      </c>
      <c r="B121" s="49" t="s">
        <v>316</v>
      </c>
      <c r="C121" s="53">
        <v>0</v>
      </c>
      <c r="D121" s="55">
        <f t="shared" si="0"/>
        <v>0</v>
      </c>
      <c r="E121" s="54"/>
    </row>
    <row r="122" spans="1:5" x14ac:dyDescent="0.2">
      <c r="A122" s="52">
        <v>5134</v>
      </c>
      <c r="B122" s="49" t="s">
        <v>317</v>
      </c>
      <c r="C122" s="53">
        <v>17630.96</v>
      </c>
      <c r="D122" s="55">
        <f t="shared" si="0"/>
        <v>6.9461738346134902E-3</v>
      </c>
      <c r="E122" s="54"/>
    </row>
    <row r="123" spans="1:5" x14ac:dyDescent="0.2">
      <c r="A123" s="52">
        <v>5135</v>
      </c>
      <c r="B123" s="49" t="s">
        <v>318</v>
      </c>
      <c r="C123" s="53">
        <v>34662.400000000001</v>
      </c>
      <c r="D123" s="55">
        <f t="shared" si="0"/>
        <v>1.3656151220631586E-2</v>
      </c>
      <c r="E123" s="54"/>
    </row>
    <row r="124" spans="1:5" x14ac:dyDescent="0.2">
      <c r="A124" s="52">
        <v>5136</v>
      </c>
      <c r="B124" s="49" t="s">
        <v>319</v>
      </c>
      <c r="C124" s="53">
        <v>17562.37</v>
      </c>
      <c r="D124" s="55">
        <f t="shared" si="0"/>
        <v>6.9191510256844165E-3</v>
      </c>
      <c r="E124" s="54"/>
    </row>
    <row r="125" spans="1:5" x14ac:dyDescent="0.2">
      <c r="A125" s="52">
        <v>5137</v>
      </c>
      <c r="B125" s="49" t="s">
        <v>320</v>
      </c>
      <c r="C125" s="53">
        <v>1245.29</v>
      </c>
      <c r="D125" s="55">
        <f t="shared" si="0"/>
        <v>4.9061428387937097E-4</v>
      </c>
      <c r="E125" s="54"/>
    </row>
    <row r="126" spans="1:5" x14ac:dyDescent="0.2">
      <c r="A126" s="52">
        <v>5138</v>
      </c>
      <c r="B126" s="49" t="s">
        <v>321</v>
      </c>
      <c r="C126" s="53">
        <v>74947.899999999994</v>
      </c>
      <c r="D126" s="55">
        <f t="shared" si="0"/>
        <v>2.9527668484258848E-2</v>
      </c>
      <c r="E126" s="54"/>
    </row>
    <row r="127" spans="1:5" x14ac:dyDescent="0.2">
      <c r="A127" s="52">
        <v>5139</v>
      </c>
      <c r="B127" s="49" t="s">
        <v>322</v>
      </c>
      <c r="C127" s="53">
        <v>32946</v>
      </c>
      <c r="D127" s="55">
        <f t="shared" si="0"/>
        <v>1.2979930937122883E-2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99839.98</v>
      </c>
      <c r="D128" s="55">
        <f t="shared" si="0"/>
        <v>3.93345488121086E-2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99839.98</v>
      </c>
      <c r="D138" s="55">
        <f t="shared" si="0"/>
        <v>3.93345488121086E-2</v>
      </c>
      <c r="E138" s="54"/>
    </row>
    <row r="139" spans="1:5" x14ac:dyDescent="0.2">
      <c r="A139" s="52">
        <v>5241</v>
      </c>
      <c r="B139" s="49" t="s">
        <v>332</v>
      </c>
      <c r="C139" s="53">
        <v>99839.98</v>
      </c>
      <c r="D139" s="55">
        <f t="shared" si="0"/>
        <v>3.93345488121086E-2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30207.89</v>
      </c>
      <c r="D186" s="55">
        <f t="shared" si="1"/>
        <v>1.1901181507806865E-2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30207.89</v>
      </c>
      <c r="D187" s="55">
        <f t="shared" si="1"/>
        <v>1.1901181507806865E-2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29977.05</v>
      </c>
      <c r="D192" s="55">
        <f t="shared" si="1"/>
        <v>1.1810236104494613E-2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230.84</v>
      </c>
      <c r="D194" s="55">
        <f t="shared" si="1"/>
        <v>9.094540331225175E-5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  <row r="224" spans="1:5" x14ac:dyDescent="0.2">
      <c r="B224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5703125" style="27" customWidth="1"/>
    <col min="6" max="16384" width="9.140625" style="27"/>
  </cols>
  <sheetData>
    <row r="1" spans="1:5" ht="18.95" customHeight="1" x14ac:dyDescent="0.2">
      <c r="A1" s="110" t="s">
        <v>543</v>
      </c>
      <c r="B1" s="110"/>
      <c r="C1" s="110"/>
      <c r="D1" s="25" t="s">
        <v>529</v>
      </c>
      <c r="E1" s="26">
        <v>2021</v>
      </c>
    </row>
    <row r="2" spans="1:5" ht="18.95" customHeight="1" x14ac:dyDescent="0.2">
      <c r="A2" s="110" t="s">
        <v>537</v>
      </c>
      <c r="B2" s="110"/>
      <c r="C2" s="110"/>
      <c r="D2" s="12" t="s">
        <v>534</v>
      </c>
      <c r="E2" s="26" t="str">
        <f>ESF!H2</f>
        <v>TRIMESTRAL</v>
      </c>
    </row>
    <row r="3" spans="1:5" ht="18.95" customHeight="1" x14ac:dyDescent="0.2">
      <c r="A3" s="110" t="s">
        <v>544</v>
      </c>
      <c r="B3" s="110"/>
      <c r="C3" s="110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-58926.49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3044.86</v>
      </c>
    </row>
    <row r="15" spans="1:5" x14ac:dyDescent="0.2">
      <c r="A15" s="31">
        <v>3220</v>
      </c>
      <c r="B15" s="27" t="s">
        <v>407</v>
      </c>
      <c r="C15" s="32">
        <v>175307.03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  <row r="29" spans="1:3" x14ac:dyDescent="0.2">
      <c r="B29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workbookViewId="0">
      <selection activeCell="B82" sqref="B82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425781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543</v>
      </c>
      <c r="B1" s="110"/>
      <c r="C1" s="110"/>
      <c r="D1" s="25" t="s">
        <v>529</v>
      </c>
      <c r="E1" s="26">
        <v>2021</v>
      </c>
    </row>
    <row r="2" spans="1:5" s="33" customFormat="1" ht="18.95" customHeight="1" x14ac:dyDescent="0.25">
      <c r="A2" s="110" t="s">
        <v>538</v>
      </c>
      <c r="B2" s="110"/>
      <c r="C2" s="110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0" t="s">
        <v>544</v>
      </c>
      <c r="B3" s="110"/>
      <c r="C3" s="110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84822.46</v>
      </c>
      <c r="D10" s="32">
        <v>92164.25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84822.46</v>
      </c>
      <c r="D15" s="32">
        <f>SUM(D8:D14)</f>
        <v>92164.25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373096.14999999997</v>
      </c>
    </row>
    <row r="29" spans="1:5" x14ac:dyDescent="0.2">
      <c r="A29" s="31">
        <v>1241</v>
      </c>
      <c r="B29" s="27" t="s">
        <v>173</v>
      </c>
      <c r="C29" s="32">
        <v>107350.81</v>
      </c>
    </row>
    <row r="30" spans="1:5" x14ac:dyDescent="0.2">
      <c r="A30" s="31">
        <v>1242</v>
      </c>
      <c r="B30" s="27" t="s">
        <v>174</v>
      </c>
      <c r="C30" s="32">
        <v>113660.73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139500.01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12584.6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2308.4</v>
      </c>
    </row>
    <row r="38" spans="1:5" x14ac:dyDescent="0.2">
      <c r="A38" s="31">
        <v>1251</v>
      </c>
      <c r="B38" s="27" t="s">
        <v>183</v>
      </c>
      <c r="C38" s="32">
        <v>2308.4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0</v>
      </c>
      <c r="D46" s="32">
        <f>D47+D56+D59+D65+D67+D69</f>
        <v>30207.89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30207.89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29977.05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230.84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  <row r="82" spans="2:2" x14ac:dyDescent="0.2">
      <c r="B82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4"/>
  <sheetViews>
    <sheetView showGridLines="0" workbookViewId="0">
      <selection activeCell="B24" sqref="B24"/>
    </sheetView>
  </sheetViews>
  <sheetFormatPr baseColWidth="10" defaultColWidth="11.42578125" defaultRowHeight="11.25" x14ac:dyDescent="0.2"/>
  <cols>
    <col min="1" max="1" width="3.42578125" style="37" customWidth="1"/>
    <col min="2" max="2" width="63.140625" style="37" customWidth="1"/>
    <col min="3" max="3" width="17.5703125" style="37" customWidth="1"/>
    <col min="4" max="16384" width="11.42578125" style="37"/>
  </cols>
  <sheetData>
    <row r="1" spans="1:3" s="35" customFormat="1" ht="18" customHeight="1" x14ac:dyDescent="0.25">
      <c r="A1" s="111" t="s">
        <v>543</v>
      </c>
      <c r="B1" s="112"/>
      <c r="C1" s="113"/>
    </row>
    <row r="2" spans="1:3" s="35" customFormat="1" ht="18" customHeight="1" x14ac:dyDescent="0.25">
      <c r="A2" s="114" t="s">
        <v>35</v>
      </c>
      <c r="B2" s="115"/>
      <c r="C2" s="116"/>
    </row>
    <row r="3" spans="1:3" s="35" customFormat="1" ht="18" customHeight="1" x14ac:dyDescent="0.25">
      <c r="A3" s="114" t="s">
        <v>544</v>
      </c>
      <c r="B3" s="115"/>
      <c r="C3" s="116"/>
    </row>
    <row r="4" spans="1:3" s="38" customFormat="1" ht="18" customHeight="1" x14ac:dyDescent="0.2">
      <c r="A4" s="117" t="s">
        <v>539</v>
      </c>
      <c r="B4" s="118"/>
      <c r="C4" s="119"/>
    </row>
    <row r="5" spans="1:3" s="36" customFormat="1" x14ac:dyDescent="0.2">
      <c r="A5" s="56" t="s">
        <v>457</v>
      </c>
      <c r="B5" s="56"/>
      <c r="C5" s="57">
        <v>2541271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2541271</v>
      </c>
    </row>
    <row r="24" spans="1:3" x14ac:dyDescent="0.2">
      <c r="B24" s="18" t="s">
        <v>545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B45" sqref="B45"/>
    </sheetView>
  </sheetViews>
  <sheetFormatPr baseColWidth="10" defaultColWidth="11.42578125" defaultRowHeight="11.25" x14ac:dyDescent="0.2"/>
  <cols>
    <col min="1" max="1" width="3.5703125" style="37" customWidth="1"/>
    <col min="2" max="2" width="62.140625" style="37" customWidth="1"/>
    <col min="3" max="3" width="17.5703125" style="37" customWidth="1"/>
    <col min="4" max="16384" width="11.42578125" style="37"/>
  </cols>
  <sheetData>
    <row r="1" spans="1:3" s="39" customFormat="1" ht="18.95" customHeight="1" x14ac:dyDescent="0.25">
      <c r="A1" s="120" t="s">
        <v>543</v>
      </c>
      <c r="B1" s="121"/>
      <c r="C1" s="122"/>
    </row>
    <row r="2" spans="1:3" s="39" customFormat="1" ht="18.95" customHeight="1" x14ac:dyDescent="0.25">
      <c r="A2" s="123" t="s">
        <v>36</v>
      </c>
      <c r="B2" s="124"/>
      <c r="C2" s="125"/>
    </row>
    <row r="3" spans="1:3" s="39" customFormat="1" ht="18.95" customHeight="1" x14ac:dyDescent="0.25">
      <c r="A3" s="123" t="s">
        <v>544</v>
      </c>
      <c r="B3" s="124"/>
      <c r="C3" s="125"/>
    </row>
    <row r="4" spans="1:3" s="40" customFormat="1" x14ac:dyDescent="0.2">
      <c r="A4" s="117" t="s">
        <v>539</v>
      </c>
      <c r="B4" s="118"/>
      <c r="C4" s="119"/>
    </row>
    <row r="5" spans="1:3" x14ac:dyDescent="0.2">
      <c r="A5" s="87" t="s">
        <v>470</v>
      </c>
      <c r="B5" s="56"/>
      <c r="C5" s="80">
        <v>2524876.25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16858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16858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30207.89</v>
      </c>
    </row>
    <row r="31" spans="1:3" x14ac:dyDescent="0.2">
      <c r="A31" s="96" t="s">
        <v>492</v>
      </c>
      <c r="B31" s="79" t="s">
        <v>375</v>
      </c>
      <c r="C31" s="89">
        <v>30207.89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2538226.14</v>
      </c>
    </row>
    <row r="41" spans="1:3" x14ac:dyDescent="0.2">
      <c r="B41" s="18" t="s">
        <v>545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workbookViewId="0">
      <selection activeCell="B52" sqref="B5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5703125" style="27" bestFit="1" customWidth="1"/>
    <col min="6" max="6" width="19.42578125" style="27" customWidth="1"/>
    <col min="7" max="7" width="20.5703125" style="27" customWidth="1"/>
    <col min="8" max="10" width="20.42578125" style="27" customWidth="1"/>
    <col min="11" max="16384" width="9.140625" style="27"/>
  </cols>
  <sheetData>
    <row r="1" spans="1:10" ht="18.95" customHeight="1" x14ac:dyDescent="0.2">
      <c r="A1" s="110" t="s">
        <v>543</v>
      </c>
      <c r="B1" s="126"/>
      <c r="C1" s="126"/>
      <c r="D1" s="126"/>
      <c r="E1" s="126"/>
      <c r="F1" s="126"/>
      <c r="G1" s="25" t="s">
        <v>529</v>
      </c>
      <c r="H1" s="26">
        <v>2021</v>
      </c>
    </row>
    <row r="2" spans="1:10" ht="18.95" customHeight="1" x14ac:dyDescent="0.2">
      <c r="A2" s="110" t="s">
        <v>540</v>
      </c>
      <c r="B2" s="126"/>
      <c r="C2" s="126"/>
      <c r="D2" s="126"/>
      <c r="E2" s="126"/>
      <c r="F2" s="126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27" t="s">
        <v>544</v>
      </c>
      <c r="B3" s="128"/>
      <c r="C3" s="128"/>
      <c r="D3" s="128"/>
      <c r="E3" s="128"/>
      <c r="F3" s="128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9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x14ac:dyDescent="0.2">
      <c r="A35" s="27">
        <v>7710</v>
      </c>
      <c r="B35" s="27" t="s">
        <v>541</v>
      </c>
      <c r="C35" s="32">
        <v>0</v>
      </c>
      <c r="D35" s="32">
        <v>0</v>
      </c>
      <c r="E35" s="32">
        <v>0</v>
      </c>
      <c r="F35" s="32">
        <f t="shared" ref="F35:F36" si="1">C35+D35+E35</f>
        <v>0</v>
      </c>
    </row>
    <row r="36" spans="1:6" x14ac:dyDescent="0.2">
      <c r="A36" s="27">
        <v>7720</v>
      </c>
      <c r="B36" s="27" t="s">
        <v>542</v>
      </c>
      <c r="C36" s="32">
        <v>0</v>
      </c>
      <c r="D36" s="32">
        <v>0</v>
      </c>
      <c r="E36" s="32">
        <v>0</v>
      </c>
      <c r="F36" s="32">
        <f t="shared" si="1"/>
        <v>0</v>
      </c>
    </row>
    <row r="37" spans="1:6" s="42" customFormat="1" x14ac:dyDescent="0.2">
      <c r="A37" s="41">
        <v>8000</v>
      </c>
      <c r="B37" s="42" t="s">
        <v>62</v>
      </c>
    </row>
    <row r="38" spans="1:6" x14ac:dyDescent="0.2">
      <c r="A38" s="27">
        <v>8110</v>
      </c>
      <c r="B38" s="27" t="s">
        <v>61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8120</v>
      </c>
      <c r="B39" s="27" t="s">
        <v>60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8130</v>
      </c>
      <c r="B40" s="27" t="s">
        <v>59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8140</v>
      </c>
      <c r="B41" s="27" t="s">
        <v>58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8150</v>
      </c>
      <c r="B42" s="27" t="s">
        <v>57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8210</v>
      </c>
      <c r="B43" s="27" t="s">
        <v>56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8220</v>
      </c>
      <c r="B44" s="27" t="s">
        <v>55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8230</v>
      </c>
      <c r="B45" s="27" t="s">
        <v>54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8240</v>
      </c>
      <c r="B46" s="27" t="s">
        <v>53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8250</v>
      </c>
      <c r="B47" s="27" t="s">
        <v>52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48" spans="1:6" x14ac:dyDescent="0.2">
      <c r="A48" s="27">
        <v>8260</v>
      </c>
      <c r="B48" s="27" t="s">
        <v>51</v>
      </c>
      <c r="C48" s="32">
        <v>0</v>
      </c>
      <c r="D48" s="32">
        <v>0</v>
      </c>
      <c r="E48" s="32">
        <v>0</v>
      </c>
      <c r="F48" s="32">
        <f t="shared" si="0"/>
        <v>0</v>
      </c>
    </row>
    <row r="49" spans="1:6" x14ac:dyDescent="0.2">
      <c r="A49" s="27">
        <v>8270</v>
      </c>
      <c r="B49" s="27" t="s">
        <v>50</v>
      </c>
      <c r="C49" s="32">
        <v>0</v>
      </c>
      <c r="D49" s="32">
        <v>0</v>
      </c>
      <c r="E49" s="32">
        <v>0</v>
      </c>
      <c r="F49" s="32">
        <f t="shared" si="0"/>
        <v>0</v>
      </c>
    </row>
    <row r="52" spans="1:6" x14ac:dyDescent="0.2">
      <c r="B52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2022-02-15T17:42:17Z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