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25215" windowHeight="5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<sst xmlns="http://schemas.openxmlformats.org/spreadsheetml/2006/main" count="66" uniqueCount="66">
  <si>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Concepto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</si>
  <si>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</si>
  <si>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</si>
  <si>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</si>
  <si>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</si>
  <si>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</si>
  <si>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</si>
  <si>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</si>
  <si>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</si>
  <si>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</si>
  <si>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</si>
  <si>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</si>
  <si>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</si>
  <si>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</si>
  <si>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*** 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</si>
  <si>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</si>
  <si>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</si>
  <si>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</si>
  <si>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</si>
  <si>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</si>
  <si>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</si>
  <si>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 xml:space="preserve">Pago de Estimulos a Servidores Publicos </t>
  </si>
  <si>
    <t>Materiales y Suministros</t>
  </si>
  <si>
    <t>Materiales de Admistracion , Emision de Documentos y Articulos Oficiales</t>
  </si>
  <si>
    <t>Alimentos y Utencilios</t>
  </si>
  <si>
    <t>Materias Primas y Materiales de Produccion y Comercializacion</t>
  </si>
  <si>
    <t>Materiales y Articulos de Contruccion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</si>
  <si>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</si>
  <si>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</si>
  <si>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</si>
  <si>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</si>
  <si>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</si>
  <si>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</si>
  <si>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</si>
  <si>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 xml:space="preserve">Servicios Profesionales, Cientificos, Tecnicos y Otros Servicios </t>
  </si>
  <si>
    <t>Servicios Financieros, Bancarios y Comerciales</t>
  </si>
  <si>
    <t>Servicios de Intalacion, Reparacion, Mantenimiento y Conservacion</t>
  </si>
  <si>
    <t>Servicios de Comunicación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</si>
  <si>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</si>
  <si>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</si>
  <si>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</si>
  <si>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</si>
  <si>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</si>
  <si>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Subsidios y Subvenciones</t>
  </si>
  <si>
    <t>Ayudas Sociales</t>
  </si>
  <si>
    <t>Pensiones y Jubilados</t>
  </si>
  <si>
    <t>Bienes Muebles, Inmuebles e Intangibles</t>
  </si>
  <si>
    <t>Mobiliario y Equipo de Administracion</t>
  </si>
  <si>
    <t xml:space="preserve">Mobiliario y Equipo Educacional </t>
  </si>
  <si>
    <t>Equipo e Intrumental Medico y de Laboratorio</t>
  </si>
  <si>
    <t>Vehiculos y Equipo de Transporte</t>
  </si>
  <si>
    <t>Maquinaria, Otros Equipos y Herramientas</t>
  </si>
  <si>
    <t>Bienes Inmuebles</t>
  </si>
  <si>
    <t>Activos Intangibles</t>
  </si>
  <si>
    <t>Inversion Publica</t>
  </si>
  <si>
    <t>Obra Publica en Bienes de Domicio Publico</t>
  </si>
  <si>
    <t>Obra Publica en Bienes Propios</t>
  </si>
  <si>
    <t>Deuda Publica</t>
  </si>
  <si>
    <t>Amortizacion de la Deda Publica</t>
  </si>
  <si>
    <t>Intereses de la Deuda Publica</t>
  </si>
  <si>
    <t>Activos Biológicos</t>
  </si>
  <si>
    <t>Materiales y suministros para seguridad</t>
  </si>
  <si>
    <t>LEY DE CONTABILIDAD GUBERNAMENTAL</t>
  </si>
  <si>
    <t>CAPITULO V: DE LA TRANSPARENCIA Y DIFUSIÓN DE LA INFORMACIÓN FINANCIERA</t>
  </si>
  <si>
    <t>JUNTA MUNICIPAL DE AGUA POTABLE Y ALCANTARILLADO DE CELAYA, GTO.</t>
  </si>
  <si>
    <t>CALENDARIO DE PRESUPUESTO DE EGRESOS DEL EJERCICIO FISCAL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</si>
</sst>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.0000000_ ;\-#,##0.00000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/>
    </xf>
    <xf numFmtId="165" fontId="48" fillId="0" borderId="0" xfId="0" applyNumberFormat="1" applyFont="1" applyAlignment="1">
      <alignment/>
    </xf>
    <xf numFmtId="43" fontId="48" fillId="0" borderId="0" xfId="0" applyNumberFormat="1" applyFont="1" applyAlignment="1">
      <alignment/>
    </xf>
    <xf numFmtId="0" fontId="51" fillId="0" borderId="0" xfId="0" applyFont="1" applyAlignment="1">
      <alignment/>
    </xf>
    <xf numFmtId="49" fontId="52" fillId="33" borderId="10" xfId="53" applyNumberFormat="1" applyFont="1" applyFill="1" applyBorder="1" applyAlignment="1">
      <alignment horizontal="left"/>
      <protection/>
    </xf>
    <xf numFmtId="49" fontId="52" fillId="34" borderId="10" xfId="53" applyNumberFormat="1" applyFont="1" applyFill="1" applyBorder="1" applyAlignment="1">
      <alignment horizontal="center"/>
      <protection/>
    </xf>
    <xf numFmtId="164" fontId="52" fillId="35" borderId="10" xfId="53" applyNumberFormat="1" applyFont="1" applyFill="1" applyBorder="1">
      <alignment/>
      <protection/>
    </xf>
    <xf numFmtId="49" fontId="51" fillId="2" borderId="10" xfId="0" applyNumberFormat="1" applyFont="1" applyFill="1" applyBorder="1" applyAlignment="1">
      <alignment horizontal="center" vertical="center"/>
    </xf>
    <xf numFmtId="49" fontId="51" fillId="2" borderId="10" xfId="0" applyNumberFormat="1" applyFont="1" applyFill="1" applyBorder="1" applyAlignment="1">
      <alignment horizontal="left" vertical="center"/>
    </xf>
    <xf numFmtId="164" fontId="26" fillId="2" borderId="10" xfId="53" applyNumberFormat="1" applyFont="1" applyFill="1" applyBorder="1">
      <alignment/>
      <protection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/>
    </xf>
    <xf numFmtId="164" fontId="27" fillId="0" borderId="10" xfId="53" applyNumberFormat="1" applyFont="1" applyFill="1" applyBorder="1">
      <alignment/>
      <protection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left" vertical="center"/>
    </xf>
    <xf numFmtId="0" fontId="54" fillId="36" borderId="0" xfId="0" applyFont="1" applyFill="1" applyAlignment="1">
      <alignment/>
    </xf>
    <xf numFmtId="0" fontId="55" fillId="37" borderId="0" xfId="0" applyFont="1" applyFill="1" applyAlignment="1">
      <alignment horizontal="center" wrapText="1"/>
    </xf>
    <xf numFmtId="0" fontId="51" fillId="38" borderId="0" xfId="0" applyFont="1" applyFill="1" applyAlignment="1">
      <alignment/>
    </xf>
    <xf numFmtId="49" fontId="52" fillId="39" borderId="10" xfId="0" applyNumberFormat="1" applyFont="1" applyFill="1" applyBorder="1" applyAlignment="1">
      <alignment horizontal="center" vertical="center"/>
    </xf>
    <xf numFmtId="49" fontId="52" fillId="40" borderId="10" xfId="0" applyNumberFormat="1" applyFont="1" applyFill="1" applyBorder="1" applyAlignment="1">
      <alignment horizontal="left" vertical="center"/>
    </xf>
    <xf numFmtId="164" fontId="52" fillId="41" borderId="10" xfId="53" applyNumberFormat="1" applyFont="1" applyFill="1" applyBorder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3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2209800</xdr:colOff>
      <xdr:row>0</xdr:row>
      <xdr:rowOff>133350</xdr:rowOff>
    </xdr:from>
    <xdr:to>
      <xdr:col>1</xdr:col>
      <xdr:colOff>3028950</xdr:colOff>
      <xdr:row>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33350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zoomScale="85" zoomScaleNormal="85" zoomScalePageLayoutView="0" workbookViewId="0" topLeftCell="A1">
      <pane xSplit="3" ySplit="6" topLeftCell="D2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31" sqref="P31"/>
    </sheetView>
  </sheetViews>
  <sheetFormatPr defaultColWidth="11.421875" defaultRowHeight="15"/>
  <cols>
    <col min="1" max="1" width="11.28125" style="1" customWidth="1"/>
    <col min="2" max="2" width="58.421875" style="1" customWidth="1"/>
    <col min="3" max="3" width="15.57421875" style="1" bestFit="1" customWidth="1"/>
    <col min="4" max="4" width="18.00390625" style="1" bestFit="1" customWidth="1"/>
    <col min="5" max="5" width="14.421875" style="1" bestFit="1" customWidth="1"/>
    <col min="6" max="15" width="14.57421875" style="1" bestFit="1" customWidth="1"/>
    <col min="16" max="16" width="14.421875" style="1" bestFit="1" customWidth="1"/>
    <col min="17" max="16384" width="11.421875" style="1" customWidth="1"/>
  </cols>
  <sheetData>
    <row r="1" spans="1:15" ht="16.5">
      <c r="A1" s="19"/>
      <c r="B1" s="20" t="s">
        <v>64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16.5">
      <c r="A2" s="19"/>
      <c r="B2" s="20" t="s">
        <v>62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3"/>
    </row>
    <row r="3" spans="1:15" ht="16.5">
      <c r="A3" s="19"/>
      <c r="B3" s="20" t="s">
        <v>63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6.5">
      <c r="A4" s="19"/>
      <c r="B4" s="20" t="s">
        <v>65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2" customFormat="1" ht="16.5">
      <c r="A5" s="21"/>
      <c r="B5" s="8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</row>
    <row r="6" spans="1:15" s="2" customFormat="1" ht="16.5">
      <c r="A6" s="7"/>
      <c r="B6" s="8" t="s">
        <v>14</v>
      </c>
      <c r="C6" s="10">
        <f>+C7+C14+C24+C34+C39+C48+C51</f>
        <v>484143049.0012388</v>
      </c>
      <c r="D6" s="10">
        <f aca="true" t="shared" si="0" ref="D6:O6">+D7+D14+D24+D34+D39+D48+D51</f>
        <v>55800060.11801438</v>
      </c>
      <c r="E6" s="10">
        <f t="shared" si="0"/>
        <v>34806953.114333086</v>
      </c>
      <c r="F6" s="10">
        <f t="shared" si="0"/>
        <v>34297849.64995859</v>
      </c>
      <c r="G6" s="10">
        <f t="shared" si="0"/>
        <v>52906943.85813304</v>
      </c>
      <c r="H6" s="10">
        <f t="shared" si="0"/>
        <v>32795727.723229673</v>
      </c>
      <c r="I6" s="10">
        <f t="shared" si="0"/>
        <v>36789524.74408656</v>
      </c>
      <c r="J6" s="10">
        <f t="shared" si="0"/>
        <v>42765069.28589502</v>
      </c>
      <c r="K6" s="10">
        <f t="shared" si="0"/>
        <v>31155519.328712057</v>
      </c>
      <c r="L6" s="10">
        <f t="shared" si="0"/>
        <v>32018473.116769142</v>
      </c>
      <c r="M6" s="10">
        <f t="shared" si="0"/>
        <v>42269234.35158557</v>
      </c>
      <c r="N6" s="10">
        <f t="shared" si="0"/>
        <v>46692873.70442662</v>
      </c>
      <c r="O6" s="10">
        <f t="shared" si="0"/>
        <v>41844820.00609514</v>
      </c>
    </row>
    <row r="7" spans="1:15" s="2" customFormat="1" ht="16.5">
      <c r="A7" s="11">
        <v>1000</v>
      </c>
      <c r="B7" s="12" t="s">
        <v>15</v>
      </c>
      <c r="C7" s="13">
        <f>SUM(C8:C13)</f>
        <v>131167977.57541747</v>
      </c>
      <c r="D7" s="13">
        <f aca="true" t="shared" si="1" ref="D7:O7">SUM(D8:D13)</f>
        <v>10739974.628381044</v>
      </c>
      <c r="E7" s="13">
        <f t="shared" si="1"/>
        <v>8589490.161499752</v>
      </c>
      <c r="F7" s="13">
        <f t="shared" si="1"/>
        <v>10850941.850125259</v>
      </c>
      <c r="G7" s="13">
        <f t="shared" si="1"/>
        <v>8470825.10910406</v>
      </c>
      <c r="H7" s="13">
        <f t="shared" si="1"/>
        <v>10411749.279382622</v>
      </c>
      <c r="I7" s="13">
        <f t="shared" si="1"/>
        <v>10543708.863458112</v>
      </c>
      <c r="J7" s="13">
        <f t="shared" si="1"/>
        <v>10444386.389382621</v>
      </c>
      <c r="K7" s="13">
        <f t="shared" si="1"/>
        <v>9160729.21569001</v>
      </c>
      <c r="L7" s="13">
        <f t="shared" si="1"/>
        <v>10161845.712796675</v>
      </c>
      <c r="M7" s="13">
        <f t="shared" si="1"/>
        <v>8720728.67569001</v>
      </c>
      <c r="N7" s="13">
        <f t="shared" si="1"/>
        <v>12402362.576445473</v>
      </c>
      <c r="O7" s="13">
        <f t="shared" si="1"/>
        <v>20671235.11346181</v>
      </c>
    </row>
    <row r="8" spans="1:15" ht="16.5">
      <c r="A8" s="14">
        <v>1100</v>
      </c>
      <c r="B8" s="15" t="s">
        <v>16</v>
      </c>
      <c r="C8" s="16">
        <f>SUM(D8:O8)</f>
        <v>71343191.53959723</v>
      </c>
      <c r="D8" s="16">
        <v>6078852.0322152</v>
      </c>
      <c r="E8" s="16">
        <v>5690188.553886801</v>
      </c>
      <c r="F8" s="16">
        <v>6030187.1084652</v>
      </c>
      <c r="G8" s="16">
        <v>5838210.123676001</v>
      </c>
      <c r="H8" s="16">
        <v>6030187.1084652</v>
      </c>
      <c r="I8" s="16">
        <v>5838210.123676001</v>
      </c>
      <c r="J8" s="16">
        <v>6030187.1084652</v>
      </c>
      <c r="K8" s="16">
        <v>6030187.1084652</v>
      </c>
      <c r="L8" s="16">
        <v>5838210.123676001</v>
      </c>
      <c r="M8" s="16">
        <v>6030187.1084652</v>
      </c>
      <c r="N8" s="16">
        <v>5839465.992676001</v>
      </c>
      <c r="O8" s="16">
        <v>6069119.0474652</v>
      </c>
    </row>
    <row r="9" spans="1:15" ht="16.5">
      <c r="A9" s="17">
        <v>1200</v>
      </c>
      <c r="B9" s="18" t="s">
        <v>17</v>
      </c>
      <c r="C9" s="16">
        <f aca="true" t="shared" si="2" ref="C9:C53">SUM(D9:O9)</f>
        <v>367764</v>
      </c>
      <c r="D9" s="16">
        <v>30647</v>
      </c>
      <c r="E9" s="16">
        <v>30647</v>
      </c>
      <c r="F9" s="16">
        <v>30647</v>
      </c>
      <c r="G9" s="16">
        <v>30647</v>
      </c>
      <c r="H9" s="16">
        <v>30647</v>
      </c>
      <c r="I9" s="16">
        <v>30647</v>
      </c>
      <c r="J9" s="16">
        <v>30647</v>
      </c>
      <c r="K9" s="16">
        <v>30647</v>
      </c>
      <c r="L9" s="16">
        <v>30647</v>
      </c>
      <c r="M9" s="16">
        <v>30647</v>
      </c>
      <c r="N9" s="16">
        <v>30647</v>
      </c>
      <c r="O9" s="16">
        <v>30647</v>
      </c>
    </row>
    <row r="10" spans="1:15" ht="16.5">
      <c r="A10" s="17">
        <v>1300</v>
      </c>
      <c r="B10" s="18" t="s">
        <v>18</v>
      </c>
      <c r="C10" s="16">
        <f t="shared" si="2"/>
        <v>16330975.957216032</v>
      </c>
      <c r="D10" s="16">
        <f>209630.977011494+32637.11</f>
        <v>242268.08701149398</v>
      </c>
      <c r="E10" s="16">
        <v>209630.97701149422</v>
      </c>
      <c r="F10" s="16">
        <v>209630.97701149422</v>
      </c>
      <c r="G10" s="16">
        <v>209630.97701149422</v>
      </c>
      <c r="H10" s="16">
        <v>209630.97701149422</v>
      </c>
      <c r="I10" s="16">
        <v>2282514.7313655433</v>
      </c>
      <c r="J10" s="16">
        <f>209630.977011494+32637.11</f>
        <v>242268.08701149398</v>
      </c>
      <c r="K10" s="16">
        <v>209630.97701149422</v>
      </c>
      <c r="L10" s="16">
        <v>209630.97701149422</v>
      </c>
      <c r="M10" s="16">
        <v>209630.97701149422</v>
      </c>
      <c r="N10" s="16">
        <v>209630.97701149422</v>
      </c>
      <c r="O10" s="16">
        <v>11886877.235735547</v>
      </c>
    </row>
    <row r="11" spans="1:15" ht="16.5">
      <c r="A11" s="17">
        <v>1400</v>
      </c>
      <c r="B11" s="18" t="s">
        <v>19</v>
      </c>
      <c r="C11" s="16">
        <f t="shared" si="2"/>
        <v>17946072.526586443</v>
      </c>
      <c r="D11" s="16">
        <v>2396509.1146402704</v>
      </c>
      <c r="E11" s="16">
        <v>622746.8928873764</v>
      </c>
      <c r="F11" s="16">
        <v>2305818.3801344847</v>
      </c>
      <c r="G11" s="16">
        <v>638715.7539024848</v>
      </c>
      <c r="H11" s="16">
        <v>2350750.8093918473</v>
      </c>
      <c r="I11" s="16">
        <v>638715.7539024848</v>
      </c>
      <c r="J11" s="16">
        <v>2350750.8093918473</v>
      </c>
      <c r="K11" s="16">
        <v>659730.2056992344</v>
      </c>
      <c r="L11" s="16">
        <v>2329736.3575950973</v>
      </c>
      <c r="M11" s="16">
        <v>659730.2056992344</v>
      </c>
      <c r="N11" s="16">
        <v>2329736.3575950973</v>
      </c>
      <c r="O11" s="16">
        <v>663131.8857469823</v>
      </c>
    </row>
    <row r="12" spans="1:15" ht="16.5">
      <c r="A12" s="17">
        <v>1500</v>
      </c>
      <c r="B12" s="18" t="s">
        <v>20</v>
      </c>
      <c r="C12" s="16">
        <f t="shared" si="2"/>
        <v>21063019.560000006</v>
      </c>
      <c r="D12" s="16">
        <v>1861063.3325</v>
      </c>
      <c r="E12" s="16">
        <v>1595305.6625000003</v>
      </c>
      <c r="F12" s="16">
        <v>2144023.3225000002</v>
      </c>
      <c r="G12" s="16">
        <v>1622986.1925000001</v>
      </c>
      <c r="H12" s="16">
        <v>1659898.3225</v>
      </c>
      <c r="I12" s="16">
        <v>1622986.1925000001</v>
      </c>
      <c r="J12" s="16">
        <v>1659898.3225</v>
      </c>
      <c r="K12" s="16">
        <v>2099898.8625000003</v>
      </c>
      <c r="L12" s="16">
        <v>1622986.1925000001</v>
      </c>
      <c r="M12" s="16">
        <v>1659898.3225</v>
      </c>
      <c r="N12" s="16">
        <v>1623249.9525</v>
      </c>
      <c r="O12" s="16">
        <v>1890824.8825</v>
      </c>
    </row>
    <row r="13" spans="1:15" ht="16.5">
      <c r="A13" s="17">
        <v>1700</v>
      </c>
      <c r="B13" s="18" t="s">
        <v>21</v>
      </c>
      <c r="C13" s="16">
        <f t="shared" si="2"/>
        <v>4116953.9920177585</v>
      </c>
      <c r="D13" s="16">
        <v>130635.0620140799</v>
      </c>
      <c r="E13" s="16">
        <v>440971.07521407993</v>
      </c>
      <c r="F13" s="16">
        <v>130635.0620140799</v>
      </c>
      <c r="G13" s="16">
        <v>130635.0620140799</v>
      </c>
      <c r="H13" s="16">
        <v>130635.0620140799</v>
      </c>
      <c r="I13" s="16">
        <v>130635.0620140799</v>
      </c>
      <c r="J13" s="16">
        <v>130635.0620140799</v>
      </c>
      <c r="K13" s="16">
        <v>130635.0620140799</v>
      </c>
      <c r="L13" s="16">
        <v>130635.0620140799</v>
      </c>
      <c r="M13" s="16">
        <v>130635.0620140799</v>
      </c>
      <c r="N13" s="16">
        <v>2369632.2966628796</v>
      </c>
      <c r="O13" s="16">
        <v>130635.0620140799</v>
      </c>
    </row>
    <row r="14" spans="1:15" s="2" customFormat="1" ht="16.5">
      <c r="A14" s="11">
        <v>2000</v>
      </c>
      <c r="B14" s="12" t="s">
        <v>22</v>
      </c>
      <c r="C14" s="13">
        <f>SUM(C15:C23)</f>
        <v>47615456.910399996</v>
      </c>
      <c r="D14" s="13">
        <f aca="true" t="shared" si="3" ref="D14:O14">SUM(D15:D23)</f>
        <v>14316075.9971</v>
      </c>
      <c r="E14" s="13">
        <f t="shared" si="3"/>
        <v>5207560.7603</v>
      </c>
      <c r="F14" s="13">
        <f t="shared" si="3"/>
        <v>2986728.8603</v>
      </c>
      <c r="G14" s="13">
        <f t="shared" si="3"/>
        <v>3165883.6303000012</v>
      </c>
      <c r="H14" s="13">
        <f t="shared" si="3"/>
        <v>2949794.2703000004</v>
      </c>
      <c r="I14" s="13">
        <f t="shared" si="3"/>
        <v>3181778.5403</v>
      </c>
      <c r="J14" s="13">
        <f t="shared" si="3"/>
        <v>3654967.1403</v>
      </c>
      <c r="K14" s="13">
        <f t="shared" si="3"/>
        <v>2554564.0403</v>
      </c>
      <c r="L14" s="13">
        <f t="shared" si="3"/>
        <v>2550123.7603</v>
      </c>
      <c r="M14" s="13">
        <f t="shared" si="3"/>
        <v>2424398.5603</v>
      </c>
      <c r="N14" s="13">
        <f t="shared" si="3"/>
        <v>2469758.4303</v>
      </c>
      <c r="O14" s="13">
        <f t="shared" si="3"/>
        <v>2153822.9203</v>
      </c>
    </row>
    <row r="15" spans="1:15" ht="16.5">
      <c r="A15" s="17">
        <v>2100</v>
      </c>
      <c r="B15" s="18" t="s">
        <v>23</v>
      </c>
      <c r="C15" s="16">
        <f t="shared" si="2"/>
        <v>2670395.16</v>
      </c>
      <c r="D15" s="16">
        <v>673033.0100000001</v>
      </c>
      <c r="E15" s="16">
        <v>1101496.8100000003</v>
      </c>
      <c r="F15" s="16">
        <v>72513.82</v>
      </c>
      <c r="G15" s="16">
        <v>29500.04</v>
      </c>
      <c r="H15" s="16">
        <v>50223.56</v>
      </c>
      <c r="I15" s="16">
        <v>322529.67999999993</v>
      </c>
      <c r="J15" s="16">
        <v>195652.48</v>
      </c>
      <c r="K15" s="16">
        <v>79091.90000000001</v>
      </c>
      <c r="L15" s="16">
        <v>45074.23</v>
      </c>
      <c r="M15" s="16">
        <v>15310.670000000002</v>
      </c>
      <c r="N15" s="16">
        <v>67470.44000000002</v>
      </c>
      <c r="O15" s="16">
        <v>18498.520000000004</v>
      </c>
    </row>
    <row r="16" spans="1:15" ht="16.5">
      <c r="A16" s="17">
        <v>2200</v>
      </c>
      <c r="B16" s="18" t="s">
        <v>24</v>
      </c>
      <c r="C16" s="16">
        <f t="shared" si="2"/>
        <v>454906</v>
      </c>
      <c r="D16" s="16">
        <v>41985.75</v>
      </c>
      <c r="E16" s="16">
        <v>34335.25</v>
      </c>
      <c r="F16" s="16">
        <v>40355.75</v>
      </c>
      <c r="G16" s="16">
        <v>34845.25</v>
      </c>
      <c r="H16" s="16">
        <v>42495.75</v>
      </c>
      <c r="I16" s="16">
        <v>37545.25</v>
      </c>
      <c r="J16" s="16">
        <v>42495.75</v>
      </c>
      <c r="K16" s="16">
        <v>34505.25</v>
      </c>
      <c r="L16" s="16">
        <v>40185.75</v>
      </c>
      <c r="M16" s="16">
        <v>33435.25</v>
      </c>
      <c r="N16" s="16">
        <v>39285.75</v>
      </c>
      <c r="O16" s="16">
        <v>33435.25</v>
      </c>
    </row>
    <row r="17" spans="1:15" ht="16.5">
      <c r="A17" s="17">
        <v>2300</v>
      </c>
      <c r="B17" s="18" t="s">
        <v>25</v>
      </c>
      <c r="C17" s="16">
        <f t="shared" si="2"/>
        <v>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6.5">
      <c r="A18" s="17">
        <v>2400</v>
      </c>
      <c r="B18" s="18" t="s">
        <v>26</v>
      </c>
      <c r="C18" s="16">
        <f t="shared" si="2"/>
        <v>23250891.486799996</v>
      </c>
      <c r="D18" s="16">
        <v>10286967.6868</v>
      </c>
      <c r="E18" s="16">
        <v>1328106.4500000002</v>
      </c>
      <c r="F18" s="16">
        <v>1273325.7100000002</v>
      </c>
      <c r="G18" s="16">
        <v>1944198.5100000007</v>
      </c>
      <c r="H18" s="16">
        <v>1275954.9200000004</v>
      </c>
      <c r="I18" s="16">
        <v>989260.7</v>
      </c>
      <c r="J18" s="16">
        <v>1365588.4700000002</v>
      </c>
      <c r="K18" s="16">
        <v>1056627.7000000002</v>
      </c>
      <c r="L18" s="16">
        <v>1084084.3800000001</v>
      </c>
      <c r="M18" s="16">
        <v>1155840.58</v>
      </c>
      <c r="N18" s="16">
        <v>797253.29</v>
      </c>
      <c r="O18" s="16">
        <v>693683.09</v>
      </c>
    </row>
    <row r="19" spans="1:15" ht="16.5">
      <c r="A19" s="17">
        <v>2500</v>
      </c>
      <c r="B19" s="18" t="s">
        <v>27</v>
      </c>
      <c r="C19" s="16">
        <f t="shared" si="2"/>
        <v>5107134.73</v>
      </c>
      <c r="D19" s="16">
        <v>1092503.66</v>
      </c>
      <c r="E19" s="16">
        <v>892165.1</v>
      </c>
      <c r="F19" s="16">
        <v>332519.92</v>
      </c>
      <c r="G19" s="16">
        <v>246700.72000000003</v>
      </c>
      <c r="H19" s="16">
        <v>305512.25</v>
      </c>
      <c r="I19" s="16">
        <v>387900.28</v>
      </c>
      <c r="J19" s="16">
        <v>477854.04000000004</v>
      </c>
      <c r="K19" s="16">
        <v>579340.0399999999</v>
      </c>
      <c r="L19" s="16">
        <v>217359.41999999998</v>
      </c>
      <c r="M19" s="16">
        <v>194240.08000000002</v>
      </c>
      <c r="N19" s="16">
        <v>222709.31999999998</v>
      </c>
      <c r="O19" s="16">
        <v>158329.9</v>
      </c>
    </row>
    <row r="20" spans="1:15" ht="16.5">
      <c r="A20" s="17">
        <v>2600</v>
      </c>
      <c r="B20" s="18" t="s">
        <v>28</v>
      </c>
      <c r="C20" s="16">
        <f t="shared" si="2"/>
        <v>8442672.270000001</v>
      </c>
      <c r="D20" s="16">
        <v>615104.29</v>
      </c>
      <c r="E20" s="16">
        <v>644669.44</v>
      </c>
      <c r="F20" s="16">
        <v>635521.8</v>
      </c>
      <c r="G20" s="16">
        <v>741271.3300000001</v>
      </c>
      <c r="H20" s="16">
        <v>731738.4</v>
      </c>
      <c r="I20" s="16">
        <v>635096.65</v>
      </c>
      <c r="J20" s="16">
        <v>774977.1300000001</v>
      </c>
      <c r="K20" s="16">
        <v>635978.4</v>
      </c>
      <c r="L20" s="16">
        <v>634164</v>
      </c>
      <c r="M20" s="16">
        <v>864622.2300000001</v>
      </c>
      <c r="N20" s="16">
        <v>731285.8</v>
      </c>
      <c r="O20" s="16">
        <v>798242.7999999999</v>
      </c>
    </row>
    <row r="21" spans="1:15" ht="16.5">
      <c r="A21" s="17">
        <v>2700</v>
      </c>
      <c r="B21" s="18" t="s">
        <v>29</v>
      </c>
      <c r="C21" s="16">
        <f t="shared" si="2"/>
        <v>2470942.76</v>
      </c>
      <c r="D21" s="16">
        <v>92467.43000000001</v>
      </c>
      <c r="E21" s="16">
        <v>727756.52</v>
      </c>
      <c r="F21" s="16">
        <v>141419.77000000002</v>
      </c>
      <c r="G21" s="16">
        <v>25722.41</v>
      </c>
      <c r="H21" s="16">
        <v>121493.85000000002</v>
      </c>
      <c r="I21" s="16">
        <v>725197.71</v>
      </c>
      <c r="J21" s="16">
        <v>173006.14</v>
      </c>
      <c r="K21" s="16">
        <v>126844.05</v>
      </c>
      <c r="L21" s="16">
        <v>125450.73000000001</v>
      </c>
      <c r="M21" s="16">
        <v>38364.909999999996</v>
      </c>
      <c r="N21" s="16">
        <v>148487.99</v>
      </c>
      <c r="O21" s="16">
        <v>24731.25</v>
      </c>
    </row>
    <row r="22" spans="1:15" ht="16.5">
      <c r="A22" s="17">
        <v>2800</v>
      </c>
      <c r="B22" s="18" t="s">
        <v>61</v>
      </c>
      <c r="C22" s="16">
        <f t="shared" si="2"/>
        <v>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6.5">
      <c r="A23" s="17">
        <v>2900</v>
      </c>
      <c r="B23" s="18" t="s">
        <v>30</v>
      </c>
      <c r="C23" s="16">
        <f t="shared" si="2"/>
        <v>5218514.5036</v>
      </c>
      <c r="D23" s="16">
        <v>1514014.1703</v>
      </c>
      <c r="E23" s="16">
        <v>479031.19030000013</v>
      </c>
      <c r="F23" s="16">
        <v>491072.0903</v>
      </c>
      <c r="G23" s="16">
        <v>143645.3703</v>
      </c>
      <c r="H23" s="16">
        <v>422375.54030000005</v>
      </c>
      <c r="I23" s="16">
        <v>84248.2703</v>
      </c>
      <c r="J23" s="16">
        <v>625393.1303</v>
      </c>
      <c r="K23" s="16">
        <v>42176.7003</v>
      </c>
      <c r="L23" s="16">
        <v>403805.2503</v>
      </c>
      <c r="M23" s="16">
        <v>122584.8403</v>
      </c>
      <c r="N23" s="16">
        <v>463265.8403</v>
      </c>
      <c r="O23" s="16">
        <v>426902.1103</v>
      </c>
    </row>
    <row r="24" spans="1:15" s="2" customFormat="1" ht="16.5">
      <c r="A24" s="22">
        <v>3000</v>
      </c>
      <c r="B24" s="23" t="s">
        <v>31</v>
      </c>
      <c r="C24" s="24">
        <f>SUM(C25:C33)</f>
        <v>189000963.9626</v>
      </c>
      <c r="D24" s="24">
        <f aca="true" t="shared" si="4" ref="D24:O24">SUM(D25:D33)</f>
        <v>23077419.16253333</v>
      </c>
      <c r="E24" s="24">
        <f t="shared" si="4"/>
        <v>13776906.862533335</v>
      </c>
      <c r="F24" s="24">
        <f t="shared" si="4"/>
        <v>16126616.559533332</v>
      </c>
      <c r="G24" s="24">
        <f t="shared" si="4"/>
        <v>17833675.741333336</v>
      </c>
      <c r="H24" s="24">
        <f t="shared" si="4"/>
        <v>12510878.967333334</v>
      </c>
      <c r="I24" s="24">
        <f t="shared" si="4"/>
        <v>14705067.417333335</v>
      </c>
      <c r="J24" s="24">
        <f t="shared" si="4"/>
        <v>19733394.535733335</v>
      </c>
      <c r="K24" s="24">
        <f t="shared" si="4"/>
        <v>13158389.707333334</v>
      </c>
      <c r="L24" s="24">
        <f t="shared" si="4"/>
        <v>13111804.667233335</v>
      </c>
      <c r="M24" s="24">
        <f t="shared" si="4"/>
        <v>18814637.499633335</v>
      </c>
      <c r="N24" s="24">
        <f t="shared" si="4"/>
        <v>13014029.639733335</v>
      </c>
      <c r="O24" s="24">
        <f t="shared" si="4"/>
        <v>13138143.202333327</v>
      </c>
    </row>
    <row r="25" spans="1:15" ht="16.5">
      <c r="A25" s="17">
        <v>3100</v>
      </c>
      <c r="B25" s="18" t="s">
        <v>32</v>
      </c>
      <c r="C25" s="16">
        <f t="shared" si="2"/>
        <v>62622632.22</v>
      </c>
      <c r="D25" s="16">
        <v>5287684.233333333</v>
      </c>
      <c r="E25" s="16">
        <v>5199584.233333333</v>
      </c>
      <c r="F25" s="16">
        <v>5321105.733333333</v>
      </c>
      <c r="G25" s="16">
        <v>5199584.233333333</v>
      </c>
      <c r="H25" s="16">
        <v>5199584.233333333</v>
      </c>
      <c r="I25" s="16">
        <v>5199584.233333333</v>
      </c>
      <c r="J25" s="16">
        <v>5208584.233333333</v>
      </c>
      <c r="K25" s="16">
        <v>5199584.233333333</v>
      </c>
      <c r="L25" s="16">
        <v>5199584.233333333</v>
      </c>
      <c r="M25" s="16">
        <v>5208584.233333333</v>
      </c>
      <c r="N25" s="16">
        <v>5199584.233333333</v>
      </c>
      <c r="O25" s="16">
        <f>5199584.23333333-0.08</f>
        <v>5199584.15333333</v>
      </c>
    </row>
    <row r="26" spans="1:15" ht="16.5">
      <c r="A26" s="17">
        <v>3200</v>
      </c>
      <c r="B26" s="18" t="s">
        <v>33</v>
      </c>
      <c r="C26" s="16">
        <f t="shared" si="2"/>
        <v>3773876.99</v>
      </c>
      <c r="D26" s="16">
        <v>975489.53</v>
      </c>
      <c r="E26" s="16">
        <v>139030.45</v>
      </c>
      <c r="F26" s="16">
        <v>139030.45</v>
      </c>
      <c r="G26" s="16">
        <v>139030.45</v>
      </c>
      <c r="H26" s="16">
        <v>141056.21000000002</v>
      </c>
      <c r="I26" s="16">
        <v>339030.45</v>
      </c>
      <c r="J26" s="16">
        <v>339030.45</v>
      </c>
      <c r="K26" s="16">
        <v>339030.45</v>
      </c>
      <c r="L26" s="16">
        <v>139030.45</v>
      </c>
      <c r="M26" s="16">
        <v>762604.45</v>
      </c>
      <c r="N26" s="16">
        <v>139030.45</v>
      </c>
      <c r="O26" s="16">
        <v>182483.2</v>
      </c>
    </row>
    <row r="27" spans="1:15" ht="16.5">
      <c r="A27" s="17">
        <v>3300</v>
      </c>
      <c r="B27" s="18" t="s">
        <v>34</v>
      </c>
      <c r="C27" s="16">
        <f t="shared" si="2"/>
        <v>8118622.8116999995</v>
      </c>
      <c r="D27" s="16">
        <v>1795159.6</v>
      </c>
      <c r="E27" s="16">
        <v>591359.6</v>
      </c>
      <c r="F27" s="16">
        <v>888617</v>
      </c>
      <c r="G27" s="16">
        <v>514359.6</v>
      </c>
      <c r="H27" s="16">
        <v>553464.6</v>
      </c>
      <c r="I27" s="16">
        <v>476964.6</v>
      </c>
      <c r="J27" s="16">
        <v>461464.6</v>
      </c>
      <c r="K27" s="16">
        <v>712664.6</v>
      </c>
      <c r="L27" s="16">
        <v>614621.7344</v>
      </c>
      <c r="M27" s="16">
        <v>516260.92390000005</v>
      </c>
      <c r="N27" s="16">
        <v>499501.3534</v>
      </c>
      <c r="O27" s="16">
        <v>494184.6</v>
      </c>
    </row>
    <row r="28" spans="1:15" ht="16.5">
      <c r="A28" s="17">
        <v>3400</v>
      </c>
      <c r="B28" s="18" t="s">
        <v>35</v>
      </c>
      <c r="C28" s="16">
        <f t="shared" si="2"/>
        <v>7040581.1152</v>
      </c>
      <c r="D28" s="16">
        <v>2221000.1251999997</v>
      </c>
      <c r="E28" s="16">
        <v>692929.9899999999</v>
      </c>
      <c r="F28" s="16">
        <v>334211.99</v>
      </c>
      <c r="G28" s="16">
        <v>308260.94</v>
      </c>
      <c r="H28" s="16">
        <v>424383.99</v>
      </c>
      <c r="I28" s="16">
        <v>403234.44</v>
      </c>
      <c r="J28" s="16">
        <v>404260.49</v>
      </c>
      <c r="K28" s="16">
        <v>405049.49</v>
      </c>
      <c r="L28" s="16">
        <v>430139.99</v>
      </c>
      <c r="M28" s="16">
        <v>421733.49</v>
      </c>
      <c r="N28" s="16">
        <v>426625.49</v>
      </c>
      <c r="O28" s="16">
        <v>568750.69</v>
      </c>
    </row>
    <row r="29" spans="1:15" ht="16.5">
      <c r="A29" s="17">
        <v>3500</v>
      </c>
      <c r="B29" s="18" t="s">
        <v>36</v>
      </c>
      <c r="C29" s="16">
        <f t="shared" si="2"/>
        <v>11442259.515700001</v>
      </c>
      <c r="D29" s="16">
        <v>293656.21400000004</v>
      </c>
      <c r="E29" s="16">
        <v>1366860.1692</v>
      </c>
      <c r="F29" s="16">
        <v>3063660.7262</v>
      </c>
      <c r="G29" s="16">
        <v>467568.718</v>
      </c>
      <c r="H29" s="16">
        <v>343206.21400000004</v>
      </c>
      <c r="I29" s="16">
        <v>548806.214</v>
      </c>
      <c r="J29" s="16">
        <v>1786541.0424000002</v>
      </c>
      <c r="K29" s="16">
        <v>702606.214</v>
      </c>
      <c r="L29" s="16">
        <v>760634.7795000001</v>
      </c>
      <c r="M29" s="16">
        <v>783941.0424</v>
      </c>
      <c r="N29" s="16">
        <v>755670.343</v>
      </c>
      <c r="O29" s="16">
        <v>569107.839</v>
      </c>
    </row>
    <row r="30" spans="1:15" ht="16.5">
      <c r="A30" s="17">
        <v>3600</v>
      </c>
      <c r="B30" s="18" t="s">
        <v>37</v>
      </c>
      <c r="C30" s="16">
        <f t="shared" si="2"/>
        <v>2937844</v>
      </c>
      <c r="D30" s="16">
        <v>1013622</v>
      </c>
      <c r="E30" s="16">
        <v>0</v>
      </c>
      <c r="F30" s="16">
        <v>0</v>
      </c>
      <c r="G30" s="16">
        <v>24634</v>
      </c>
      <c r="H30" s="16">
        <v>0</v>
      </c>
      <c r="I30" s="16">
        <v>1815400</v>
      </c>
      <c r="J30" s="16">
        <v>36634</v>
      </c>
      <c r="K30" s="16">
        <v>0</v>
      </c>
      <c r="L30" s="16">
        <v>0</v>
      </c>
      <c r="M30" s="16">
        <v>35554</v>
      </c>
      <c r="N30" s="16">
        <v>0</v>
      </c>
      <c r="O30" s="16">
        <v>12000</v>
      </c>
    </row>
    <row r="31" spans="1:15" ht="16.5">
      <c r="A31" s="17">
        <v>3700</v>
      </c>
      <c r="B31" s="18" t="s">
        <v>38</v>
      </c>
      <c r="C31" s="16">
        <f t="shared" si="2"/>
        <v>710168.2999999999</v>
      </c>
      <c r="D31" s="16">
        <v>109400.42</v>
      </c>
      <c r="E31" s="16">
        <v>47150.36</v>
      </c>
      <c r="F31" s="16">
        <v>64150.36</v>
      </c>
      <c r="G31" s="16">
        <v>35450.36</v>
      </c>
      <c r="H31" s="16">
        <v>45850.36</v>
      </c>
      <c r="I31" s="16">
        <v>44350.36</v>
      </c>
      <c r="J31" s="16">
        <v>48850.36</v>
      </c>
      <c r="K31" s="16">
        <v>63325.36</v>
      </c>
      <c r="L31" s="16">
        <v>56350.36</v>
      </c>
      <c r="M31" s="16">
        <v>133180</v>
      </c>
      <c r="N31" s="16">
        <v>33680</v>
      </c>
      <c r="O31" s="16">
        <v>28430</v>
      </c>
    </row>
    <row r="32" spans="1:15" ht="16.5">
      <c r="A32" s="17">
        <v>3800</v>
      </c>
      <c r="B32" s="18" t="s">
        <v>39</v>
      </c>
      <c r="C32" s="16">
        <f t="shared" si="2"/>
        <v>1404557.67</v>
      </c>
      <c r="D32" s="16">
        <v>70754.32</v>
      </c>
      <c r="E32" s="16">
        <v>62294.94</v>
      </c>
      <c r="F32" s="16">
        <v>144800</v>
      </c>
      <c r="G32" s="16">
        <v>220650</v>
      </c>
      <c r="H32" s="16">
        <v>128900</v>
      </c>
      <c r="I32" s="16">
        <v>0</v>
      </c>
      <c r="J32" s="16">
        <v>91900</v>
      </c>
      <c r="K32" s="16">
        <v>80000</v>
      </c>
      <c r="L32" s="16">
        <v>52050</v>
      </c>
      <c r="M32" s="16">
        <v>46650</v>
      </c>
      <c r="N32" s="16">
        <v>303808.41</v>
      </c>
      <c r="O32" s="16">
        <v>202750</v>
      </c>
    </row>
    <row r="33" spans="1:15" ht="16.5">
      <c r="A33" s="17">
        <v>3900</v>
      </c>
      <c r="B33" s="18" t="s">
        <v>40</v>
      </c>
      <c r="C33" s="16">
        <f t="shared" si="2"/>
        <v>90950421.33999999</v>
      </c>
      <c r="D33" s="16">
        <v>11310652.719999999</v>
      </c>
      <c r="E33" s="16">
        <v>5677697.12</v>
      </c>
      <c r="F33" s="16">
        <v>6171040.3</v>
      </c>
      <c r="G33" s="16">
        <v>10924137.440000001</v>
      </c>
      <c r="H33" s="16">
        <v>5674433.36</v>
      </c>
      <c r="I33" s="16">
        <v>5877697.12</v>
      </c>
      <c r="J33" s="16">
        <v>11356129.36</v>
      </c>
      <c r="K33" s="16">
        <v>5656129.36</v>
      </c>
      <c r="L33" s="16">
        <v>5859393.12</v>
      </c>
      <c r="M33" s="16">
        <v>10906129.36</v>
      </c>
      <c r="N33" s="16">
        <v>5656129.36</v>
      </c>
      <c r="O33" s="16">
        <v>5880852.72</v>
      </c>
    </row>
    <row r="34" spans="1:15" s="2" customFormat="1" ht="16.5">
      <c r="A34" s="22">
        <v>4000</v>
      </c>
      <c r="B34" s="23" t="s">
        <v>41</v>
      </c>
      <c r="C34" s="24">
        <f>SUM(C35:C38)</f>
        <v>0</v>
      </c>
      <c r="D34" s="24">
        <f aca="true" t="shared" si="5" ref="D34:O34">SUM(D35:D38)</f>
        <v>0</v>
      </c>
      <c r="E34" s="24">
        <f t="shared" si="5"/>
        <v>0</v>
      </c>
      <c r="F34" s="24">
        <f t="shared" si="5"/>
        <v>0</v>
      </c>
      <c r="G34" s="24">
        <f t="shared" si="5"/>
        <v>0</v>
      </c>
      <c r="H34" s="24">
        <f t="shared" si="5"/>
        <v>0</v>
      </c>
      <c r="I34" s="24">
        <f t="shared" si="5"/>
        <v>0</v>
      </c>
      <c r="J34" s="24">
        <f t="shared" si="5"/>
        <v>0</v>
      </c>
      <c r="K34" s="24">
        <f t="shared" si="5"/>
        <v>0</v>
      </c>
      <c r="L34" s="24">
        <f t="shared" si="5"/>
        <v>0</v>
      </c>
      <c r="M34" s="24">
        <f t="shared" si="5"/>
        <v>0</v>
      </c>
      <c r="N34" s="24">
        <f t="shared" si="5"/>
        <v>0</v>
      </c>
      <c r="O34" s="24">
        <f t="shared" si="5"/>
        <v>0</v>
      </c>
    </row>
    <row r="35" spans="1:15" ht="16.5">
      <c r="A35" s="17">
        <v>4100</v>
      </c>
      <c r="B35" s="18" t="s">
        <v>42</v>
      </c>
      <c r="C35" s="16">
        <f t="shared" si="2"/>
        <v>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6.5">
      <c r="A36" s="17">
        <v>4200</v>
      </c>
      <c r="B36" s="18" t="s">
        <v>43</v>
      </c>
      <c r="C36" s="16">
        <f t="shared" si="2"/>
        <v>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6.5">
      <c r="A37" s="17">
        <v>4300</v>
      </c>
      <c r="B37" s="18" t="s">
        <v>44</v>
      </c>
      <c r="C37" s="16">
        <f t="shared" si="2"/>
        <v>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6.5">
      <c r="A38" s="17">
        <v>4500</v>
      </c>
      <c r="B38" s="18" t="s">
        <v>45</v>
      </c>
      <c r="C38" s="16">
        <f t="shared" si="2"/>
        <v>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s="2" customFormat="1" ht="16.5">
      <c r="A39" s="22">
        <v>5000</v>
      </c>
      <c r="B39" s="23" t="s">
        <v>46</v>
      </c>
      <c r="C39" s="24">
        <f>SUM(C40:C47)</f>
        <v>19977920.2</v>
      </c>
      <c r="D39" s="24">
        <f aca="true" t="shared" si="6" ref="D39:O39">SUM(D40:D47)</f>
        <v>3949591.45</v>
      </c>
      <c r="E39" s="24">
        <f t="shared" si="6"/>
        <v>3515996.4499999997</v>
      </c>
      <c r="F39" s="24">
        <f t="shared" si="6"/>
        <v>4333562.380000001</v>
      </c>
      <c r="G39" s="24">
        <f t="shared" si="6"/>
        <v>1556436.9000000004</v>
      </c>
      <c r="H39" s="24">
        <f t="shared" si="6"/>
        <v>1763525.0200000003</v>
      </c>
      <c r="I39" s="24">
        <f t="shared" si="6"/>
        <v>709589.01</v>
      </c>
      <c r="J39" s="24">
        <f t="shared" si="6"/>
        <v>1525801.92</v>
      </c>
      <c r="K39" s="24">
        <f t="shared" si="6"/>
        <v>1183104.53</v>
      </c>
      <c r="L39" s="24">
        <f t="shared" si="6"/>
        <v>296027.24</v>
      </c>
      <c r="M39" s="24">
        <f t="shared" si="6"/>
        <v>1136677.27</v>
      </c>
      <c r="N39" s="24">
        <f t="shared" si="6"/>
        <v>7608.03</v>
      </c>
      <c r="O39" s="24">
        <f t="shared" si="6"/>
        <v>0</v>
      </c>
    </row>
    <row r="40" spans="1:15" ht="16.5">
      <c r="A40" s="17">
        <v>5100</v>
      </c>
      <c r="B40" s="18" t="s">
        <v>47</v>
      </c>
      <c r="C40" s="16">
        <f t="shared" si="2"/>
        <v>1307660.71</v>
      </c>
      <c r="D40" s="16">
        <v>202118.25</v>
      </c>
      <c r="E40" s="16">
        <v>10000</v>
      </c>
      <c r="F40" s="16">
        <v>1095542.46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</row>
    <row r="41" spans="1:15" ht="16.5">
      <c r="A41" s="17">
        <v>5200</v>
      </c>
      <c r="B41" s="18" t="s">
        <v>48</v>
      </c>
      <c r="C41" s="16">
        <f t="shared" si="2"/>
        <v>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6.5">
      <c r="A42" s="17">
        <v>5300</v>
      </c>
      <c r="B42" s="18" t="s">
        <v>49</v>
      </c>
      <c r="C42" s="16">
        <f t="shared" si="2"/>
        <v>148198.33</v>
      </c>
      <c r="D42" s="16">
        <v>0</v>
      </c>
      <c r="E42" s="16">
        <v>18779.1</v>
      </c>
      <c r="F42" s="16">
        <v>26990.8</v>
      </c>
      <c r="G42" s="16">
        <v>67345.58</v>
      </c>
      <c r="H42" s="16">
        <v>35082.85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</row>
    <row r="43" spans="1:15" ht="16.5">
      <c r="A43" s="17">
        <v>5400</v>
      </c>
      <c r="B43" s="18" t="s">
        <v>50</v>
      </c>
      <c r="C43" s="16">
        <f t="shared" si="2"/>
        <v>0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6.5">
      <c r="A44" s="17">
        <v>5600</v>
      </c>
      <c r="B44" s="18" t="s">
        <v>51</v>
      </c>
      <c r="C44" s="16">
        <f t="shared" si="2"/>
        <v>18201273.71</v>
      </c>
      <c r="D44" s="16">
        <v>3687473.2</v>
      </c>
      <c r="E44" s="16">
        <v>3487217.3499999996</v>
      </c>
      <c r="F44" s="16">
        <v>2950241.6700000004</v>
      </c>
      <c r="G44" s="16">
        <v>1489091.3200000003</v>
      </c>
      <c r="H44" s="16">
        <v>1728442.1700000002</v>
      </c>
      <c r="I44" s="16">
        <v>709589.01</v>
      </c>
      <c r="J44" s="16">
        <v>1525801.92</v>
      </c>
      <c r="K44" s="16">
        <v>1183104.53</v>
      </c>
      <c r="L44" s="16">
        <v>296027.24</v>
      </c>
      <c r="M44" s="16">
        <v>1136677.27</v>
      </c>
      <c r="N44" s="16">
        <v>7608.03</v>
      </c>
      <c r="O44" s="16">
        <v>0</v>
      </c>
    </row>
    <row r="45" spans="1:15" ht="16.5">
      <c r="A45" s="17">
        <v>5700</v>
      </c>
      <c r="B45" s="18" t="s">
        <v>60</v>
      </c>
      <c r="C45" s="16">
        <f t="shared" si="2"/>
        <v>0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6.5">
      <c r="A46" s="17">
        <v>5800</v>
      </c>
      <c r="B46" s="18" t="s">
        <v>52</v>
      </c>
      <c r="C46" s="16">
        <f t="shared" si="2"/>
        <v>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6.5">
      <c r="A47" s="17">
        <v>5900</v>
      </c>
      <c r="B47" s="18" t="s">
        <v>53</v>
      </c>
      <c r="C47" s="16">
        <f t="shared" si="2"/>
        <v>320787.45</v>
      </c>
      <c r="D47" s="16">
        <v>60000</v>
      </c>
      <c r="E47" s="16">
        <v>0</v>
      </c>
      <c r="F47" s="16">
        <v>260787.45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</row>
    <row r="48" spans="1:15" s="2" customFormat="1" ht="16.5">
      <c r="A48" s="22">
        <v>6000</v>
      </c>
      <c r="B48" s="23" t="s">
        <v>54</v>
      </c>
      <c r="C48" s="24">
        <f>SUM(C49:C50)</f>
        <v>88946732.59282142</v>
      </c>
      <c r="D48" s="24">
        <f aca="true" t="shared" si="7" ref="D48:O48">SUM(D49:D50)</f>
        <v>0</v>
      </c>
      <c r="E48" s="24">
        <f t="shared" si="7"/>
        <v>0</v>
      </c>
      <c r="F48" s="24">
        <f t="shared" si="7"/>
        <v>0</v>
      </c>
      <c r="G48" s="24">
        <f t="shared" si="7"/>
        <v>21880122.477395646</v>
      </c>
      <c r="H48" s="24">
        <f t="shared" si="7"/>
        <v>5159780.186213717</v>
      </c>
      <c r="I48" s="24">
        <f t="shared" si="7"/>
        <v>7649380.912995119</v>
      </c>
      <c r="J48" s="24">
        <f t="shared" si="7"/>
        <v>7406519.300479062</v>
      </c>
      <c r="K48" s="24">
        <f t="shared" si="7"/>
        <v>5098731.835388713</v>
      </c>
      <c r="L48" s="24">
        <f t="shared" si="7"/>
        <v>5898671.736439135</v>
      </c>
      <c r="M48" s="24">
        <f t="shared" si="7"/>
        <v>11172792.345962226</v>
      </c>
      <c r="N48" s="24">
        <f t="shared" si="7"/>
        <v>18799115.027947802</v>
      </c>
      <c r="O48" s="24">
        <f t="shared" si="7"/>
        <v>5881618.77</v>
      </c>
    </row>
    <row r="49" spans="1:15" s="4" customFormat="1" ht="16.5">
      <c r="A49" s="14">
        <v>6100</v>
      </c>
      <c r="B49" s="15" t="s">
        <v>55</v>
      </c>
      <c r="C49" s="16">
        <f t="shared" si="2"/>
        <v>88946732.59282142</v>
      </c>
      <c r="D49" s="16"/>
      <c r="E49" s="16"/>
      <c r="F49" s="16">
        <v>0</v>
      </c>
      <c r="G49" s="16">
        <v>21880122.477395646</v>
      </c>
      <c r="H49" s="16">
        <v>5159780.186213717</v>
      </c>
      <c r="I49" s="16">
        <v>7649380.912995119</v>
      </c>
      <c r="J49" s="16">
        <v>7406519.300479062</v>
      </c>
      <c r="K49" s="16">
        <v>5098731.835388713</v>
      </c>
      <c r="L49" s="16">
        <v>5898671.736439135</v>
      </c>
      <c r="M49" s="16">
        <v>11172792.345962226</v>
      </c>
      <c r="N49" s="16">
        <f>24680733.7979478-5881618.77</f>
        <v>18799115.027947802</v>
      </c>
      <c r="O49" s="16">
        <v>5881618.77</v>
      </c>
    </row>
    <row r="50" spans="1:15" ht="16.5">
      <c r="A50" s="17">
        <v>6200</v>
      </c>
      <c r="B50" s="18" t="s">
        <v>56</v>
      </c>
      <c r="C50" s="16">
        <f t="shared" si="2"/>
        <v>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s="2" customFormat="1" ht="16.5">
      <c r="A51" s="22">
        <v>9000</v>
      </c>
      <c r="B51" s="23" t="s">
        <v>57</v>
      </c>
      <c r="C51" s="24">
        <f>SUM(C52:C53)</f>
        <v>7433997.76</v>
      </c>
      <c r="D51" s="24">
        <f aca="true" t="shared" si="8" ref="D51:O51">SUM(D52:D53)</f>
        <v>3716998.88</v>
      </c>
      <c r="E51" s="24">
        <f t="shared" si="8"/>
        <v>3716998.88</v>
      </c>
      <c r="F51" s="24">
        <f t="shared" si="8"/>
        <v>0</v>
      </c>
      <c r="G51" s="24">
        <f t="shared" si="8"/>
        <v>0</v>
      </c>
      <c r="H51" s="24">
        <f t="shared" si="8"/>
        <v>0</v>
      </c>
      <c r="I51" s="24">
        <f t="shared" si="8"/>
        <v>0</v>
      </c>
      <c r="J51" s="24">
        <f t="shared" si="8"/>
        <v>0</v>
      </c>
      <c r="K51" s="24">
        <f t="shared" si="8"/>
        <v>0</v>
      </c>
      <c r="L51" s="24">
        <f t="shared" si="8"/>
        <v>0</v>
      </c>
      <c r="M51" s="24">
        <f t="shared" si="8"/>
        <v>0</v>
      </c>
      <c r="N51" s="24">
        <f t="shared" si="8"/>
        <v>0</v>
      </c>
      <c r="O51" s="24">
        <f t="shared" si="8"/>
        <v>0</v>
      </c>
    </row>
    <row r="52" spans="1:15" ht="16.5">
      <c r="A52" s="17">
        <v>9100</v>
      </c>
      <c r="B52" s="18" t="s">
        <v>58</v>
      </c>
      <c r="C52" s="16">
        <f t="shared" si="2"/>
        <v>7433997.76</v>
      </c>
      <c r="D52" s="16">
        <v>3716998.88</v>
      </c>
      <c r="E52" s="16">
        <v>3716998.88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6.5">
      <c r="A53" s="17">
        <v>9200</v>
      </c>
      <c r="B53" s="18" t="s">
        <v>59</v>
      </c>
      <c r="C53" s="16">
        <f t="shared" si="2"/>
        <v>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5" spans="4:15" ht="16.5">
      <c r="D55" s="5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7" spans="7:14" ht="16.5">
      <c r="G57" s="6"/>
      <c r="H57" s="6"/>
      <c r="I57" s="6"/>
      <c r="J57" s="6"/>
      <c r="K57" s="6"/>
      <c r="L57" s="6"/>
      <c r="M57" s="6"/>
      <c r="N57" s="6"/>
    </row>
  </sheetData>
  <sheetProtection/>
  <mergeCells count="4">
    <mergeCell ref="B1:O1"/>
    <mergeCell ref="B2:O2"/>
    <mergeCell ref="B3:O3"/>
    <mergeCell ref="B4:O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8" r:id="rId2"/>
  <ignoredErrors>
    <ignoredError sqref="C14 C24 C34 C39 C48 C5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Luis-Torres</cp:lastModifiedBy>
  <cp:lastPrinted>2019-09-03T23:25:21Z</cp:lastPrinted>
  <dcterms:created xsi:type="dcterms:W3CDTF">2019-01-30T18:58:55Z</dcterms:created>
  <dcterms:modified xsi:type="dcterms:W3CDTF">2020-03-19T14:58:00Z</dcterms:modified>
  <cp:category/>
  <cp:version/>
  <cp:contentType/>
  <cp:contentStatus/>
</cp:coreProperties>
</file>