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4TO TRIMS 2019\"/>
    </mc:Choice>
  </mc:AlternateContent>
  <xr:revisionPtr revIDLastSave="0" documentId="8_{52D53499-10E6-4EBC-A5FD-BBE652FEB93E}" xr6:coauthVersionLast="45" xr6:coauthVersionMax="45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65" l="1"/>
  <c r="D42" i="65"/>
  <c r="F37" i="65"/>
  <c r="E37" i="65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C99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<sst xmlns="http://schemas.openxmlformats.org/spreadsheetml/2006/main" count="754" uniqueCount="537">
  <si>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</si>
  <si>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</si>
  <si>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</si>
  <si>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</si>
  <si>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</si>
  <si>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</si>
  <si>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</si>
  <si>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</si>
  <si>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</si>
  <si>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</si>
  <si>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</si>
  <si>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</si>
  <si>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</si>
  <si>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</si>
  <si>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</si>
  <si>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</si>
  <si>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</si>
  <si>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</si>
  <si>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</si>
  <si>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</si>
  <si>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</si>
  <si>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</si>
  <si>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</si>
  <si>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</si>
  <si>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</si>
  <si>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</si>
  <si>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</si>
  <si>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</si>
  <si>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</si>
  <si>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</si>
  <si>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</si>
  <si>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</si>
  <si>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</si>
  <si>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</si>
  <si>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</si>
  <si>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</si>
  <si>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</si>
  <si>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</si>
  <si>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</si>
  <si>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</si>
  <si>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</si>
  <si>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</si>
  <si>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</si>
  <si>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</si>
  <si>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</si>
  <si>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</si>
  <si>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</si>
  <si>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</si>
  <si>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</si>
  <si>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</si>
  <si>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</si>
  <si>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</si>
  <si>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</si>
  <si>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</si>
  <si>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</si>
  <si>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</si>
  <si>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</si>
  <si>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</si>
  <si>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</si>
  <si>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</si>
  <si>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</si>
  <si>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</si>
  <si>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</si>
  <si>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</si>
  <si>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</si>
  <si>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</si>
  <si>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</si>
  <si>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</si>
  <si>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</si>
  <si>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</si>
  <si>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</si>
  <si>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</si>
  <si>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</si>
  <si>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</si>
  <si>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</si>
  <si>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</si>
  <si>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</si>
  <si>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</si>
  <si>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</si>
  <si>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</si>
  <si>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</si>
  <si>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</si>
  <si>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</si>
  <si>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</si>
  <si>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</si>
  <si>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</si>
  <si>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</si>
  <si>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</si>
  <si>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</si>
  <si>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</si>
  <si>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</si>
  <si>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</si>
  <si>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</si>
  <si>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</si>
  <si>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</si>
  <si>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</si>
  <si>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</si>
  <si>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</si>
  <si>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</si>
  <si>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</si>
  <si>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</si>
  <si>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</si>
  <si>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</si>
  <si>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</si>
  <si>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</si>
  <si>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</si>
  <si>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</si>
  <si>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</si>
  <si>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</si>
  <si>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</si>
  <si>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</si>
  <si>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</si>
  <si>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</si>
  <si>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</si>
  <si>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</si>
  <si>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</si>
  <si>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</si>
  <si>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</si>
  <si>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</si>
  <si>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</si>
  <si>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</si>
  <si>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</si>
  <si>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</si>
  <si>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</si>
  <si>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</si>
  <si>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</si>
  <si>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</si>
  <si>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</si>
  <si>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</si>
  <si>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</si>
  <si>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</si>
  <si>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</si>
  <si>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</si>
  <si>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</si>
  <si>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</si>
  <si>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</si>
  <si>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</si>
  <si>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</si>
  <si>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</si>
  <si>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</si>
  <si>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</si>
  <si>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</si>
  <si>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</si>
  <si>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</si>
  <si>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</si>
  <si>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</si>
  <si>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</si>
  <si>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</si>
  <si>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</si>
  <si>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</si>
  <si>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</si>
  <si>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</si>
  <si>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</si>
  <si>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</si>
  <si>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</si>
  <si>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</si>
  <si>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</si>
  <si>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</si>
  <si>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</si>
  <si>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</si>
  <si>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</si>
  <si>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</si>
  <si>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</si>
  <si>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</si>
  <si>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</si>
  <si>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</si>
  <si>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</si>
  <si>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</si>
  <si>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</si>
  <si>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</si>
  <si>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</si>
  <si>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</si>
  <si>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</si>
  <si>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</si>
  <si>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</si>
  <si>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</si>
  <si>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</si>
  <si>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</si>
  <si>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</si>
  <si>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</si>
  <si>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</si>
  <si>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</si>
  <si>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</si>
  <si>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</si>
  <si>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</si>
  <si>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</si>
  <si>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</si>
  <si>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</si>
  <si>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</si>
  <si>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</si>
  <si>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</si>
  <si>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</si>
  <si>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</si>
  <si>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</si>
  <si>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</si>
  <si>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</si>
  <si>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</si>
  <si>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</si>
  <si>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</si>
  <si>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</si>
  <si>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</si>
  <si>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</si>
  <si>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</si>
  <si>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</si>
  <si>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</si>
  <si>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</si>
  <si>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</si>
  <si>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</si>
  <si>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</si>
  <si>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</si>
  <si>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</si>
  <si>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</si>
  <si>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</si>
  <si>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</si>
  <si>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</si>
  <si>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</si>
  <si>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</si>
  <si>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</si>
  <si>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</si>
  <si>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</si>
  <si>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</si>
  <si>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</si>
  <si>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</si>
  <si>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</si>
  <si>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</si>
  <si>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</si>
  <si>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</si>
  <si>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</si>
  <si>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</si>
  <si>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</si>
  <si>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</si>
  <si>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</si>
  <si>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</si>
  <si>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</si>
  <si>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</si>
  <si>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</si>
  <si>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</si>
  <si>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</si>
  <si>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</si>
  <si>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</si>
  <si>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</si>
  <si>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</si>
  <si>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</si>
  <si>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</si>
  <si>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</si>
  <si>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</si>
  <si>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</si>
  <si>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</si>
  <si>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</si>
  <si>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</si>
  <si>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</si>
  <si>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</si>
  <si>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</si>
  <si>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</si>
  <si>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</si>
  <si>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</si>
  <si>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</si>
  <si>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</si>
  <si>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</si>
  <si>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</si>
  <si>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</si>
  <si>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</si>
  <si>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</si>
  <si>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</si>
  <si>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</si>
  <si>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</si>
  <si>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</si>
  <si>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</si>
  <si>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</si>
  <si>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</si>
  <si>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</si>
  <si>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</si>
  <si>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</si>
  <si>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</si>
  <si>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</si>
  <si>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</si>
  <si>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</si>
  <si>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</si>
  <si>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</si>
  <si>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</si>
  <si>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</si>
  <si>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</si>
  <si>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</si>
  <si>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</si>
  <si>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</si>
  <si>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</si>
  <si>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</si>
  <si>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</si>
  <si>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</si>
  <si>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</si>
  <si>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</si>
  <si>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</si>
  <si>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</si>
  <si>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</si>
  <si>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</si>
  <si>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</si>
  <si>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</si>
  <si>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</si>
  <si>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</si>
  <si>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</si>
  <si>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</si>
  <si>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</si>
  <si>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</si>
  <si>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</si>
  <si>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</si>
  <si>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</si>
  <si>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</si>
  <si>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</si>
  <si>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</si>
  <si>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</si>
  <si>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</si>
  <si>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</si>
  <si>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</si>
  <si>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</si>
  <si>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</si>
  <si>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</si>
  <si>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</si>
  <si>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</si>
  <si>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</si>
  <si>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</si>
  <si>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</si>
  <si>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</si>
  <si>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</si>
  <si>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</si>
  <si>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</si>
  <si>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</si>
  <si>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</si>
  <si>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</si>
  <si>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</si>
  <si>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</si>
  <si>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</si>
  <si>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</si>
  <si>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</si>
  <si>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</si>
  <si>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</si>
  <si>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</si>
  <si>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</si>
  <si>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</si>
  <si>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</si>
  <si>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</si>
  <si>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</si>
  <si>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</si>
  <si>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</si>
  <si>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</si>
  <si>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</si>
  <si>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</si>
  <si>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</si>
  <si>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</si>
  <si>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</si>
  <si>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</si>
  <si>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</si>
  <si>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</si>
  <si>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</si>
  <si>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</si>
  <si>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</si>
  <si>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</si>
  <si>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</si>
  <si>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</si>
  <si>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</si>
  <si>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</si>
  <si>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</si>
  <si>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</si>
  <si>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</si>
  <si>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</si>
  <si>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</si>
  <si>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</si>
  <si>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</si>
  <si>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</si>
  <si>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</si>
  <si>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</si>
  <si>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</si>
  <si>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</si>
  <si>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</si>
  <si>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</si>
  <si>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</si>
  <si>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</si>
  <si>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</si>
  <si>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</si>
  <si>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</si>
  <si>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</si>
  <si>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</si>
  <si>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</si>
  <si>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</si>
  <si>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</si>
  <si>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</si>
  <si>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</si>
  <si>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</si>
  <si>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</si>
  <si>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</si>
  <si>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</si>
  <si>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</si>
  <si>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</si>
  <si>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</si>
  <si>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</si>
  <si>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</si>
  <si>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</si>
  <si>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</si>
  <si>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</si>
  <si>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</si>
  <si>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</si>
  <si>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</si>
  <si>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</si>
  <si>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</si>
  <si>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</si>
  <si>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</si>
  <si>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</si>
  <si>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</si>
  <si>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</si>
  <si>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</si>
  <si>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</si>
  <si>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</si>
  <si>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</si>
  <si>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</si>
  <si>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</si>
  <si>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</si>
  <si>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</si>
  <si>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</si>
  <si>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</si>
  <si>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</si>
  <si>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</si>
  <si>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</si>
  <si>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</si>
  <si>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</si>
  <si>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</si>
  <si>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</si>
  <si>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</si>
  <si>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</si>
  <si>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</si>
  <si>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</si>
  <si>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</si>
  <si>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</si>
  <si>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</si>
  <si>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</si>
  <si>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</si>
  <si>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</si>
  <si>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</si>
  <si>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</si>
  <si>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</si>
  <si>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</si>
  <si>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</si>
  <si>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</si>
  <si>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</si>
  <si>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</si>
  <si>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</si>
  <si>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</si>
  <si>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</si>
  <si>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</si>
  <si>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</si>
  <si>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</si>
  <si>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</si>
  <si>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</si>
  <si>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</si>
  <si>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</si>
  <si>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</si>
  <si>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</si>
  <si>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</si>
  <si>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</si>
  <si>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</si>
  <si>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</si>
  <si>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</si>
  <si>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</si>
  <si>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</si>
  <si>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</si>
  <si>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</si>
  <si>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</si>
  <si>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</si>
  <si>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</si>
  <si>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</si>
  <si>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</si>
  <si>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</si>
  <si>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</si>
  <si>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</si>
  <si>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</si>
  <si>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</si>
  <si>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</si>
  <si>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</si>
  <si>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</si>
  <si>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</si>
  <si>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</si>
  <si>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</si>
  <si>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</si>
  <si>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</si>
  <si>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</si>
  <si>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</si>
  <si>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</si>
  <si>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</si>
  <si>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</si>
  <si>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</si>
  <si>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</si>
  <si>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</si>
  <si>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</si>
  <si>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</si>
  <si>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</si>
  <si>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</si>
  <si>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</si>
  <si>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</si>
  <si>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</si>
  <si>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</si>
  <si>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</si>
  <si>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</si>
  <si>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</si>
  <si>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</si>
  <si>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</si>
  <si>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</si>
  <si>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</si>
  <si>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</si>
  <si>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</si>
  <si>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</si>
  <si>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</si>
  <si>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</si>
  <si>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</si>
  <si>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</si>
  <si>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</si>
  <si>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</si>
  <si>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</si>
  <si>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</si>
  <si>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</si>
  <si>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</si>
  <si>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</si>
  <si>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</si>
  <si>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</si>
  <si>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</si>
  <si>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</si>
  <si>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</si>
  <si>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</si>
  <si>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</si>
  <si>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</si>
  <si>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</si>
  <si>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</si>
  <si>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</si>
  <si>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</si>
  <si>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</si>
  <si>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</si>
  <si>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</si>
  <si>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PRO CONSTRUCCION Y ADMINISTRACION DEL PARQUE XOCHIPILLI DE CELAYA, GTO.</t>
  </si>
  <si>
    <t>Correspondiente 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</si>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</sst>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showZeros="0" tabSelected="1" zoomScaleNormal="100" zoomScaleSheetLayoutView="100" workbookViewId="0">
      <pane ySplit="4" topLeftCell="A5" activePane="bottomLeft" state="frozen"/>
      <selection sqref="A1:F1"/>
      <selection pane="bottomLeft" activeCell="B48" sqref="B4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  <row r="43" spans="1:2" x14ac:dyDescent="0.2">
      <c r="B43" s="129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showZeros="0" zoomScaleNormal="100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1142.8900000000001</v>
      </c>
      <c r="D15" s="22">
        <v>769.33</v>
      </c>
      <c r="E15" s="22">
        <v>1560.87</v>
      </c>
      <c r="F15" s="22">
        <v>2463.54</v>
      </c>
      <c r="G15" s="22">
        <v>1457.86</v>
      </c>
    </row>
    <row r="16" spans="1:8" x14ac:dyDescent="0.2">
      <c r="A16" s="20">
        <v>1124</v>
      </c>
      <c r="B16" s="18" t="s">
        <v>145</v>
      </c>
      <c r="C16" s="22">
        <v>2500</v>
      </c>
      <c r="D16" s="22">
        <v>2500</v>
      </c>
      <c r="E16" s="22">
        <v>40500</v>
      </c>
      <c r="F16" s="22">
        <v>0</v>
      </c>
      <c r="G16" s="22">
        <v>2500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755621.54</v>
      </c>
      <c r="D60" s="22">
        <f t="shared" ref="D60:E60" si="0">SUM(D61:D68)</f>
        <v>84430.64</v>
      </c>
      <c r="E60" s="22">
        <f t="shared" si="0"/>
        <v>-435176.79999999993</v>
      </c>
    </row>
    <row r="61" spans="1:9" x14ac:dyDescent="0.2">
      <c r="A61" s="20">
        <v>1241</v>
      </c>
      <c r="B61" s="18" t="s">
        <v>183</v>
      </c>
      <c r="C61" s="22">
        <v>64923.03</v>
      </c>
      <c r="D61" s="22">
        <v>5520.43</v>
      </c>
      <c r="E61" s="22">
        <v>-30652.73</v>
      </c>
    </row>
    <row r="62" spans="1:9" x14ac:dyDescent="0.2">
      <c r="A62" s="20">
        <v>1242</v>
      </c>
      <c r="B62" s="18" t="s">
        <v>184</v>
      </c>
      <c r="C62" s="22">
        <v>286313.37</v>
      </c>
      <c r="D62" s="22">
        <v>26131.35</v>
      </c>
      <c r="E62" s="22">
        <v>-69663.23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201300</v>
      </c>
      <c r="D64" s="22">
        <v>4500</v>
      </c>
      <c r="E64" s="22">
        <v>-196800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203085.14</v>
      </c>
      <c r="D66" s="22">
        <v>48278.86</v>
      </c>
      <c r="E66" s="22">
        <v>-138060.84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10116.200000000001</v>
      </c>
      <c r="D72" s="22">
        <f>SUM(D73:D77)</f>
        <v>491.94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10116.200000000001</v>
      </c>
      <c r="D76" s="22">
        <v>491.94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96563.81</v>
      </c>
      <c r="D101" s="22">
        <f>SUM(D102:D110)</f>
        <v>96563.81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0</v>
      </c>
      <c r="D102" s="22">
        <f>C102</f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1736</v>
      </c>
      <c r="D103" s="22">
        <f t="shared" ref="D103:D110" si="1">C103</f>
        <v>1736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94827.81</v>
      </c>
      <c r="D108" s="22">
        <f t="shared" si="1"/>
        <v>94827.81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0</v>
      </c>
      <c r="D110" s="22">
        <f t="shared" si="1"/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showZeros="0" zoomScaleNormal="100" workbookViewId="0">
      <selection sqref="A1:F1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4444434.2699999996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26.31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26.31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4444407.96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4444407.96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1801583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1801583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1801583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5459294.3500000006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5374371.7700000005</v>
      </c>
      <c r="D100" s="55">
        <f>C100/$C$99</f>
        <v>0.98444440351526386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3832270.95</v>
      </c>
      <c r="D101" s="55">
        <f t="shared" ref="D101:D164" si="0">C101/$C$99</f>
        <v>0.70197184916398581</v>
      </c>
      <c r="E101" s="54"/>
    </row>
    <row r="102" spans="1:5" x14ac:dyDescent="0.2">
      <c r="A102" s="52">
        <v>5111</v>
      </c>
      <c r="B102" s="49" t="s">
        <v>308</v>
      </c>
      <c r="C102" s="53">
        <v>2413179.69</v>
      </c>
      <c r="D102" s="55">
        <f t="shared" si="0"/>
        <v>0.44203143030747183</v>
      </c>
      <c r="E102" s="54"/>
    </row>
    <row r="103" spans="1:5" x14ac:dyDescent="0.2">
      <c r="A103" s="52">
        <v>5112</v>
      </c>
      <c r="B103" s="49" t="s">
        <v>309</v>
      </c>
      <c r="C103" s="53">
        <v>205621.01</v>
      </c>
      <c r="D103" s="55">
        <f t="shared" si="0"/>
        <v>3.7664393384467351E-2</v>
      </c>
      <c r="E103" s="54"/>
    </row>
    <row r="104" spans="1:5" x14ac:dyDescent="0.2">
      <c r="A104" s="52">
        <v>5113</v>
      </c>
      <c r="B104" s="49" t="s">
        <v>310</v>
      </c>
      <c r="C104" s="53">
        <v>674290.05</v>
      </c>
      <c r="D104" s="55">
        <f t="shared" si="0"/>
        <v>0.12351230887559671</v>
      </c>
      <c r="E104" s="54"/>
    </row>
    <row r="105" spans="1:5" x14ac:dyDescent="0.2">
      <c r="A105" s="52">
        <v>5114</v>
      </c>
      <c r="B105" s="49" t="s">
        <v>311</v>
      </c>
      <c r="C105" s="53">
        <v>539180.19999999995</v>
      </c>
      <c r="D105" s="55">
        <f t="shared" si="0"/>
        <v>9.8763716596449849E-2</v>
      </c>
      <c r="E105" s="54"/>
    </row>
    <row r="106" spans="1:5" x14ac:dyDescent="0.2">
      <c r="A106" s="52">
        <v>5115</v>
      </c>
      <c r="B106" s="49" t="s">
        <v>312</v>
      </c>
      <c r="C106" s="53">
        <v>0</v>
      </c>
      <c r="D106" s="55">
        <f t="shared" si="0"/>
        <v>0</v>
      </c>
      <c r="E106" s="54"/>
    </row>
    <row r="107" spans="1:5" x14ac:dyDescent="0.2">
      <c r="A107" s="52">
        <v>5116</v>
      </c>
      <c r="B107" s="49" t="s">
        <v>313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860911.32000000007</v>
      </c>
      <c r="D108" s="55">
        <f t="shared" si="0"/>
        <v>0.15769644661127311</v>
      </c>
      <c r="E108" s="54"/>
    </row>
    <row r="109" spans="1:5" x14ac:dyDescent="0.2">
      <c r="A109" s="52">
        <v>5121</v>
      </c>
      <c r="B109" s="49" t="s">
        <v>315</v>
      </c>
      <c r="C109" s="53">
        <v>81015.5</v>
      </c>
      <c r="D109" s="55">
        <f t="shared" si="0"/>
        <v>1.4839921573380632E-2</v>
      </c>
      <c r="E109" s="54"/>
    </row>
    <row r="110" spans="1:5" x14ac:dyDescent="0.2">
      <c r="A110" s="52">
        <v>5122</v>
      </c>
      <c r="B110" s="49" t="s">
        <v>316</v>
      </c>
      <c r="C110" s="53">
        <v>68064.649999999994</v>
      </c>
      <c r="D110" s="55">
        <f t="shared" si="0"/>
        <v>1.2467664433591126E-2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318</v>
      </c>
      <c r="C112" s="53">
        <v>455981.39</v>
      </c>
      <c r="D112" s="55">
        <f t="shared" si="0"/>
        <v>8.3523869710377494E-2</v>
      </c>
      <c r="E112" s="54"/>
    </row>
    <row r="113" spans="1:5" x14ac:dyDescent="0.2">
      <c r="A113" s="52">
        <v>5125</v>
      </c>
      <c r="B113" s="49" t="s">
        <v>319</v>
      </c>
      <c r="C113" s="53">
        <v>28621.42</v>
      </c>
      <c r="D113" s="55">
        <f t="shared" si="0"/>
        <v>5.2426958806498494E-3</v>
      </c>
      <c r="E113" s="54"/>
    </row>
    <row r="114" spans="1:5" x14ac:dyDescent="0.2">
      <c r="A114" s="52">
        <v>5126</v>
      </c>
      <c r="B114" s="49" t="s">
        <v>320</v>
      </c>
      <c r="C114" s="53">
        <v>56683.33</v>
      </c>
      <c r="D114" s="55">
        <f t="shared" si="0"/>
        <v>1.0382904156834847E-2</v>
      </c>
      <c r="E114" s="54"/>
    </row>
    <row r="115" spans="1:5" x14ac:dyDescent="0.2">
      <c r="A115" s="52">
        <v>5127</v>
      </c>
      <c r="B115" s="49" t="s">
        <v>321</v>
      </c>
      <c r="C115" s="53">
        <v>121063.63</v>
      </c>
      <c r="D115" s="55">
        <f t="shared" si="0"/>
        <v>2.2175691992134476E-2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49481.4</v>
      </c>
      <c r="D117" s="55">
        <f t="shared" si="0"/>
        <v>9.0636988643046871E-3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681189.5</v>
      </c>
      <c r="D118" s="55">
        <f t="shared" si="0"/>
        <v>0.12477610774000489</v>
      </c>
      <c r="E118" s="54"/>
    </row>
    <row r="119" spans="1:5" x14ac:dyDescent="0.2">
      <c r="A119" s="52">
        <v>5131</v>
      </c>
      <c r="B119" s="49" t="s">
        <v>325</v>
      </c>
      <c r="C119" s="53">
        <v>142069.72</v>
      </c>
      <c r="D119" s="55">
        <f t="shared" si="0"/>
        <v>2.6023458507966325E-2</v>
      </c>
      <c r="E119" s="54"/>
    </row>
    <row r="120" spans="1:5" x14ac:dyDescent="0.2">
      <c r="A120" s="52">
        <v>5132</v>
      </c>
      <c r="B120" s="49" t="s">
        <v>326</v>
      </c>
      <c r="C120" s="53">
        <v>39512.769999999997</v>
      </c>
      <c r="D120" s="55">
        <f t="shared" si="0"/>
        <v>7.237706462924094E-3</v>
      </c>
      <c r="E120" s="54"/>
    </row>
    <row r="121" spans="1:5" x14ac:dyDescent="0.2">
      <c r="A121" s="52">
        <v>5133</v>
      </c>
      <c r="B121" s="49" t="s">
        <v>327</v>
      </c>
      <c r="C121" s="53">
        <v>175380.26</v>
      </c>
      <c r="D121" s="55">
        <f t="shared" si="0"/>
        <v>3.2125078582729283E-2</v>
      </c>
      <c r="E121" s="54"/>
    </row>
    <row r="122" spans="1:5" x14ac:dyDescent="0.2">
      <c r="A122" s="52">
        <v>5134</v>
      </c>
      <c r="B122" s="49" t="s">
        <v>328</v>
      </c>
      <c r="C122" s="53">
        <v>13257.15</v>
      </c>
      <c r="D122" s="55">
        <f t="shared" si="0"/>
        <v>2.4283632920434118E-3</v>
      </c>
      <c r="E122" s="54"/>
    </row>
    <row r="123" spans="1:5" x14ac:dyDescent="0.2">
      <c r="A123" s="52">
        <v>5135</v>
      </c>
      <c r="B123" s="49" t="s">
        <v>329</v>
      </c>
      <c r="C123" s="53">
        <v>78867.75</v>
      </c>
      <c r="D123" s="55">
        <f t="shared" si="0"/>
        <v>1.4446509923026955E-2</v>
      </c>
      <c r="E123" s="54"/>
    </row>
    <row r="124" spans="1:5" x14ac:dyDescent="0.2">
      <c r="A124" s="52">
        <v>5136</v>
      </c>
      <c r="B124" s="49" t="s">
        <v>330</v>
      </c>
      <c r="C124" s="53">
        <v>92093.74</v>
      </c>
      <c r="D124" s="55">
        <f t="shared" si="0"/>
        <v>1.6869165517701019E-2</v>
      </c>
      <c r="E124" s="54"/>
    </row>
    <row r="125" spans="1:5" x14ac:dyDescent="0.2">
      <c r="A125" s="52">
        <v>5137</v>
      </c>
      <c r="B125" s="49" t="s">
        <v>331</v>
      </c>
      <c r="C125" s="53">
        <v>7180</v>
      </c>
      <c r="D125" s="55">
        <f t="shared" si="0"/>
        <v>1.3151882898565451E-3</v>
      </c>
      <c r="E125" s="54"/>
    </row>
    <row r="126" spans="1:5" x14ac:dyDescent="0.2">
      <c r="A126" s="52">
        <v>5138</v>
      </c>
      <c r="B126" s="49" t="s">
        <v>332</v>
      </c>
      <c r="C126" s="53">
        <v>56428.5</v>
      </c>
      <c r="D126" s="55">
        <f t="shared" si="0"/>
        <v>1.0336225962976332E-2</v>
      </c>
      <c r="E126" s="54"/>
    </row>
    <row r="127" spans="1:5" x14ac:dyDescent="0.2">
      <c r="A127" s="52">
        <v>5139</v>
      </c>
      <c r="B127" s="49" t="s">
        <v>333</v>
      </c>
      <c r="C127" s="53">
        <v>76399.61</v>
      </c>
      <c r="D127" s="55">
        <f t="shared" si="0"/>
        <v>1.399441120078092E-2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84922.58</v>
      </c>
      <c r="D186" s="55">
        <f t="shared" si="1"/>
        <v>1.5555596484736162E-2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84922.58</v>
      </c>
      <c r="D187" s="55">
        <f t="shared" si="1"/>
        <v>1.5555596484736162E-2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84430.64</v>
      </c>
      <c r="D192" s="55">
        <f t="shared" si="1"/>
        <v>1.5465485937756771E-2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491.94</v>
      </c>
      <c r="D194" s="55">
        <f t="shared" si="1"/>
        <v>9.01105469793912E-5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showZeros="0" zoomScaleNormal="100"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-16610.43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786722.92</v>
      </c>
    </row>
    <row r="15" spans="1:5" x14ac:dyDescent="0.2">
      <c r="A15" s="31">
        <v>3220</v>
      </c>
      <c r="B15" s="27" t="s">
        <v>419</v>
      </c>
      <c r="C15" s="32">
        <v>460147.32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Zeros="0" zoomScaleNormal="100" workbookViewId="0">
      <selection sqref="A1:F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1000131.28</v>
      </c>
      <c r="D9" s="32">
        <v>312643.48</v>
      </c>
    </row>
    <row r="10" spans="1:5" x14ac:dyDescent="0.2">
      <c r="A10" s="31">
        <v>1113</v>
      </c>
      <c r="B10" s="27" t="s">
        <v>435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1000131.28</v>
      </c>
      <c r="D15" s="32">
        <f>SUM(D8:D14)</f>
        <v>312643.48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755621.54</v>
      </c>
    </row>
    <row r="29" spans="1:5" x14ac:dyDescent="0.2">
      <c r="A29" s="31">
        <v>1241</v>
      </c>
      <c r="B29" s="27" t="s">
        <v>183</v>
      </c>
      <c r="C29" s="32">
        <v>64923.03</v>
      </c>
    </row>
    <row r="30" spans="1:5" x14ac:dyDescent="0.2">
      <c r="A30" s="31">
        <v>1242</v>
      </c>
      <c r="B30" s="27" t="s">
        <v>184</v>
      </c>
      <c r="C30" s="32">
        <v>286313.37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201300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203085.14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10116.200000000001</v>
      </c>
    </row>
    <row r="38" spans="1:5" x14ac:dyDescent="0.2">
      <c r="A38" s="31">
        <v>1251</v>
      </c>
      <c r="B38" s="27" t="s">
        <v>193</v>
      </c>
      <c r="C38" s="32">
        <v>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10116.200000000001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84922.58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84922.58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84430.64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491.94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showZeros="0" zoomScaleNormal="100" workbookViewId="0">
      <selection sqref="A1:F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6246017.2699999996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f>C5+C7-C15</f>
        <v>6246017.2699999996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showZeros="0" topLeftCell="A16" zoomScaleNormal="100" workbookViewId="0">
      <selection activeCell="C39" sqref="C39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5558151.3300000001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183779.56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18288.95</v>
      </c>
    </row>
    <row r="11" spans="1:3" x14ac:dyDescent="0.2">
      <c r="A11" s="97">
        <v>2.4</v>
      </c>
      <c r="B11" s="79" t="s">
        <v>184</v>
      </c>
      <c r="C11" s="90">
        <v>149999.97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15490.64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84922.58</v>
      </c>
    </row>
    <row r="31" spans="1:3" x14ac:dyDescent="0.2">
      <c r="A31" s="97" t="s">
        <v>510</v>
      </c>
      <c r="B31" s="79" t="s">
        <v>386</v>
      </c>
      <c r="C31" s="90">
        <v>84922.58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5459294.3500000006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showZeros="0" topLeftCell="B19" zoomScaleNormal="100" workbookViewId="0">
      <selection activeCell="E12" sqref="E1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34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5415500.9500000002</v>
      </c>
      <c r="F36" s="32">
        <v>5415500.9500000002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f>+E36-E39</f>
        <v>-830516.31999999937</v>
      </c>
      <c r="F37" s="32">
        <f>+F36-F39</f>
        <v>-830516.31999999937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6530600.9500000002</v>
      </c>
      <c r="F38" s="32">
        <v>6530600.9500000002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6246017.2699999996</v>
      </c>
      <c r="F39" s="32">
        <v>6246017.2699999996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6246017.2699999996</v>
      </c>
      <c r="F40" s="32">
        <v>6246017.2699999996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5415500.9500000002</v>
      </c>
      <c r="E41" s="32">
        <v>0</v>
      </c>
      <c r="F41" s="32">
        <v>5415500.9500000002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f>+D43-D44</f>
        <v>972449.62000000011</v>
      </c>
      <c r="E42" s="32">
        <v>0</v>
      </c>
      <c r="F42" s="32">
        <f>+F43-F44</f>
        <v>972449.62000000011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6530600.9500000002</v>
      </c>
      <c r="E43" s="32">
        <v>0</v>
      </c>
      <c r="F43" s="32">
        <v>6530600.9500000002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5558151.3300000001</v>
      </c>
      <c r="E44" s="32">
        <v>0</v>
      </c>
      <c r="F44" s="32">
        <v>5558151.3300000001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5558151.3300000001</v>
      </c>
      <c r="E45" s="32">
        <v>0</v>
      </c>
      <c r="F45" s="32">
        <v>5558151.3300000001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5558151.3300000001</v>
      </c>
      <c r="E46" s="32">
        <v>0</v>
      </c>
      <c r="F46" s="32">
        <v>5558151.3300000001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5558151.3300000001</v>
      </c>
      <c r="E47" s="32">
        <v>0</v>
      </c>
      <c r="F47" s="32">
        <v>5558151.3300000001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2020-01-16T19:46:28Z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