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3ER TRIME 2019\"/>
    </mc:Choice>
  </mc:AlternateContent>
  <xr:revisionPtr revIDLastSave="0" documentId="8_{672ADA82-B993-4C82-8391-6B4A8C1E06D1}" xr6:coauthVersionLast="45" xr6:coauthVersionMax="45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2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<sst xmlns="http://schemas.openxmlformats.org/spreadsheetml/2006/main" count="754" uniqueCount="537">
  <si>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</si>
  <si>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</si>
  <si>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</si>
  <si>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</si>
  <si>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</si>
  <si>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</si>
  <si>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</si>
  <si>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</si>
  <si>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</si>
  <si>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</si>
  <si>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</si>
  <si>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</si>
  <si>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</si>
  <si>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</si>
  <si>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</si>
  <si>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</si>
  <si>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</si>
  <si>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</si>
  <si>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</si>
  <si>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</si>
  <si>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</si>
  <si>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</si>
  <si>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</si>
  <si>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</si>
  <si>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</si>
  <si>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</si>
  <si>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</si>
  <si>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</si>
  <si>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</si>
  <si>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</si>
  <si>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</si>
  <si>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</si>
  <si>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</si>
  <si>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</si>
  <si>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</si>
  <si>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</si>
  <si>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</si>
  <si>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</si>
  <si>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</si>
  <si>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</si>
  <si>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</si>
  <si>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</si>
  <si>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</si>
  <si>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</si>
  <si>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</si>
  <si>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</si>
  <si>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</si>
  <si>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</si>
  <si>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</si>
  <si>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</si>
  <si>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</si>
  <si>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</si>
  <si>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</si>
  <si>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</si>
  <si>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</si>
  <si>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</si>
  <si>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</si>
  <si>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</si>
  <si>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</si>
  <si>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</si>
  <si>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</si>
  <si>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</si>
  <si>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</si>
  <si>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</si>
  <si>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</si>
  <si>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</si>
  <si>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</si>
  <si>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</si>
  <si>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</si>
  <si>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</si>
  <si>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</si>
  <si>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</si>
  <si>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</si>
  <si>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</si>
  <si>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</si>
  <si>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</si>
  <si>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</si>
  <si>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</si>
  <si>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</si>
  <si>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</si>
  <si>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</si>
  <si>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</si>
  <si>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</si>
  <si>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</si>
  <si>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</si>
  <si>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</si>
  <si>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</si>
  <si>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</si>
  <si>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</si>
  <si>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</si>
  <si>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</si>
  <si>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</si>
  <si>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</si>
  <si>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</si>
  <si>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</si>
  <si>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</si>
  <si>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</si>
  <si>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</si>
  <si>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</si>
  <si>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</si>
  <si>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</si>
  <si>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</si>
  <si>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</si>
  <si>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</si>
  <si>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</si>
  <si>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</si>
  <si>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</si>
  <si>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</si>
  <si>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</si>
  <si>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</si>
  <si>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</si>
  <si>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</si>
  <si>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</si>
  <si>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</si>
  <si>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</si>
  <si>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</si>
  <si>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</si>
  <si>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</si>
  <si>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</si>
  <si>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</si>
  <si>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</si>
  <si>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</si>
  <si>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</si>
  <si>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</si>
  <si>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</si>
  <si>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</si>
  <si>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</si>
  <si>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</si>
  <si>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</si>
  <si>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</si>
  <si>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</si>
  <si>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</si>
  <si>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</si>
  <si>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</si>
  <si>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</si>
  <si>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</si>
  <si>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</si>
  <si>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</si>
  <si>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</si>
  <si>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</si>
  <si>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</si>
  <si>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</si>
  <si>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</si>
  <si>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</si>
  <si>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</si>
  <si>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</si>
  <si>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</si>
  <si>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</si>
  <si>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</si>
  <si>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</si>
  <si>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</si>
  <si>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</si>
  <si>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</si>
  <si>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</si>
  <si>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</si>
  <si>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</si>
  <si>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</si>
  <si>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</si>
  <si>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</si>
  <si>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</si>
  <si>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</si>
  <si>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</si>
  <si>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</si>
  <si>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</si>
  <si>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</si>
  <si>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</si>
  <si>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</si>
  <si>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</si>
  <si>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</si>
  <si>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</si>
  <si>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</si>
  <si>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</si>
  <si>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</si>
  <si>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</si>
  <si>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</si>
  <si>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</si>
  <si>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</si>
  <si>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</si>
  <si>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</si>
  <si>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</si>
  <si>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</si>
  <si>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</si>
  <si>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</si>
  <si>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</si>
  <si>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</si>
  <si>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</si>
  <si>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</si>
  <si>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</si>
  <si>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</si>
  <si>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</si>
  <si>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</si>
  <si>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</si>
  <si>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</si>
  <si>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</si>
  <si>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</si>
  <si>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</si>
  <si>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</si>
  <si>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</si>
  <si>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</si>
  <si>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</si>
  <si>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</si>
  <si>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</si>
  <si>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</si>
  <si>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</si>
  <si>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</si>
  <si>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</si>
  <si>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</si>
  <si>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</si>
  <si>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</si>
  <si>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</si>
  <si>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</si>
  <si>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</si>
  <si>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</si>
  <si>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</si>
  <si>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</si>
  <si>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</si>
  <si>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</si>
  <si>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</si>
  <si>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</si>
  <si>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</si>
  <si>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</si>
  <si>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</si>
  <si>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</si>
  <si>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</si>
  <si>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</si>
  <si>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</si>
  <si>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</si>
  <si>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</si>
  <si>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</si>
  <si>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</si>
  <si>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</si>
  <si>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</si>
  <si>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</si>
  <si>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</si>
  <si>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</si>
  <si>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</si>
  <si>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</si>
  <si>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</si>
  <si>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</si>
  <si>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</si>
  <si>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</si>
  <si>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</si>
  <si>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</si>
  <si>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</si>
  <si>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</si>
  <si>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</si>
  <si>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</si>
  <si>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</si>
  <si>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</si>
  <si>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</si>
  <si>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</si>
  <si>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</si>
  <si>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</si>
  <si>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</si>
  <si>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</si>
  <si>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</si>
  <si>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</si>
  <si>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</si>
  <si>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</si>
  <si>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</si>
  <si>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</si>
  <si>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</si>
  <si>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</si>
  <si>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</si>
  <si>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</si>
  <si>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</si>
  <si>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</si>
  <si>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</si>
  <si>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</si>
  <si>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</si>
  <si>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</si>
  <si>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</si>
  <si>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</si>
  <si>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</si>
  <si>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</si>
  <si>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</si>
  <si>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</si>
  <si>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</si>
  <si>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</si>
  <si>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</si>
  <si>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</si>
  <si>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</si>
  <si>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</si>
  <si>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</si>
  <si>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</si>
  <si>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</si>
  <si>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</si>
  <si>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</si>
  <si>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</si>
  <si>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</si>
  <si>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</si>
  <si>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</si>
  <si>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</si>
  <si>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</si>
  <si>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</si>
  <si>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</si>
  <si>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</si>
  <si>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</si>
  <si>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</si>
  <si>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</si>
  <si>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</si>
  <si>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</si>
  <si>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</si>
  <si>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</si>
  <si>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</si>
  <si>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</si>
  <si>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</si>
  <si>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</si>
  <si>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</si>
  <si>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</si>
  <si>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</si>
  <si>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</si>
  <si>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</si>
  <si>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</si>
  <si>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</si>
  <si>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</si>
  <si>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</si>
  <si>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</si>
  <si>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</si>
  <si>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</si>
  <si>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</si>
  <si>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</si>
  <si>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</si>
  <si>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</si>
  <si>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</si>
  <si>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</si>
  <si>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</si>
  <si>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</si>
  <si>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</si>
  <si>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</si>
  <si>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</si>
  <si>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</si>
  <si>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</si>
  <si>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</si>
  <si>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</si>
  <si>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</si>
  <si>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</si>
  <si>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</si>
  <si>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</si>
  <si>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</si>
  <si>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</si>
  <si>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</si>
  <si>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</si>
  <si>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</si>
  <si>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</si>
  <si>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</si>
  <si>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</si>
  <si>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</si>
  <si>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</si>
  <si>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</si>
  <si>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</si>
  <si>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</si>
  <si>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</si>
  <si>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</si>
  <si>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</si>
  <si>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</si>
  <si>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</si>
  <si>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</si>
  <si>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</si>
  <si>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</si>
  <si>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</si>
  <si>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</si>
  <si>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</si>
  <si>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</si>
  <si>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</si>
  <si>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</si>
  <si>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</si>
  <si>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</si>
  <si>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</si>
  <si>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</si>
  <si>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</si>
  <si>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</si>
  <si>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</si>
  <si>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</si>
  <si>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</si>
  <si>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</si>
  <si>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</si>
  <si>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</si>
  <si>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</si>
  <si>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</si>
  <si>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</si>
  <si>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</si>
  <si>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</si>
  <si>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</si>
  <si>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</si>
  <si>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</si>
  <si>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</si>
  <si>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</si>
  <si>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</si>
  <si>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</si>
  <si>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</si>
  <si>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</si>
  <si>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</si>
  <si>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</si>
  <si>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</si>
  <si>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</si>
  <si>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</si>
  <si>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</si>
  <si>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</si>
  <si>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</si>
  <si>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</si>
  <si>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</si>
  <si>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</si>
  <si>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</si>
  <si>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</si>
  <si>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</si>
  <si>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</si>
  <si>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</si>
  <si>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</si>
  <si>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</si>
  <si>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</si>
  <si>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</si>
  <si>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</si>
  <si>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</si>
  <si>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</si>
  <si>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</si>
  <si>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</si>
  <si>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</si>
  <si>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</si>
  <si>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</si>
  <si>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</si>
  <si>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</si>
  <si>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</si>
  <si>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</si>
  <si>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</si>
  <si>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</si>
  <si>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</si>
  <si>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</si>
  <si>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</si>
  <si>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</si>
  <si>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</si>
  <si>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</si>
  <si>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</si>
  <si>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</si>
  <si>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</si>
  <si>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</si>
  <si>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</si>
  <si>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</si>
  <si>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</si>
  <si>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</si>
  <si>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</si>
  <si>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</si>
  <si>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</si>
  <si>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</si>
  <si>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</si>
  <si>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</si>
  <si>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</si>
  <si>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</si>
  <si>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</si>
  <si>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</si>
  <si>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</si>
  <si>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</si>
  <si>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</si>
  <si>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</si>
  <si>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</si>
  <si>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</si>
  <si>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</si>
  <si>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</si>
  <si>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</si>
  <si>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</si>
  <si>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</si>
  <si>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</si>
  <si>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</si>
  <si>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</si>
  <si>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</si>
  <si>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</si>
  <si>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</si>
  <si>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</si>
  <si>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</si>
  <si>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</si>
  <si>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</si>
  <si>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</si>
  <si>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</si>
  <si>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</si>
  <si>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</si>
  <si>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</si>
  <si>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</si>
  <si>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</si>
  <si>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</si>
  <si>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</si>
  <si>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</si>
  <si>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</si>
  <si>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</si>
  <si>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</si>
  <si>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</si>
  <si>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</si>
  <si>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</si>
  <si>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</si>
  <si>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</si>
  <si>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</si>
  <si>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</si>
  <si>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</si>
  <si>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</si>
  <si>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</si>
  <si>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</si>
  <si>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</si>
  <si>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</si>
  <si>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</si>
  <si>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</si>
  <si>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</si>
  <si>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</si>
  <si>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</si>
  <si>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</si>
  <si>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</si>
  <si>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</si>
  <si>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</si>
  <si>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</si>
  <si>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</si>
  <si>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</si>
  <si>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</si>
  <si>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</si>
  <si>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</si>
  <si>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</si>
  <si>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</si>
  <si>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</si>
  <si>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</si>
  <si>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</si>
  <si>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</si>
  <si>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</si>
  <si>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</si>
  <si>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</si>
  <si>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</si>
  <si>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</si>
  <si>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</si>
  <si>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</si>
  <si>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</si>
  <si>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</si>
  <si>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</si>
  <si>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</si>
  <si>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</si>
  <si>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</si>
  <si>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</si>
  <si>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</si>
  <si>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</si>
  <si>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LA JUVENTUD DE CELAYA GUANAJUATO</t>
  </si>
  <si>
    <t>Correspondiente del 1 de Enero al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</si>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</sst>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128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54" sqref="B5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534</v>
      </c>
      <c r="B1" s="105"/>
      <c r="C1" s="15"/>
      <c r="D1" s="12" t="s">
        <v>134</v>
      </c>
      <c r="E1" s="13">
        <v>2019</v>
      </c>
    </row>
    <row r="2" spans="1:5" ht="18.95" customHeight="1" x14ac:dyDescent="0.2">
      <c r="A2" s="106" t="s">
        <v>447</v>
      </c>
      <c r="B2" s="106"/>
      <c r="C2" s="34"/>
      <c r="D2" s="12" t="s">
        <v>136</v>
      </c>
      <c r="E2" s="15" t="s">
        <v>137</v>
      </c>
    </row>
    <row r="3" spans="1:5" ht="18.95" customHeight="1" x14ac:dyDescent="0.2">
      <c r="A3" s="107" t="s">
        <v>535</v>
      </c>
      <c r="B3" s="107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41</v>
      </c>
      <c r="B34" s="44" t="s">
        <v>36</v>
      </c>
    </row>
    <row r="35" spans="1:2" x14ac:dyDescent="0.2">
      <c r="A35" s="43" t="s">
        <v>42</v>
      </c>
      <c r="B35" s="4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4" t="s">
        <v>32</v>
      </c>
    </row>
    <row r="39" spans="1:2" x14ac:dyDescent="0.2">
      <c r="A39" s="4"/>
      <c r="B39" s="44" t="s">
        <v>33</v>
      </c>
    </row>
    <row r="40" spans="1:2" ht="12" thickBot="1" x14ac:dyDescent="0.25">
      <c r="A40" s="8"/>
      <c r="B40" s="9"/>
    </row>
    <row r="42" spans="1:2" x14ac:dyDescent="0.2">
      <c r="A42" s="129" t="s">
        <v>536</v>
      </c>
    </row>
    <row r="61" spans="3:5" x14ac:dyDescent="0.2">
      <c r="E61" s="1">
        <v>-48499.8</v>
      </c>
    </row>
    <row r="62" spans="3:5" x14ac:dyDescent="0.2">
      <c r="C62" s="1">
        <v>96802.73</v>
      </c>
      <c r="D62" s="1">
        <v>13336.36</v>
      </c>
      <c r="E62" s="1">
        <v>-19583.55</v>
      </c>
    </row>
    <row r="63" spans="3:5" x14ac:dyDescent="0.2">
      <c r="C63" s="1">
        <v>0</v>
      </c>
      <c r="D63" s="1">
        <v>0</v>
      </c>
      <c r="E63" s="1">
        <v>0</v>
      </c>
    </row>
    <row r="64" spans="3:5" x14ac:dyDescent="0.2">
      <c r="C64" s="1">
        <v>139500.01</v>
      </c>
      <c r="D64" s="1">
        <v>34875.01</v>
      </c>
      <c r="E64" s="1">
        <v>-130781.26</v>
      </c>
    </row>
    <row r="65" spans="3:5" x14ac:dyDescent="0.2">
      <c r="C65" s="1">
        <v>0</v>
      </c>
      <c r="D65" s="1">
        <v>0</v>
      </c>
      <c r="E65" s="1">
        <v>0</v>
      </c>
    </row>
    <row r="66" spans="3:5" x14ac:dyDescent="0.2">
      <c r="C66" s="1">
        <v>12584.6</v>
      </c>
      <c r="D66" s="1">
        <v>3146.14</v>
      </c>
      <c r="E66" s="1">
        <v>-6292.3</v>
      </c>
    </row>
    <row r="67" spans="3:5" x14ac:dyDescent="0.2">
      <c r="C67" s="1">
        <v>0</v>
      </c>
      <c r="D67" s="1">
        <v>0</v>
      </c>
      <c r="E67" s="1">
        <v>0</v>
      </c>
    </row>
    <row r="68" spans="3:5" x14ac:dyDescent="0.2">
      <c r="C68" s="1">
        <v>0</v>
      </c>
      <c r="D68" s="1">
        <v>0</v>
      </c>
      <c r="E68" s="1">
        <v>0</v>
      </c>
    </row>
    <row r="73" spans="3:5" x14ac:dyDescent="0.2">
      <c r="C73" s="1">
        <v>2308.4</v>
      </c>
      <c r="D73" s="1">
        <v>230.84</v>
      </c>
      <c r="E73" s="1">
        <v>0</v>
      </c>
    </row>
    <row r="74" spans="3:5" x14ac:dyDescent="0.2">
      <c r="C74" s="1">
        <v>0</v>
      </c>
      <c r="D74" s="1">
        <v>0</v>
      </c>
      <c r="E74" s="1">
        <v>0</v>
      </c>
    </row>
    <row r="75" spans="3:5" x14ac:dyDescent="0.2">
      <c r="C75" s="1">
        <v>0</v>
      </c>
      <c r="D75" s="1">
        <v>0</v>
      </c>
      <c r="E75" s="1">
        <v>0</v>
      </c>
    </row>
    <row r="76" spans="3:5" x14ac:dyDescent="0.2">
      <c r="C76" s="1">
        <v>0</v>
      </c>
      <c r="D76" s="1">
        <v>0</v>
      </c>
      <c r="E76" s="1">
        <v>0</v>
      </c>
    </row>
    <row r="77" spans="3:5" x14ac:dyDescent="0.2">
      <c r="C77" s="1">
        <v>0</v>
      </c>
      <c r="D77" s="1">
        <v>0</v>
      </c>
      <c r="E77" s="1">
        <v>0</v>
      </c>
    </row>
    <row r="79" spans="3:5" x14ac:dyDescent="0.2">
      <c r="C79" s="1">
        <v>0</v>
      </c>
    </row>
    <row r="80" spans="3:5" x14ac:dyDescent="0.2">
      <c r="C80" s="1">
        <v>0</v>
      </c>
    </row>
    <row r="81" spans="3:3" x14ac:dyDescent="0.2">
      <c r="C81" s="1">
        <v>0</v>
      </c>
    </row>
    <row r="82" spans="3:3" x14ac:dyDescent="0.2">
      <c r="C82" s="1">
        <v>0</v>
      </c>
    </row>
    <row r="83" spans="3:3" x14ac:dyDescent="0.2">
      <c r="C83" s="1">
        <v>0</v>
      </c>
    </row>
    <row r="84" spans="3:3" x14ac:dyDescent="0.2">
      <c r="C84" s="1">
        <v>0</v>
      </c>
    </row>
    <row r="89" spans="3:3" x14ac:dyDescent="0.2">
      <c r="C89" s="1">
        <v>0</v>
      </c>
    </row>
    <row r="90" spans="3:3" x14ac:dyDescent="0.2">
      <c r="C90" s="1">
        <v>0</v>
      </c>
    </row>
    <row r="95" spans="3:3" x14ac:dyDescent="0.2">
      <c r="C95" s="1">
        <v>0</v>
      </c>
    </row>
    <row r="96" spans="3:3" x14ac:dyDescent="0.2">
      <c r="C96" s="1">
        <v>0</v>
      </c>
    </row>
    <row r="97" spans="3:3" x14ac:dyDescent="0.2">
      <c r="C97" s="1">
        <v>0</v>
      </c>
    </row>
    <row r="102" spans="3:3" x14ac:dyDescent="0.2">
      <c r="C102" s="1">
        <v>127855.46</v>
      </c>
    </row>
    <row r="103" spans="3:3" x14ac:dyDescent="0.2">
      <c r="C103" s="1">
        <v>54676.08</v>
      </c>
    </row>
    <row r="104" spans="3:3" x14ac:dyDescent="0.2">
      <c r="C104" s="1">
        <v>0</v>
      </c>
    </row>
    <row r="105" spans="3:3" x14ac:dyDescent="0.2">
      <c r="C105" s="1">
        <v>0</v>
      </c>
    </row>
    <row r="106" spans="3:3" x14ac:dyDescent="0.2">
      <c r="C106" s="1">
        <v>0</v>
      </c>
    </row>
    <row r="107" spans="3:3" x14ac:dyDescent="0.2">
      <c r="C107" s="1">
        <v>0</v>
      </c>
    </row>
    <row r="108" spans="3:3" x14ac:dyDescent="0.2">
      <c r="C108" s="1">
        <v>14398.72</v>
      </c>
    </row>
    <row r="109" spans="3:3" x14ac:dyDescent="0.2">
      <c r="C109" s="1">
        <v>0</v>
      </c>
    </row>
    <row r="110" spans="3:3" x14ac:dyDescent="0.2">
      <c r="C110" s="1">
        <v>0</v>
      </c>
    </row>
    <row r="112" spans="3:3" x14ac:dyDescent="0.2">
      <c r="C112" s="1">
        <v>0</v>
      </c>
    </row>
    <row r="113" spans="3:3" x14ac:dyDescent="0.2">
      <c r="C113" s="1">
        <v>0</v>
      </c>
    </row>
    <row r="114" spans="3:3" x14ac:dyDescent="0.2">
      <c r="C114" s="1">
        <v>0</v>
      </c>
    </row>
    <row r="119" spans="3:3" x14ac:dyDescent="0.2">
      <c r="C119" s="1">
        <v>0</v>
      </c>
    </row>
    <row r="120" spans="3:3" x14ac:dyDescent="0.2">
      <c r="C120" s="1">
        <v>0</v>
      </c>
    </row>
    <row r="121" spans="3:3" x14ac:dyDescent="0.2">
      <c r="C121" s="1">
        <v>0</v>
      </c>
    </row>
    <row r="122" spans="3:3" x14ac:dyDescent="0.2">
      <c r="C122" s="1">
        <v>0</v>
      </c>
    </row>
    <row r="123" spans="3:3" x14ac:dyDescent="0.2">
      <c r="C123" s="1">
        <v>0</v>
      </c>
    </row>
    <row r="124" spans="3:3" x14ac:dyDescent="0.2">
      <c r="C124" s="1">
        <v>0</v>
      </c>
    </row>
    <row r="126" spans="3:3" x14ac:dyDescent="0.2">
      <c r="C126" s="1">
        <v>0</v>
      </c>
    </row>
    <row r="127" spans="3:3" x14ac:dyDescent="0.2">
      <c r="C127" s="1">
        <v>0</v>
      </c>
    </row>
    <row r="128" spans="3:3" x14ac:dyDescent="0.2">
      <c r="C128" s="1">
        <v>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31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534</v>
      </c>
      <c r="B1" s="109"/>
      <c r="C1" s="109"/>
      <c r="D1" s="109"/>
      <c r="E1" s="109"/>
      <c r="F1" s="109"/>
      <c r="G1" s="12" t="s">
        <v>134</v>
      </c>
      <c r="H1" s="23">
        <v>2019</v>
      </c>
    </row>
    <row r="2" spans="1:8" s="14" customFormat="1" ht="18.95" customHeight="1" x14ac:dyDescent="0.25">
      <c r="A2" s="108" t="s">
        <v>135</v>
      </c>
      <c r="B2" s="109"/>
      <c r="C2" s="109"/>
      <c r="D2" s="109"/>
      <c r="E2" s="109"/>
      <c r="F2" s="109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535</v>
      </c>
      <c r="B3" s="109"/>
      <c r="C3" s="109"/>
      <c r="D3" s="109"/>
      <c r="E3" s="109"/>
      <c r="F3" s="109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75262.91</v>
      </c>
      <c r="D15" s="22">
        <v>409.59</v>
      </c>
      <c r="E15" s="22">
        <v>409.59</v>
      </c>
      <c r="F15" s="22">
        <v>-0.46</v>
      </c>
      <c r="G15" s="22">
        <v>0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0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93443.57</v>
      </c>
      <c r="D60" s="22">
        <f t="shared" ref="D60:E60" si="0">SUM(D61:D68)</f>
        <v>19535.5</v>
      </c>
      <c r="E60" s="22">
        <f t="shared" si="0"/>
        <v>0</v>
      </c>
    </row>
    <row r="61" spans="1:9" x14ac:dyDescent="0.2">
      <c r="A61" s="20">
        <v>1241</v>
      </c>
      <c r="B61" s="18" t="s">
        <v>183</v>
      </c>
      <c r="C61" s="22">
        <v>93443.57</v>
      </c>
      <c r="D61" s="22">
        <v>19535.5</v>
      </c>
      <c r="E61" s="22">
        <v>0</v>
      </c>
    </row>
    <row r="62" spans="1:9" x14ac:dyDescent="0.2">
      <c r="A62" s="20">
        <v>1242</v>
      </c>
      <c r="B62" s="18" t="s">
        <v>184</v>
      </c>
      <c r="C62" s="22">
        <v>0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0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0</v>
      </c>
      <c r="D72" s="22">
        <f>SUM(D73:D77)</f>
        <v>0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0</v>
      </c>
    </row>
    <row r="89" spans="1:8" x14ac:dyDescent="0.2">
      <c r="A89" s="20">
        <v>1161</v>
      </c>
      <c r="B89" s="1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0</v>
      </c>
      <c r="D101" s="22">
        <f>SUM(D102:D110)</f>
        <v>0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0</v>
      </c>
      <c r="D102" s="22">
        <f>C102</f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0</v>
      </c>
      <c r="D103" s="22">
        <f t="shared" ref="D103:D110" si="1">C103</f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0</v>
      </c>
      <c r="D108" s="22">
        <f t="shared" si="1"/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0</v>
      </c>
      <c r="D110" s="22">
        <f t="shared" si="1"/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109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534</v>
      </c>
      <c r="B1" s="106"/>
      <c r="C1" s="106"/>
      <c r="D1" s="12" t="s">
        <v>134</v>
      </c>
      <c r="E1" s="23">
        <v>2019</v>
      </c>
    </row>
    <row r="2" spans="1:5" s="14" customFormat="1" ht="18.95" customHeight="1" x14ac:dyDescent="0.25">
      <c r="A2" s="106" t="s">
        <v>249</v>
      </c>
      <c r="B2" s="106"/>
      <c r="C2" s="106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535</v>
      </c>
      <c r="B3" s="106"/>
      <c r="C3" s="106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f>SUM(C9+C19+C25+C28+C34+C37+C46)</f>
        <v>0</v>
      </c>
      <c r="D8" s="100"/>
      <c r="E8" s="47"/>
    </row>
    <row r="9" spans="1:5" x14ac:dyDescent="0.2">
      <c r="A9" s="48">
        <v>4110</v>
      </c>
      <c r="B9" s="49" t="s">
        <v>252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f>SUM(C35:C36)</f>
        <v>0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0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0</v>
      </c>
      <c r="D49" s="100"/>
      <c r="E49" s="47"/>
    </row>
    <row r="50" spans="1:5" ht="22.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33.75" x14ac:dyDescent="0.2">
      <c r="A58" s="48">
        <v>4200</v>
      </c>
      <c r="B58" s="50" t="s">
        <v>465</v>
      </c>
      <c r="C58" s="53">
        <f>+C59+C65</f>
        <v>2746557.22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f>SUM(C60:C64)</f>
        <v>0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f>SUM(C66:C69)</f>
        <v>2746557.22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2746557.22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f>C100+C128+C161+C171+C186+C219+C209</f>
        <v>2610696.6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f>C101+C108+C118</f>
        <v>2539572.75</v>
      </c>
      <c r="D100" s="55">
        <f>C100/$C$99</f>
        <v>0.97275675388706595</v>
      </c>
      <c r="E100" s="54"/>
    </row>
    <row r="101" spans="1:5" x14ac:dyDescent="0.2">
      <c r="A101" s="52">
        <v>5110</v>
      </c>
      <c r="B101" s="49" t="s">
        <v>307</v>
      </c>
      <c r="C101" s="53">
        <f>SUM(C102:C107)</f>
        <v>1881547.76</v>
      </c>
      <c r="D101" s="55">
        <f t="shared" ref="D101:D164" si="0">C101/$C$99</f>
        <v>0.72070717064556633</v>
      </c>
      <c r="E101" s="54"/>
    </row>
    <row r="102" spans="1:5" x14ac:dyDescent="0.2">
      <c r="A102" s="52">
        <v>5111</v>
      </c>
      <c r="B102" s="49" t="s">
        <v>308</v>
      </c>
      <c r="C102" s="53">
        <v>1022106.51</v>
      </c>
      <c r="D102" s="55">
        <f t="shared" si="0"/>
        <v>0.39150719773412196</v>
      </c>
      <c r="E102" s="54"/>
    </row>
    <row r="103" spans="1:5" x14ac:dyDescent="0.2">
      <c r="A103" s="52">
        <v>5112</v>
      </c>
      <c r="B103" s="49" t="s">
        <v>309</v>
      </c>
      <c r="C103" s="53">
        <v>0</v>
      </c>
      <c r="D103" s="55">
        <f t="shared" si="0"/>
        <v>0</v>
      </c>
      <c r="E103" s="54"/>
    </row>
    <row r="104" spans="1:5" x14ac:dyDescent="0.2">
      <c r="A104" s="52">
        <v>5113</v>
      </c>
      <c r="B104" s="49" t="s">
        <v>310</v>
      </c>
      <c r="C104" s="53">
        <v>178957.74</v>
      </c>
      <c r="D104" s="55">
        <f t="shared" si="0"/>
        <v>6.8547888712920529E-2</v>
      </c>
      <c r="E104" s="54"/>
    </row>
    <row r="105" spans="1:5" x14ac:dyDescent="0.2">
      <c r="A105" s="52">
        <v>5114</v>
      </c>
      <c r="B105" s="49" t="s">
        <v>311</v>
      </c>
      <c r="C105" s="53">
        <v>278511.05</v>
      </c>
      <c r="D105" s="55">
        <f t="shared" si="0"/>
        <v>0.10668074183725523</v>
      </c>
      <c r="E105" s="54"/>
    </row>
    <row r="106" spans="1:5" x14ac:dyDescent="0.2">
      <c r="A106" s="52">
        <v>5115</v>
      </c>
      <c r="B106" s="49" t="s">
        <v>312</v>
      </c>
      <c r="C106" s="53">
        <v>401972.46</v>
      </c>
      <c r="D106" s="55">
        <f t="shared" si="0"/>
        <v>0.15397134236126864</v>
      </c>
      <c r="E106" s="54"/>
    </row>
    <row r="107" spans="1:5" x14ac:dyDescent="0.2">
      <c r="A107" s="52">
        <v>5116</v>
      </c>
      <c r="B107" s="49" t="s">
        <v>313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314</v>
      </c>
      <c r="C108" s="53">
        <f>SUM(C109:C117)</f>
        <v>298000</v>
      </c>
      <c r="D108" s="55">
        <f t="shared" si="0"/>
        <v>0.11414578009562658</v>
      </c>
      <c r="E108" s="54"/>
    </row>
    <row r="109" spans="1:5" x14ac:dyDescent="0.2">
      <c r="A109" s="52">
        <v>5121</v>
      </c>
      <c r="B109" s="49" t="s">
        <v>315</v>
      </c>
      <c r="C109" s="53">
        <v>108775.07</v>
      </c>
      <c r="D109" s="55">
        <f t="shared" si="0"/>
        <v>4.1665151745323453E-2</v>
      </c>
      <c r="E109" s="54"/>
    </row>
    <row r="110" spans="1:5" x14ac:dyDescent="0.2">
      <c r="A110" s="52">
        <v>5122</v>
      </c>
      <c r="B110" s="49" t="s">
        <v>316</v>
      </c>
      <c r="C110" s="53">
        <v>6291</v>
      </c>
      <c r="D110" s="55">
        <f t="shared" si="0"/>
        <v>2.409701686515392E-3</v>
      </c>
      <c r="E110" s="54"/>
    </row>
    <row r="111" spans="1:5" x14ac:dyDescent="0.2">
      <c r="A111" s="52">
        <v>5123</v>
      </c>
      <c r="B111" s="49" t="s">
        <v>317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318</v>
      </c>
      <c r="C112" s="53">
        <v>29136.41</v>
      </c>
      <c r="D112" s="55">
        <f t="shared" si="0"/>
        <v>1.1160396807503407E-2</v>
      </c>
      <c r="E112" s="54"/>
    </row>
    <row r="113" spans="1:5" x14ac:dyDescent="0.2">
      <c r="A113" s="52">
        <v>5125</v>
      </c>
      <c r="B113" s="49" t="s">
        <v>319</v>
      </c>
      <c r="C113" s="53">
        <v>537.01</v>
      </c>
      <c r="D113" s="55">
        <f t="shared" si="0"/>
        <v>2.056960582857464E-4</v>
      </c>
      <c r="E113" s="54"/>
    </row>
    <row r="114" spans="1:5" x14ac:dyDescent="0.2">
      <c r="A114" s="52">
        <v>5126</v>
      </c>
      <c r="B114" s="49" t="s">
        <v>320</v>
      </c>
      <c r="C114" s="53">
        <v>127941.49</v>
      </c>
      <c r="D114" s="55">
        <f t="shared" si="0"/>
        <v>4.9006648263915466E-2</v>
      </c>
      <c r="E114" s="54"/>
    </row>
    <row r="115" spans="1:5" x14ac:dyDescent="0.2">
      <c r="A115" s="52">
        <v>5127</v>
      </c>
      <c r="B115" s="49" t="s">
        <v>321</v>
      </c>
      <c r="C115" s="53">
        <v>18927.73</v>
      </c>
      <c r="D115" s="55">
        <f t="shared" si="0"/>
        <v>7.2500688130516583E-3</v>
      </c>
      <c r="E115" s="54"/>
    </row>
    <row r="116" spans="1:5" x14ac:dyDescent="0.2">
      <c r="A116" s="52">
        <v>5128</v>
      </c>
      <c r="B116" s="49" t="s">
        <v>322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323</v>
      </c>
      <c r="C117" s="53">
        <v>6391.29</v>
      </c>
      <c r="D117" s="55">
        <f t="shared" si="0"/>
        <v>2.4481167210314669E-3</v>
      </c>
      <c r="E117" s="54"/>
    </row>
    <row r="118" spans="1:5" x14ac:dyDescent="0.2">
      <c r="A118" s="52">
        <v>5130</v>
      </c>
      <c r="B118" s="49" t="s">
        <v>324</v>
      </c>
      <c r="C118" s="53">
        <f>SUM(C119:C127)</f>
        <v>360024.99</v>
      </c>
      <c r="D118" s="55">
        <f t="shared" si="0"/>
        <v>0.137903803145873</v>
      </c>
      <c r="E118" s="54"/>
    </row>
    <row r="119" spans="1:5" x14ac:dyDescent="0.2">
      <c r="A119" s="52">
        <v>5131</v>
      </c>
      <c r="B119" s="49" t="s">
        <v>325</v>
      </c>
      <c r="C119" s="53">
        <v>30804.38</v>
      </c>
      <c r="D119" s="55">
        <f t="shared" si="0"/>
        <v>1.1799295253228584E-2</v>
      </c>
      <c r="E119" s="54"/>
    </row>
    <row r="120" spans="1:5" x14ac:dyDescent="0.2">
      <c r="A120" s="52">
        <v>5132</v>
      </c>
      <c r="B120" s="49" t="s">
        <v>326</v>
      </c>
      <c r="C120" s="53">
        <v>59203.199999999997</v>
      </c>
      <c r="D120" s="55">
        <f t="shared" si="0"/>
        <v>2.2677165933414092E-2</v>
      </c>
      <c r="E120" s="54"/>
    </row>
    <row r="121" spans="1:5" x14ac:dyDescent="0.2">
      <c r="A121" s="52">
        <v>5133</v>
      </c>
      <c r="B121" s="49" t="s">
        <v>327</v>
      </c>
      <c r="C121" s="53">
        <v>3608.36</v>
      </c>
      <c r="D121" s="55">
        <f t="shared" si="0"/>
        <v>1.3821445203552186E-3</v>
      </c>
      <c r="E121" s="54"/>
    </row>
    <row r="122" spans="1:5" x14ac:dyDescent="0.2">
      <c r="A122" s="52">
        <v>5134</v>
      </c>
      <c r="B122" s="49" t="s">
        <v>328</v>
      </c>
      <c r="C122" s="53">
        <v>25501.13</v>
      </c>
      <c r="D122" s="55">
        <f t="shared" si="0"/>
        <v>9.7679408629865305E-3</v>
      </c>
      <c r="E122" s="54"/>
    </row>
    <row r="123" spans="1:5" x14ac:dyDescent="0.2">
      <c r="A123" s="52">
        <v>5135</v>
      </c>
      <c r="B123" s="49" t="s">
        <v>329</v>
      </c>
      <c r="C123" s="53">
        <v>73591.19</v>
      </c>
      <c r="D123" s="55">
        <f t="shared" si="0"/>
        <v>2.8188334868172731E-2</v>
      </c>
      <c r="E123" s="54"/>
    </row>
    <row r="124" spans="1:5" x14ac:dyDescent="0.2">
      <c r="A124" s="52">
        <v>5136</v>
      </c>
      <c r="B124" s="49" t="s">
        <v>330</v>
      </c>
      <c r="C124" s="53">
        <v>18559.400000000001</v>
      </c>
      <c r="D124" s="55">
        <f t="shared" si="0"/>
        <v>7.1089838627744033E-3</v>
      </c>
      <c r="E124" s="54"/>
    </row>
    <row r="125" spans="1:5" x14ac:dyDescent="0.2">
      <c r="A125" s="52">
        <v>5137</v>
      </c>
      <c r="B125" s="49" t="s">
        <v>331</v>
      </c>
      <c r="C125" s="53">
        <v>18867.400000000001</v>
      </c>
      <c r="D125" s="55">
        <f t="shared" si="0"/>
        <v>7.2269600381752522E-3</v>
      </c>
      <c r="E125" s="54"/>
    </row>
    <row r="126" spans="1:5" x14ac:dyDescent="0.2">
      <c r="A126" s="52">
        <v>5138</v>
      </c>
      <c r="B126" s="49" t="s">
        <v>332</v>
      </c>
      <c r="C126" s="53">
        <v>97050.93</v>
      </c>
      <c r="D126" s="55">
        <f t="shared" si="0"/>
        <v>3.7174342663946466E-2</v>
      </c>
      <c r="E126" s="54"/>
    </row>
    <row r="127" spans="1:5" x14ac:dyDescent="0.2">
      <c r="A127" s="52">
        <v>5139</v>
      </c>
      <c r="B127" s="49" t="s">
        <v>333</v>
      </c>
      <c r="C127" s="53">
        <v>32839</v>
      </c>
      <c r="D127" s="55">
        <f t="shared" si="0"/>
        <v>1.2578635142819736E-2</v>
      </c>
      <c r="E127" s="54"/>
    </row>
    <row r="128" spans="1:5" x14ac:dyDescent="0.2">
      <c r="A128" s="52">
        <v>5200</v>
      </c>
      <c r="B128" s="49" t="s">
        <v>334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335</v>
      </c>
      <c r="C129" s="53"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338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285</v>
      </c>
      <c r="C135" s="53"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286</v>
      </c>
      <c r="C138" s="53"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343</v>
      </c>
      <c r="C139" s="53">
        <v>204695.28</v>
      </c>
      <c r="D139" s="55">
        <f t="shared" si="0"/>
        <v>7.8406383951317812E-2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287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350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353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355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361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364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280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281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282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370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371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372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375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378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381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382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385</v>
      </c>
      <c r="C186" s="53">
        <f>C187+C196+C199+C205+C207</f>
        <v>71123.849999999991</v>
      </c>
      <c r="D186" s="55">
        <f t="shared" si="1"/>
        <v>2.7243246112933991E-2</v>
      </c>
      <c r="E186" s="54"/>
    </row>
    <row r="187" spans="1:5" x14ac:dyDescent="0.2">
      <c r="A187" s="52">
        <v>5510</v>
      </c>
      <c r="B187" s="49" t="s">
        <v>386</v>
      </c>
      <c r="C187" s="53">
        <f>SUM(C188:C195)</f>
        <v>71123.849999999991</v>
      </c>
      <c r="D187" s="55">
        <f t="shared" si="1"/>
        <v>2.7243246112933991E-2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391</v>
      </c>
      <c r="C192" s="53">
        <v>70893.009999999995</v>
      </c>
      <c r="D192" s="55">
        <f t="shared" si="1"/>
        <v>2.7154825267708241E-2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393</v>
      </c>
      <c r="C194" s="53">
        <v>230.84</v>
      </c>
      <c r="D194" s="55">
        <f t="shared" si="1"/>
        <v>8.8420845225753154E-5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46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396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402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403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404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45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412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4" workbookViewId="0">
      <selection activeCell="A71" sqref="A7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534</v>
      </c>
      <c r="B1" s="110"/>
      <c r="C1" s="110"/>
      <c r="D1" s="25" t="s">
        <v>134</v>
      </c>
      <c r="E1" s="26">
        <v>2019</v>
      </c>
    </row>
    <row r="2" spans="1:5" ht="18.95" customHeight="1" x14ac:dyDescent="0.2">
      <c r="A2" s="110" t="s">
        <v>414</v>
      </c>
      <c r="B2" s="110"/>
      <c r="C2" s="110"/>
      <c r="D2" s="25" t="s">
        <v>136</v>
      </c>
      <c r="E2" s="26" t="str">
        <f>ESF!H2</f>
        <v>Trimestral</v>
      </c>
    </row>
    <row r="3" spans="1:5" ht="18.95" customHeight="1" x14ac:dyDescent="0.2">
      <c r="A3" s="110" t="s">
        <v>535</v>
      </c>
      <c r="B3" s="110"/>
      <c r="C3" s="110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-58926.49</v>
      </c>
    </row>
    <row r="9" spans="1:5" x14ac:dyDescent="0.2">
      <c r="A9" s="31">
        <v>3120</v>
      </c>
      <c r="B9" s="27" t="s">
        <v>415</v>
      </c>
      <c r="C9" s="32">
        <v>0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-68834.66</v>
      </c>
    </row>
    <row r="15" spans="1:5" x14ac:dyDescent="0.2">
      <c r="A15" s="31">
        <v>3220</v>
      </c>
      <c r="B15" s="27" t="s">
        <v>419</v>
      </c>
      <c r="C15" s="32">
        <v>228378.04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19" workbookViewId="0">
      <selection activeCell="C79" sqref="C79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534</v>
      </c>
      <c r="B1" s="110"/>
      <c r="C1" s="110"/>
      <c r="D1" s="25" t="s">
        <v>134</v>
      </c>
      <c r="E1" s="26">
        <v>2019</v>
      </c>
    </row>
    <row r="2" spans="1:5" s="33" customFormat="1" ht="18.95" customHeight="1" x14ac:dyDescent="0.25">
      <c r="A2" s="110" t="s">
        <v>432</v>
      </c>
      <c r="B2" s="110"/>
      <c r="C2" s="110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0" t="s">
        <v>535</v>
      </c>
      <c r="B3" s="110"/>
      <c r="C3" s="110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83840.62</v>
      </c>
      <c r="D10" s="32">
        <v>119974.42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83840.62</v>
      </c>
      <c r="D15" s="32">
        <f>SUM(D8:D14)</f>
        <v>119974.42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0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0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342330.91</v>
      </c>
    </row>
    <row r="29" spans="1:5" x14ac:dyDescent="0.2">
      <c r="A29" s="31">
        <v>1241</v>
      </c>
      <c r="B29" s="27" t="s">
        <v>183</v>
      </c>
      <c r="C29" s="32">
        <v>93443.57</v>
      </c>
    </row>
    <row r="30" spans="1:5" x14ac:dyDescent="0.2">
      <c r="A30" s="31">
        <v>1242</v>
      </c>
      <c r="B30" s="27" t="s">
        <v>184</v>
      </c>
      <c r="C30" s="32">
        <v>96802.73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139500.01</v>
      </c>
    </row>
    <row r="33" spans="1:5" x14ac:dyDescent="0.2">
      <c r="A33" s="31">
        <v>1245</v>
      </c>
      <c r="B33" s="27" t="s">
        <v>187</v>
      </c>
      <c r="C33" s="32">
        <v>0</v>
      </c>
    </row>
    <row r="34" spans="1:5" x14ac:dyDescent="0.2">
      <c r="A34" s="31">
        <v>1246</v>
      </c>
      <c r="B34" s="27" t="s">
        <v>188</v>
      </c>
      <c r="C34" s="32">
        <v>12584.6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0</v>
      </c>
    </row>
    <row r="37" spans="1:5" x14ac:dyDescent="0.2">
      <c r="A37" s="31">
        <v>1250</v>
      </c>
      <c r="B37" s="27" t="s">
        <v>192</v>
      </c>
      <c r="C37" s="32">
        <f>SUM(C38:C42)</f>
        <v>2308.4</v>
      </c>
    </row>
    <row r="38" spans="1:5" x14ac:dyDescent="0.2">
      <c r="A38" s="31">
        <v>1251</v>
      </c>
      <c r="B38" s="27" t="s">
        <v>193</v>
      </c>
      <c r="C38" s="32">
        <v>2308.4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0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71123.849999999991</v>
      </c>
      <c r="D46" s="32">
        <f>D47+D56+D59+D65+D67+D69</f>
        <v>0</v>
      </c>
    </row>
    <row r="47" spans="1:5" x14ac:dyDescent="0.2">
      <c r="A47" s="31">
        <v>5510</v>
      </c>
      <c r="B47" s="27" t="s">
        <v>386</v>
      </c>
      <c r="C47" s="32">
        <f>SUM(C48:C55)</f>
        <v>71123.849999999991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70893.009999999995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230.84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402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534</v>
      </c>
      <c r="B1" s="112"/>
      <c r="C1" s="113"/>
    </row>
    <row r="2" spans="1:3" s="35" customFormat="1" ht="18" customHeight="1" x14ac:dyDescent="0.25">
      <c r="A2" s="114" t="s">
        <v>444</v>
      </c>
      <c r="B2" s="115"/>
      <c r="C2" s="116"/>
    </row>
    <row r="3" spans="1:3" s="35" customFormat="1" ht="18" customHeight="1" x14ac:dyDescent="0.25">
      <c r="A3" s="114" t="s">
        <v>535</v>
      </c>
      <c r="B3" s="115"/>
      <c r="C3" s="116"/>
    </row>
    <row r="4" spans="1:3" s="38" customFormat="1" ht="18" customHeight="1" x14ac:dyDescent="0.2">
      <c r="A4" s="117" t="s">
        <v>440</v>
      </c>
      <c r="B4" s="118"/>
      <c r="C4" s="119"/>
    </row>
    <row r="5" spans="1:3" s="36" customFormat="1" x14ac:dyDescent="0.2">
      <c r="A5" s="56" t="s">
        <v>475</v>
      </c>
      <c r="B5" s="56"/>
      <c r="C5" s="57">
        <v>2746557.22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f>SUM(C8:C13)</f>
        <v>0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0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3" x14ac:dyDescent="0.2">
      <c r="A17" s="71">
        <v>3.2</v>
      </c>
      <c r="B17" s="64" t="s">
        <v>484</v>
      </c>
      <c r="C17" s="62">
        <v>0</v>
      </c>
    </row>
    <row r="18" spans="1:3" x14ac:dyDescent="0.2">
      <c r="A18" s="71">
        <v>3.3</v>
      </c>
      <c r="B18" s="66" t="s">
        <v>485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48</v>
      </c>
      <c r="B20" s="75"/>
      <c r="C20" s="57">
        <f>C5+C7-C15</f>
        <v>2746557.22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534</v>
      </c>
      <c r="B1" s="121"/>
      <c r="C1" s="122"/>
    </row>
    <row r="2" spans="1:3" s="39" customFormat="1" ht="18.95" customHeight="1" x14ac:dyDescent="0.25">
      <c r="A2" s="123" t="s">
        <v>445</v>
      </c>
      <c r="B2" s="124"/>
      <c r="C2" s="125"/>
    </row>
    <row r="3" spans="1:3" s="39" customFormat="1" ht="18.95" customHeight="1" x14ac:dyDescent="0.25">
      <c r="A3" s="123" t="s">
        <v>535</v>
      </c>
      <c r="B3" s="124"/>
      <c r="C3" s="125"/>
    </row>
    <row r="4" spans="1:3" s="40" customFormat="1" x14ac:dyDescent="0.2">
      <c r="A4" s="117" t="s">
        <v>440</v>
      </c>
      <c r="B4" s="118"/>
      <c r="C4" s="119"/>
    </row>
    <row r="5" spans="1:3" x14ac:dyDescent="0.2">
      <c r="A5" s="87" t="s">
        <v>488</v>
      </c>
      <c r="B5" s="56"/>
      <c r="C5" s="80">
        <v>2771167.9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f>SUM(C8:C28)</f>
        <v>26725.870000000003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2351.88</v>
      </c>
    </row>
    <row r="11" spans="1:3" x14ac:dyDescent="0.2">
      <c r="A11" s="97">
        <v>2.4</v>
      </c>
      <c r="B11" s="79" t="s">
        <v>184</v>
      </c>
      <c r="C11" s="90">
        <v>24373.99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0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0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f>SUM(C31:C37)</f>
        <v>71123.850000000006</v>
      </c>
    </row>
    <row r="31" spans="1:3" x14ac:dyDescent="0.2">
      <c r="A31" s="97" t="s">
        <v>510</v>
      </c>
      <c r="B31" s="79" t="s">
        <v>386</v>
      </c>
      <c r="C31" s="90">
        <v>71123.850000000006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f>C5-C7+C30</f>
        <v>2815565.88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4" workbookViewId="0">
      <selection activeCell="F25" sqref="F25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534</v>
      </c>
      <c r="B1" s="126"/>
      <c r="C1" s="126"/>
      <c r="D1" s="126"/>
      <c r="E1" s="126"/>
      <c r="F1" s="126"/>
      <c r="G1" s="25" t="s">
        <v>134</v>
      </c>
      <c r="H1" s="26">
        <f>'Notas a los Edos Financieros'!E1</f>
        <v>2019</v>
      </c>
    </row>
    <row r="2" spans="1:10" ht="18.95" customHeight="1" x14ac:dyDescent="0.2">
      <c r="A2" s="110" t="s">
        <v>446</v>
      </c>
      <c r="B2" s="126"/>
      <c r="C2" s="126"/>
      <c r="D2" s="126"/>
      <c r="E2" s="126"/>
      <c r="F2" s="126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27" t="s">
        <v>535</v>
      </c>
      <c r="B3" s="128"/>
      <c r="C3" s="128"/>
      <c r="D3" s="128"/>
      <c r="E3" s="128"/>
      <c r="F3" s="128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2020-01-28T19:44:35Z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