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SIRET\"/>
    </mc:Choice>
  </mc:AlternateContent>
  <bookViews>
    <workbookView xWindow="-120" yWindow="-120" windowWidth="20730" windowHeight="1116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2">CA!$1:$4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5" l="1"/>
  <c r="D33" i="5"/>
  <c r="D32" i="5"/>
  <c r="D31" i="5"/>
  <c r="D30" i="5"/>
  <c r="D29" i="5"/>
  <c r="D28" i="5"/>
  <c r="D27" i="5"/>
  <c r="D26" i="5"/>
  <c r="D23" i="5"/>
  <c r="D22" i="5"/>
  <c r="D21" i="5"/>
  <c r="D20" i="5"/>
  <c r="D19" i="5"/>
  <c r="D18" i="5"/>
  <c r="D17" i="5"/>
  <c r="D14" i="5"/>
  <c r="D13" i="5"/>
  <c r="D12" i="5"/>
  <c r="D11" i="5"/>
  <c r="D10" i="5"/>
  <c r="D9" i="5"/>
  <c r="D8" i="5"/>
  <c r="D7" i="5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14" i="8"/>
  <c r="D12" i="8"/>
  <c r="D10" i="8"/>
  <c r="D8" i="8"/>
  <c r="D6" i="8"/>
  <c r="D76" i="6"/>
  <c r="D75" i="6"/>
  <c r="D74" i="6"/>
  <c r="D73" i="6"/>
  <c r="D72" i="6"/>
  <c r="D71" i="6"/>
  <c r="D70" i="6"/>
  <c r="D68" i="6"/>
  <c r="D67" i="6"/>
  <c r="D66" i="6"/>
  <c r="D64" i="6"/>
  <c r="D63" i="6"/>
  <c r="D62" i="6"/>
  <c r="D61" i="6"/>
  <c r="D60" i="6"/>
  <c r="D59" i="6"/>
  <c r="D58" i="6"/>
  <c r="D56" i="6"/>
  <c r="D55" i="6"/>
  <c r="D54" i="6"/>
  <c r="D52" i="6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7" i="6"/>
  <c r="D36" i="6"/>
  <c r="D35" i="6"/>
  <c r="D34" i="6"/>
  <c r="D32" i="6"/>
  <c r="D31" i="6"/>
  <c r="D30" i="6"/>
  <c r="D29" i="6"/>
  <c r="D28" i="6"/>
  <c r="D27" i="6"/>
  <c r="D26" i="6"/>
  <c r="D25" i="6"/>
  <c r="D24" i="6"/>
  <c r="D22" i="6"/>
  <c r="D21" i="6"/>
  <c r="D20" i="6"/>
  <c r="D19" i="6"/>
  <c r="D18" i="6"/>
  <c r="D17" i="6"/>
  <c r="D16" i="6"/>
  <c r="D15" i="6"/>
  <c r="D14" i="6"/>
  <c r="D12" i="6"/>
  <c r="D11" i="6"/>
  <c r="D10" i="6"/>
  <c r="D9" i="6"/>
  <c r="D8" i="6"/>
  <c r="D7" i="6"/>
  <c r="D6" i="6"/>
  <c r="E69" i="6"/>
  <c r="E65" i="6"/>
  <c r="E57" i="6"/>
  <c r="E53" i="6"/>
  <c r="E43" i="6"/>
  <c r="E33" i="6"/>
  <c r="E23" i="6"/>
  <c r="E13" i="6"/>
  <c r="E5" i="6"/>
  <c r="D5" i="6" l="1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G115" i="4" l="1"/>
  <c r="F115" i="4"/>
  <c r="D115" i="4"/>
  <c r="H103" i="4"/>
  <c r="E113" i="4"/>
  <c r="H113" i="4" s="1"/>
  <c r="E111" i="4"/>
  <c r="H111" i="4" s="1"/>
  <c r="E109" i="4"/>
  <c r="H109" i="4" s="1"/>
  <c r="E107" i="4"/>
  <c r="H107" i="4" s="1"/>
  <c r="E105" i="4"/>
  <c r="H105" i="4" s="1"/>
  <c r="E103" i="4"/>
  <c r="E101" i="4"/>
  <c r="H101" i="4" s="1"/>
  <c r="C115" i="4"/>
  <c r="G93" i="4"/>
  <c r="F93" i="4"/>
  <c r="E91" i="4"/>
  <c r="H91" i="4" s="1"/>
  <c r="E90" i="4"/>
  <c r="H90" i="4" s="1"/>
  <c r="E89" i="4"/>
  <c r="H89" i="4" s="1"/>
  <c r="E88" i="4"/>
  <c r="H88" i="4" s="1"/>
  <c r="D93" i="4"/>
  <c r="C93" i="4"/>
  <c r="H12" i="4"/>
  <c r="H11" i="4"/>
  <c r="H10" i="4"/>
  <c r="H9" i="4"/>
  <c r="H8" i="4"/>
  <c r="H7" i="4"/>
  <c r="H6" i="4"/>
  <c r="G79" i="4"/>
  <c r="F79" i="4"/>
  <c r="D79" i="4"/>
  <c r="C79" i="4"/>
  <c r="H115" i="4" l="1"/>
  <c r="H93" i="4"/>
  <c r="E93" i="4"/>
  <c r="E115" i="4"/>
  <c r="H79" i="4"/>
  <c r="E79" i="4"/>
  <c r="E40" i="5" l="1"/>
  <c r="H40" i="5" s="1"/>
  <c r="E39" i="5"/>
  <c r="H39" i="5" s="1"/>
  <c r="E38" i="5"/>
  <c r="H34" i="5"/>
  <c r="H33" i="5"/>
  <c r="H32" i="5"/>
  <c r="H31" i="5"/>
  <c r="H30" i="5"/>
  <c r="H29" i="5"/>
  <c r="H28" i="5"/>
  <c r="H27" i="5"/>
  <c r="H26" i="5"/>
  <c r="H23" i="5"/>
  <c r="H22" i="5"/>
  <c r="H21" i="5"/>
  <c r="H20" i="5"/>
  <c r="H19" i="5"/>
  <c r="H18" i="5"/>
  <c r="H17" i="5"/>
  <c r="H14" i="5"/>
  <c r="H12" i="5"/>
  <c r="H11" i="5"/>
  <c r="H10" i="5"/>
  <c r="H9" i="5"/>
  <c r="H8" i="5"/>
  <c r="H7" i="5"/>
  <c r="G36" i="5"/>
  <c r="G25" i="5"/>
  <c r="G16" i="5"/>
  <c r="G6" i="5"/>
  <c r="F36" i="5"/>
  <c r="F25" i="5"/>
  <c r="F16" i="5"/>
  <c r="F6" i="5"/>
  <c r="D25" i="5"/>
  <c r="D16" i="5"/>
  <c r="D6" i="5"/>
  <c r="C36" i="5"/>
  <c r="C25" i="5"/>
  <c r="C16" i="5"/>
  <c r="C6" i="5"/>
  <c r="G16" i="8"/>
  <c r="F16" i="8"/>
  <c r="H14" i="8"/>
  <c r="H12" i="8"/>
  <c r="H10" i="8"/>
  <c r="H8" i="8"/>
  <c r="D16" i="8"/>
  <c r="C16" i="8"/>
  <c r="H6" i="6"/>
  <c r="H7" i="6"/>
  <c r="H8" i="6"/>
  <c r="H9" i="6"/>
  <c r="H10" i="6"/>
  <c r="H12" i="6"/>
  <c r="H75" i="6"/>
  <c r="H74" i="6"/>
  <c r="H71" i="6"/>
  <c r="H67" i="6"/>
  <c r="H66" i="6"/>
  <c r="H63" i="6"/>
  <c r="H62" i="6"/>
  <c r="H59" i="6"/>
  <c r="H58" i="6"/>
  <c r="H55" i="6"/>
  <c r="H51" i="6"/>
  <c r="H47" i="6"/>
  <c r="H42" i="6"/>
  <c r="H39" i="6"/>
  <c r="H38" i="6"/>
  <c r="H35" i="6"/>
  <c r="H31" i="6"/>
  <c r="H22" i="6"/>
  <c r="H11" i="6"/>
  <c r="H76" i="6"/>
  <c r="H73" i="6"/>
  <c r="H72" i="6"/>
  <c r="H70" i="6"/>
  <c r="H68" i="6"/>
  <c r="H64" i="6"/>
  <c r="H61" i="6"/>
  <c r="H60" i="6"/>
  <c r="H56" i="6"/>
  <c r="H54" i="6"/>
  <c r="H52" i="6"/>
  <c r="H50" i="6"/>
  <c r="H49" i="6"/>
  <c r="H48" i="6"/>
  <c r="H46" i="6"/>
  <c r="H45" i="6"/>
  <c r="H44" i="6"/>
  <c r="H41" i="6"/>
  <c r="H40" i="6"/>
  <c r="H37" i="6"/>
  <c r="H36" i="6"/>
  <c r="H34" i="6"/>
  <c r="H32" i="6"/>
  <c r="H30" i="6"/>
  <c r="H29" i="6"/>
  <c r="H28" i="6"/>
  <c r="H27" i="6"/>
  <c r="H26" i="6"/>
  <c r="H25" i="6"/>
  <c r="H24" i="6"/>
  <c r="H21" i="6"/>
  <c r="H20" i="6"/>
  <c r="H19" i="6"/>
  <c r="H18" i="6"/>
  <c r="H17" i="6"/>
  <c r="H16" i="6"/>
  <c r="H15" i="6"/>
  <c r="H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C69" i="6"/>
  <c r="C65" i="6"/>
  <c r="H65" i="6" s="1"/>
  <c r="C57" i="6"/>
  <c r="C53" i="6"/>
  <c r="C43" i="6"/>
  <c r="C33" i="6"/>
  <c r="C23" i="6"/>
  <c r="C13" i="6"/>
  <c r="C5" i="6"/>
  <c r="H69" i="6" l="1"/>
  <c r="H57" i="6"/>
  <c r="C42" i="5"/>
  <c r="E16" i="8"/>
  <c r="H53" i="6"/>
  <c r="H43" i="6"/>
  <c r="H33" i="6"/>
  <c r="H23" i="6"/>
  <c r="F77" i="6"/>
  <c r="H13" i="6"/>
  <c r="H25" i="5"/>
  <c r="H16" i="5"/>
  <c r="G77" i="6"/>
  <c r="H38" i="5"/>
  <c r="C77" i="6"/>
  <c r="H6" i="8"/>
  <c r="H16" i="8" s="1"/>
  <c r="E6" i="5"/>
  <c r="H13" i="5"/>
  <c r="H6" i="5" s="1"/>
  <c r="D77" i="6"/>
  <c r="F42" i="5"/>
  <c r="G42" i="5"/>
  <c r="E25" i="5"/>
  <c r="E16" i="5"/>
  <c r="E77" i="6" l="1"/>
  <c r="H5" i="6"/>
  <c r="H77" i="6" s="1"/>
  <c r="E36" i="5" l="1"/>
  <c r="E42" i="5" s="1"/>
  <c r="E37" i="5"/>
  <c r="H37" i="5" s="1"/>
  <c r="H36" i="5" s="1"/>
  <c r="H42" i="5" s="1"/>
  <c r="D36" i="5"/>
  <c r="D42" i="5" s="1"/>
</calcChain>
</file>

<file path=xl/sharedStrings.xml><?xml version="1.0" encoding="utf-8"?>
<sst xmlns="http://schemas.openxmlformats.org/spreadsheetml/2006/main" count="267" uniqueCount="206">
  <si>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</si>
  <si>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</si>
  <si>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</si>
  <si>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</si>
  <si>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</si>
  <si>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</si>
  <si>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</si>
  <si>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</si>
  <si>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</si>
  <si>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</si>
  <si>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</si>
  <si>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</si>
  <si>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</si>
  <si>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</si>
  <si>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</si>
  <si>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</si>
  <si>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</si>
  <si>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</si>
  <si>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</si>
  <si>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</si>
  <si>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</si>
  <si>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</si>
  <si>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</si>
  <si>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</si>
  <si>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</si>
  <si>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</si>
  <si>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</si>
  <si>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</si>
  <si>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</si>
  <si>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</si>
  <si>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</si>
  <si>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</si>
  <si>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</si>
  <si>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</si>
  <si>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</si>
  <si>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</si>
  <si>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</si>
  <si>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</si>
  <si>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</si>
  <si>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</si>
  <si>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</si>
  <si>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</si>
  <si>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</si>
  <si>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</si>
  <si>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</si>
  <si>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</si>
  <si>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</si>
  <si>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</si>
  <si>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</si>
  <si>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</si>
  <si>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</si>
  <si>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</si>
  <si>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</si>
  <si>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</si>
  <si>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</si>
  <si>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</si>
  <si>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</si>
  <si>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</si>
  <si>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</si>
  <si>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</si>
  <si>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</si>
  <si>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</si>
  <si>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</si>
  <si>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</si>
  <si>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</si>
  <si>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</si>
  <si>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</si>
  <si>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</si>
  <si>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</si>
  <si>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</si>
  <si>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</si>
  <si>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</si>
  <si>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</si>
  <si>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</si>
  <si>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</si>
  <si>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</si>
  <si>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</si>
  <si>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</si>
  <si>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</si>
  <si>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</si>
  <si>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</si>
  <si>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</si>
  <si>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</si>
  <si>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</si>
  <si>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</si>
  <si>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</si>
  <si>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</si>
  <si>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</si>
  <si>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</si>
  <si>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</si>
  <si>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</si>
  <si>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</si>
  <si>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</si>
  <si>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</si>
  <si>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</si>
  <si>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</si>
  <si>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</si>
  <si>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</si>
  <si>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</si>
  <si>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</si>
  <si>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</si>
  <si>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</si>
  <si>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</si>
  <si>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</si>
  <si>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</si>
  <si>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</si>
  <si>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</si>
  <si>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</si>
  <si>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</si>
  <si>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</si>
  <si>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</si>
  <si>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</si>
  <si>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</si>
  <si>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</si>
  <si>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</si>
  <si>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</si>
  <si>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</si>
  <si>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</si>
  <si>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</si>
  <si>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</si>
  <si>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</si>
  <si>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</si>
  <si>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</si>
  <si>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</si>
  <si>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</si>
  <si>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</si>
  <si>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</si>
  <si>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</si>
  <si>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CELAYA GUANAJUATO
ESTADO ANALÍTICO DEL EJERCICIO DEL PRESUPUESTO DE EGRESOS
Clasificación por Objeto del Gasto (Capítulo y Concepto)
Del 1 de Enero al AL 31 DE DICIEMBRE DEL 2019</t>
  </si>
  <si>
    <t>MUNICIPIO DE CELAYA GUANAJUATO
ESTADO ANALÍTICO DEL EJERCICIO DEL PRESUPUESTO DE EGRESOS
Clasificación Económica (por Tipo de Gasto)
Del 1 de Enero al AL 31 DE DICIEMBRE DEL 2019</t>
  </si>
  <si>
    <t>PRESIDENCIA</t>
  </si>
  <si>
    <t>SINDICOS Y REGIDORES</t>
  </si>
  <si>
    <t>UNIDAD MUNICIPAL DE ACCESO A LA INFORMAC</t>
  </si>
  <si>
    <t>DESARROLLO ECONOMICO</t>
  </si>
  <si>
    <t>DESARROLLO SOCIAL</t>
  </si>
  <si>
    <t>COORD. DE PARTICIPACIÓN CIUDADANA</t>
  </si>
  <si>
    <t>COORD. DE EDUCACIÓN</t>
  </si>
  <si>
    <t>COORD. DE SALUD</t>
  </si>
  <si>
    <t>COORD. DE DESARROLLO RURAL</t>
  </si>
  <si>
    <t>COORD. ADMINISTRATIVA</t>
  </si>
  <si>
    <t>COORDINACION DE EXTENSIONISMO</t>
  </si>
  <si>
    <t>COMUNICACIÓN E IMAGEN</t>
  </si>
  <si>
    <t>EVENTOS ESPECIALES</t>
  </si>
  <si>
    <t>SRIA. DEL H. AYUNTAMIENTO</t>
  </si>
  <si>
    <t>DIRECCIÓN JURIDICA</t>
  </si>
  <si>
    <t>VENTANILLA DE RELACIONES EXTERIORES</t>
  </si>
  <si>
    <t>JUZGADOS ADMINISTRATIVOS</t>
  </si>
  <si>
    <t>DIRECCIÓN DE MOVILIDAD Y TRANSPORTE</t>
  </si>
  <si>
    <t>OFICIALIA MAYOR</t>
  </si>
  <si>
    <t>MANTENIMIENTO DE EDIFICIOS PÚBLICOS</t>
  </si>
  <si>
    <t>RECURSOS HUMANOS</t>
  </si>
  <si>
    <t>JUBILADOS</t>
  </si>
  <si>
    <t>COORD.DE SERVICIO SOCIAL</t>
  </si>
  <si>
    <t>INNOVACIÓN GUBERNAMENTAL</t>
  </si>
  <si>
    <t>TESORERÍA</t>
  </si>
  <si>
    <t>CONTABILIDAD</t>
  </si>
  <si>
    <t>INGRESOS</t>
  </si>
  <si>
    <t>IMPUESTO INMOBILIARIO</t>
  </si>
  <si>
    <t>CATASTRO</t>
  </si>
  <si>
    <t>COMPRAS</t>
  </si>
  <si>
    <t xml:space="preserve"> DIRECCIÓN DE SISTEMAS</t>
  </si>
  <si>
    <t>CONTROL PATRIMONIAL</t>
  </si>
  <si>
    <t>CONTRALORIA</t>
  </si>
  <si>
    <t>DIRECCION DE OBRAS PÚBLICAS</t>
  </si>
  <si>
    <t>DESARROLLO URBANO</t>
  </si>
  <si>
    <t>SERVICIOS MUNICIPALES</t>
  </si>
  <si>
    <t>SECRETARIA DE SEGURIDAD PÙBLICA</t>
  </si>
  <si>
    <t>POLICÍA MUNICIPAL</t>
  </si>
  <si>
    <t>DIR.GENERAL DE TRÁNSITO Y POLICÍA VIAL</t>
  </si>
  <si>
    <t>DIR. DEL INSTITUTO PARA LA FORMACIÓN POL</t>
  </si>
  <si>
    <t>DIR. DE PROTECCIÓN CIVIL Y BOMBEROS</t>
  </si>
  <si>
    <t>DIR. DE FISCALIZACIÓN</t>
  </si>
  <si>
    <t>INVERSIÓN PÙBLICA</t>
  </si>
  <si>
    <t>DIR. DE MEDIO AMBIENTE Y ECOLOGIA</t>
  </si>
  <si>
    <t>SISTEMA MUNICIPAL DIF</t>
  </si>
  <si>
    <t>SIST DE CULT FISICA Y DEP DEL MPIO CELAY</t>
  </si>
  <si>
    <t>INSTITUTO MUNICIPAL DE  ARTE Y CULTURA</t>
  </si>
  <si>
    <t>PATRONATO DE LA FERIA</t>
  </si>
  <si>
    <t>INSTITUTO MUNICIPAL  DE VIVIENDA</t>
  </si>
  <si>
    <t>INSTITUTO DE PLANEACIÓN, INVESTIGACIÒN Y</t>
  </si>
  <si>
    <t>INSTITUTO MUNICIPAL DE LA MUJER Y LA FAM</t>
  </si>
  <si>
    <t>PATRONATO PARQUE XOCHIPILLI</t>
  </si>
  <si>
    <t>CONSEJO DE TURISMO DE CELAYA</t>
  </si>
  <si>
    <t>INSTITUTO MUNICIPAL DE LA JUVENTUD</t>
  </si>
  <si>
    <t>JUNTA MUNICIPAL DE AGUA POTABLE Y ALCANT</t>
  </si>
  <si>
    <t>INSTITUTO MUNICIPAL PARA LA INCLUSIÓN Y</t>
  </si>
  <si>
    <t>LIC. JORGE ARMENGOL DURÁN</t>
  </si>
  <si>
    <t>LIC. ADRIANA JOSEFINA AUDELO ARANA</t>
  </si>
  <si>
    <t>C. CARLOS RIVAS AGUILAR</t>
  </si>
  <si>
    <t>C. MARTHA ANGÉLICA RAMÍREZ BARBA</t>
  </si>
  <si>
    <t>LIC. ALDO SAHIB VELÁSQUEZ VELÁZQUEZ</t>
  </si>
  <si>
    <t>C. REBECA LOMELÍ VELASCO</t>
  </si>
  <si>
    <t>LIC. EZEQUIEL MANCERA MARTÍNEZ</t>
  </si>
  <si>
    <t>LIC. JUAN CARLOS OLIVEROS SÁNCHEZ</t>
  </si>
  <si>
    <t>LIC. URIEL AGUSTÍN PINEDA SOTO</t>
  </si>
  <si>
    <t>LIC. BÁRBARA VARELA ROSALES</t>
  </si>
  <si>
    <t>LIC. GERARDO SIERRA RÍOS</t>
  </si>
  <si>
    <t>LIC. MARÍA DE LA SALUD GARCÍA RODRÍGUEZ</t>
  </si>
  <si>
    <t>L.E. MAURICIO HERNÁNDEZ MENDOZA</t>
  </si>
  <si>
    <t>LIC. MÓNICA DELGADO DELGADO</t>
  </si>
  <si>
    <t>DIR. TRANSITOY VIALIDAD</t>
  </si>
  <si>
    <t>MUNICIPIO DE CELAYA GUANAJUATO
ESTADO ANALÍTICO DEL EJERCICIO DEL PRESUPUESTO DE EGRESOS
Clasificación Administrativa
Del 1 de Enero al AL 31 DE DICIEMBRE DEL 2019</t>
  </si>
  <si>
    <t>Gobierno (Federal/Estatal/Municipal) de MUNICIPIO DE CELAYA GUANAJUATO
Estado Analítico del Ejercicio del Presupuesto de Egresos
Clasificación Administrativa
Del 1 de Enero al AL 31 DE DICIEMBRE DEL 2019</t>
  </si>
  <si>
    <t>Sector Paraestatal del Gobierno (Federal/Estatal/Municipal) de MUNICIPIO DE CELAYA GUANAJUATO
Estado Analítico del Ejercicio del Presupuesto de Egresos
Clasificación Administrativa
Del 1 de Enero al AL 31 DE DICIEMBRE DEL 2019</t>
  </si>
  <si>
    <t>MUNICIPIO DE CELAYA GUANAJUATO
ESTADO ANALÍTICO DEL EJERCICIO DEL PRESUPUESTO DE EGRESOS
Clasificación Funcional (Finalidad y Función)
Del 1 de Enero al AL 31 DE DICIEMBRE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</si>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</sst>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1">
          <color theme="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9" fillId="2" borderId="8" xfId="9" applyNumberFormat="1" applyFont="1" applyFill="1" applyBorder="1" applyAlignment="1">
      <alignment horizontal="center" vertical="center" wrapText="1"/>
    </xf>
    <xf numFmtId="0" fontId="9" fillId="2" borderId="8" xfId="9" applyNumberFormat="1" applyFont="1" applyFill="1" applyBorder="1" applyAlignment="1">
      <alignment horizontal="center" vertical="center" wrapText="1"/>
    </xf>
    <xf numFmtId="0" fontId="10" fillId="0" borderId="0" xfId="22" applyFont="1" applyFill="1" applyBorder="1" applyAlignment="1" applyProtection="1">
      <alignment horizontal="center" vertical="top"/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10" xfId="9" applyFont="1" applyFill="1" applyBorder="1" applyAlignment="1" applyProtection="1">
      <alignment horizontal="center" vertical="center" wrapText="1"/>
      <protection locked="0"/>
    </xf>
    <xf numFmtId="0" fontId="9" fillId="2" borderId="11" xfId="9" applyFont="1" applyFill="1" applyBorder="1" applyAlignment="1" applyProtection="1">
      <alignment horizontal="center" vertical="center" wrapText="1"/>
      <protection locked="0"/>
    </xf>
    <xf numFmtId="0" fontId="9" fillId="2" borderId="2" xfId="9" applyFont="1" applyFill="1" applyBorder="1" applyAlignment="1">
      <alignment horizontal="center" vertical="center"/>
    </xf>
    <xf numFmtId="0" fontId="9" fillId="2" borderId="3" xfId="9" applyFont="1" applyFill="1" applyBorder="1" applyAlignment="1">
      <alignment horizontal="center" vertical="center"/>
    </xf>
    <xf numFmtId="0" fontId="9" fillId="2" borderId="1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0" fontId="9" fillId="2" borderId="5" xfId="9" applyFont="1" applyFill="1" applyBorder="1" applyAlignment="1">
      <alignment horizontal="center" vertical="center"/>
    </xf>
    <xf numFmtId="0" fontId="9" fillId="2" borderId="7" xfId="9" applyFont="1" applyFill="1" applyBorder="1" applyAlignment="1">
      <alignment horizontal="center" vertical="center"/>
    </xf>
    <xf numFmtId="4" fontId="9" fillId="2" borderId="13" xfId="9" applyNumberFormat="1" applyFont="1" applyFill="1" applyBorder="1" applyAlignment="1">
      <alignment horizontal="center" vertical="center" wrapText="1"/>
    </xf>
    <xf numFmtId="4" fontId="9" fillId="2" borderId="14" xfId="9" applyNumberFormat="1" applyFont="1" applyFill="1" applyBorder="1" applyAlignment="1">
      <alignment horizontal="center" vertical="center" wrapText="1"/>
    </xf>
    <xf numFmtId="0" fontId="9" fillId="3" borderId="9" xfId="9" applyFont="1" applyFill="1" applyBorder="1" applyAlignment="1" applyProtection="1">
      <alignment horizontal="center" vertical="center" wrapText="1"/>
      <protection locked="0"/>
    </xf>
    <xf numFmtId="0" fontId="9" fillId="3" borderId="10" xfId="9" applyFont="1" applyFill="1" applyBorder="1" applyAlignment="1" applyProtection="1">
      <alignment horizontal="center" vertical="center" wrapText="1"/>
      <protection locked="0"/>
    </xf>
    <xf numFmtId="0" fontId="9" fillId="3" borderId="11" xfId="9" applyFont="1" applyFill="1" applyBorder="1" applyAlignment="1" applyProtection="1">
      <alignment horizontal="center" vertical="center" wrapText="1"/>
      <protection locked="0"/>
    </xf>
    <xf numFmtId="0" fontId="9" fillId="3" borderId="2" xfId="9" applyFont="1" applyFill="1" applyBorder="1" applyAlignment="1">
      <alignment horizontal="center" vertical="center"/>
    </xf>
    <xf numFmtId="0" fontId="9" fillId="3" borderId="3" xfId="9" applyFont="1" applyFill="1" applyBorder="1" applyAlignment="1">
      <alignment horizontal="center" vertical="center"/>
    </xf>
    <xf numFmtId="4" fontId="9" fillId="3" borderId="13" xfId="9" applyNumberFormat="1" applyFont="1" applyFill="1" applyBorder="1" applyAlignment="1">
      <alignment horizontal="center" vertical="center" wrapText="1"/>
    </xf>
    <xf numFmtId="0" fontId="9" fillId="3" borderId="1" xfId="9" applyFont="1" applyFill="1" applyBorder="1" applyAlignment="1">
      <alignment horizontal="center" vertical="center"/>
    </xf>
    <xf numFmtId="0" fontId="9" fillId="3" borderId="4" xfId="9" applyFont="1" applyFill="1" applyBorder="1" applyAlignment="1">
      <alignment horizontal="center" vertical="center"/>
    </xf>
    <xf numFmtId="4" fontId="9" fillId="3" borderId="8" xfId="9" applyNumberFormat="1" applyFont="1" applyFill="1" applyBorder="1" applyAlignment="1">
      <alignment horizontal="center" vertical="center" wrapText="1"/>
    </xf>
    <xf numFmtId="4" fontId="9" fillId="3" borderId="14" xfId="9" applyNumberFormat="1" applyFont="1" applyFill="1" applyBorder="1" applyAlignment="1">
      <alignment horizontal="center" vertical="center" wrapText="1"/>
    </xf>
    <xf numFmtId="0" fontId="9" fillId="3" borderId="5" xfId="9" applyFont="1" applyFill="1" applyBorder="1" applyAlignment="1">
      <alignment horizontal="center" vertical="center"/>
    </xf>
    <xf numFmtId="0" fontId="9" fillId="3" borderId="7" xfId="9" applyFont="1" applyFill="1" applyBorder="1" applyAlignment="1">
      <alignment horizontal="center" vertical="center"/>
    </xf>
    <xf numFmtId="0" fontId="9" fillId="3" borderId="8" xfId="9" applyNumberFormat="1" applyFont="1" applyFill="1" applyBorder="1" applyAlignment="1">
      <alignment horizontal="center" vertical="center" wrapText="1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4" fontId="3" fillId="0" borderId="0" xfId="8" applyNumberFormat="1" applyFont="1" applyAlignment="1">
      <alignment vertical="top" wrapText="1"/>
    </xf>
    <xf numFmtId="0" fontId="3" fillId="0" borderId="0" xfId="8" applyFont="1" applyAlignment="1" applyProtection="1">
      <alignment vertical="top"/>
      <protection locked="0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990600</xdr:colOff>
      <xdr:row>0</xdr:row>
      <xdr:rowOff>66675</xdr:rowOff>
    </xdr:from>
    <xdr:to>
      <xdr:col>6</xdr:col>
      <xdr:colOff>930132</xdr:colOff>
      <xdr:row>0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1E35EF-C077-47E5-AAB0-13A25D14A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3875" y="66675"/>
          <a:ext cx="987282" cy="428625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657226</xdr:colOff>
      <xdr:row>0</xdr:row>
      <xdr:rowOff>66676</xdr:rowOff>
    </xdr:from>
    <xdr:to>
      <xdr:col>1</xdr:col>
      <xdr:colOff>1564592</xdr:colOff>
      <xdr:row>0</xdr:row>
      <xdr:rowOff>523876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B03AB1-1654-4A8E-BB5A-AC13E4AB5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1" y="66676"/>
          <a:ext cx="907366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104775</xdr:rowOff>
    </xdr:from>
    <xdr:to>
      <xdr:col>1</xdr:col>
      <xdr:colOff>1657350</xdr:colOff>
      <xdr:row>0</xdr:row>
      <xdr:rowOff>560720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EF796F-EDCC-4A13-9333-12BD4D9CC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104775"/>
          <a:ext cx="1038225" cy="455945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95251</xdr:rowOff>
    </xdr:from>
    <xdr:to>
      <xdr:col>7</xdr:col>
      <xdr:colOff>228600</xdr:colOff>
      <xdr:row>0</xdr:row>
      <xdr:rowOff>587345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A687DBD-B4EF-458B-833F-6C1E59CE4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95251"/>
          <a:ext cx="1133475" cy="4920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990600</xdr:colOff>
      <xdr:row>0</xdr:row>
      <xdr:rowOff>85726</xdr:rowOff>
    </xdr:from>
    <xdr:to>
      <xdr:col>6</xdr:col>
      <xdr:colOff>933450</xdr:colOff>
      <xdr:row>0</xdr:row>
      <xdr:rowOff>515791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271F2B-39ED-4145-968B-142A2F1C1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2400" y="85726"/>
          <a:ext cx="990600" cy="43006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85725</xdr:rowOff>
    </xdr:from>
    <xdr:to>
      <xdr:col>1</xdr:col>
      <xdr:colOff>1657350</xdr:colOff>
      <xdr:row>0</xdr:row>
      <xdr:rowOff>508074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0DE4C5-015D-4DC2-A057-A0C318FB0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075" y="85725"/>
          <a:ext cx="838200" cy="4223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0</xdr:row>
      <xdr:rowOff>85725</xdr:rowOff>
    </xdr:from>
    <xdr:to>
      <xdr:col>1</xdr:col>
      <xdr:colOff>1669073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E3C9D0-085E-4D7C-A168-AAFE0E7BF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" y="85725"/>
          <a:ext cx="945173" cy="476250"/>
        </a:xfrm>
        <a:prstGeom prst="rect">
          <a:avLst/>
        </a:prstGeom>
      </xdr:spPr>
    </xdr:pic>
    <xdr:clientData/>
  </xdr:twoCellAnchor>
  <xdr:twoCellAnchor editAs="oneCell">
    <xdr:from>
      <xdr:col>5</xdr:col>
      <xdr:colOff>962025</xdr:colOff>
      <xdr:row>0</xdr:row>
      <xdr:rowOff>76201</xdr:rowOff>
    </xdr:from>
    <xdr:to>
      <xdr:col>7</xdr:col>
      <xdr:colOff>28575</xdr:colOff>
      <xdr:row>0</xdr:row>
      <xdr:rowOff>580701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0B35E6-A6F9-4145-B912-CD0264915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3875" y="76201"/>
          <a:ext cx="1162050" cy="50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topLeftCell="A16" workbookViewId="0">
      <selection activeCell="G89" sqref="G8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45" customHeight="1" x14ac:dyDescent="0.2">
      <c r="A1" s="63" t="s">
        <v>128</v>
      </c>
      <c r="B1" s="64"/>
      <c r="C1" s="64"/>
      <c r="D1" s="64"/>
      <c r="E1" s="64"/>
      <c r="F1" s="64"/>
      <c r="G1" s="64"/>
      <c r="H1" s="65"/>
    </row>
    <row r="2" spans="1:8" x14ac:dyDescent="0.2">
      <c r="A2" s="66" t="s">
        <v>54</v>
      </c>
      <c r="B2" s="67"/>
      <c r="C2" s="63" t="s">
        <v>60</v>
      </c>
      <c r="D2" s="64"/>
      <c r="E2" s="64"/>
      <c r="F2" s="64"/>
      <c r="G2" s="65"/>
      <c r="H2" s="68" t="s">
        <v>59</v>
      </c>
    </row>
    <row r="3" spans="1:8" ht="22.5" x14ac:dyDescent="0.2">
      <c r="A3" s="69"/>
      <c r="B3" s="70"/>
      <c r="C3" s="71" t="s">
        <v>55</v>
      </c>
      <c r="D3" s="71" t="s">
        <v>125</v>
      </c>
      <c r="E3" s="71" t="s">
        <v>56</v>
      </c>
      <c r="F3" s="71" t="s">
        <v>57</v>
      </c>
      <c r="G3" s="71" t="s">
        <v>58</v>
      </c>
      <c r="H3" s="72"/>
    </row>
    <row r="4" spans="1:8" x14ac:dyDescent="0.2">
      <c r="A4" s="73"/>
      <c r="B4" s="74"/>
      <c r="C4" s="75">
        <v>1</v>
      </c>
      <c r="D4" s="75">
        <v>2</v>
      </c>
      <c r="E4" s="75" t="s">
        <v>126</v>
      </c>
      <c r="F4" s="75">
        <v>4</v>
      </c>
      <c r="G4" s="75">
        <v>5</v>
      </c>
      <c r="H4" s="75" t="s">
        <v>127</v>
      </c>
    </row>
    <row r="5" spans="1:8" x14ac:dyDescent="0.2">
      <c r="A5" s="45" t="s">
        <v>61</v>
      </c>
      <c r="B5" s="7"/>
      <c r="C5" s="12">
        <f>SUM(C6:C12)</f>
        <v>719886688.69000006</v>
      </c>
      <c r="D5" s="12">
        <f>SUM(D6:D12)</f>
        <v>-58101257.540000014</v>
      </c>
      <c r="E5" s="12">
        <f>SUM(E6:E12)</f>
        <v>661785431.14999998</v>
      </c>
      <c r="F5" s="12">
        <f>SUM(F6:F12)</f>
        <v>661785431.14999998</v>
      </c>
      <c r="G5" s="12">
        <f>SUM(G6:G12)</f>
        <v>661785431.14999998</v>
      </c>
      <c r="H5" s="12">
        <f>E5-F5</f>
        <v>0</v>
      </c>
    </row>
    <row r="6" spans="1:8" x14ac:dyDescent="0.2">
      <c r="A6" s="46">
        <v>1100</v>
      </c>
      <c r="B6" s="9" t="s">
        <v>70</v>
      </c>
      <c r="C6" s="13">
        <v>277545006.22000003</v>
      </c>
      <c r="D6" s="13">
        <f>E6-C6</f>
        <v>-37346829.630000025</v>
      </c>
      <c r="E6" s="13">
        <v>240198176.59</v>
      </c>
      <c r="F6" s="13">
        <v>240198176.59</v>
      </c>
      <c r="G6" s="13">
        <v>240198176.59</v>
      </c>
      <c r="H6" s="13">
        <f t="shared" ref="H6:H69" si="0">E6-F6</f>
        <v>0</v>
      </c>
    </row>
    <row r="7" spans="1:8" x14ac:dyDescent="0.2">
      <c r="A7" s="46">
        <v>1200</v>
      </c>
      <c r="B7" s="9" t="s">
        <v>71</v>
      </c>
      <c r="C7" s="13">
        <v>85261607</v>
      </c>
      <c r="D7" s="13">
        <f t="shared" ref="D7:D12" si="1">E7-C7</f>
        <v>5218262.4800000042</v>
      </c>
      <c r="E7" s="13">
        <v>90479869.480000004</v>
      </c>
      <c r="F7" s="13">
        <v>90479869.480000004</v>
      </c>
      <c r="G7" s="13">
        <v>90479869.480000004</v>
      </c>
      <c r="H7" s="13">
        <f t="shared" si="0"/>
        <v>0</v>
      </c>
    </row>
    <row r="8" spans="1:8" x14ac:dyDescent="0.2">
      <c r="A8" s="46">
        <v>1300</v>
      </c>
      <c r="B8" s="9" t="s">
        <v>72</v>
      </c>
      <c r="C8" s="13">
        <v>75401368.689999998</v>
      </c>
      <c r="D8" s="13">
        <f t="shared" si="1"/>
        <v>-8954424.9299999997</v>
      </c>
      <c r="E8" s="13">
        <v>66446943.759999998</v>
      </c>
      <c r="F8" s="13">
        <v>66446943.759999998</v>
      </c>
      <c r="G8" s="13">
        <v>66446943.759999998</v>
      </c>
      <c r="H8" s="13">
        <f t="shared" si="0"/>
        <v>0</v>
      </c>
    </row>
    <row r="9" spans="1:8" x14ac:dyDescent="0.2">
      <c r="A9" s="46">
        <v>1400</v>
      </c>
      <c r="B9" s="9" t="s">
        <v>35</v>
      </c>
      <c r="C9" s="13">
        <v>138280621.66</v>
      </c>
      <c r="D9" s="13">
        <f t="shared" si="1"/>
        <v>-11771676.049999997</v>
      </c>
      <c r="E9" s="13">
        <v>126508945.61</v>
      </c>
      <c r="F9" s="13">
        <v>126508945.61</v>
      </c>
      <c r="G9" s="13">
        <v>126508945.61</v>
      </c>
      <c r="H9" s="13">
        <f t="shared" si="0"/>
        <v>0</v>
      </c>
    </row>
    <row r="10" spans="1:8" x14ac:dyDescent="0.2">
      <c r="A10" s="46">
        <v>1500</v>
      </c>
      <c r="B10" s="9" t="s">
        <v>73</v>
      </c>
      <c r="C10" s="13">
        <v>143051585.12</v>
      </c>
      <c r="D10" s="13">
        <f t="shared" si="1"/>
        <v>-4953309.4099999964</v>
      </c>
      <c r="E10" s="13">
        <v>138098275.71000001</v>
      </c>
      <c r="F10" s="13">
        <v>138098275.71000001</v>
      </c>
      <c r="G10" s="13">
        <v>138098275.71000001</v>
      </c>
      <c r="H10" s="13">
        <f t="shared" si="0"/>
        <v>0</v>
      </c>
    </row>
    <row r="11" spans="1:8" hidden="1" x14ac:dyDescent="0.2">
      <c r="A11" s="46">
        <v>1600</v>
      </c>
      <c r="B11" s="9" t="s">
        <v>36</v>
      </c>
      <c r="C11" s="13">
        <v>0</v>
      </c>
      <c r="D11" s="13">
        <f t="shared" si="1"/>
        <v>0</v>
      </c>
      <c r="E11" s="13">
        <v>0</v>
      </c>
      <c r="F11" s="13">
        <v>0</v>
      </c>
      <c r="G11" s="13">
        <v>0</v>
      </c>
      <c r="H11" s="13">
        <f t="shared" si="0"/>
        <v>0</v>
      </c>
    </row>
    <row r="12" spans="1:8" x14ac:dyDescent="0.2">
      <c r="A12" s="46">
        <v>1700</v>
      </c>
      <c r="B12" s="9" t="s">
        <v>74</v>
      </c>
      <c r="C12" s="13">
        <v>346500</v>
      </c>
      <c r="D12" s="13">
        <f t="shared" si="1"/>
        <v>-293280</v>
      </c>
      <c r="E12" s="13">
        <v>53220</v>
      </c>
      <c r="F12" s="13">
        <v>53220</v>
      </c>
      <c r="G12" s="13">
        <v>53220</v>
      </c>
      <c r="H12" s="13">
        <f t="shared" si="0"/>
        <v>0</v>
      </c>
    </row>
    <row r="13" spans="1:8" x14ac:dyDescent="0.2">
      <c r="A13" s="45" t="s">
        <v>62</v>
      </c>
      <c r="B13" s="7"/>
      <c r="C13" s="13">
        <f>SUM(C14:C22)</f>
        <v>142885036.80000001</v>
      </c>
      <c r="D13" s="13">
        <f>SUM(D14:D22)</f>
        <v>-13868745.299999997</v>
      </c>
      <c r="E13" s="13">
        <f>SUM(E14:E22)</f>
        <v>129016291.5</v>
      </c>
      <c r="F13" s="13">
        <f>SUM(F14:F22)</f>
        <v>129016291.5</v>
      </c>
      <c r="G13" s="13">
        <f>SUM(G14:G22)</f>
        <v>128963305.16</v>
      </c>
      <c r="H13" s="13">
        <f t="shared" si="0"/>
        <v>0</v>
      </c>
    </row>
    <row r="14" spans="1:8" x14ac:dyDescent="0.2">
      <c r="A14" s="46">
        <v>2100</v>
      </c>
      <c r="B14" s="9" t="s">
        <v>75</v>
      </c>
      <c r="C14" s="13">
        <v>8974685</v>
      </c>
      <c r="D14" s="13">
        <f>E14-C14</f>
        <v>1634752.5</v>
      </c>
      <c r="E14" s="13">
        <v>10609437.5</v>
      </c>
      <c r="F14" s="13">
        <v>10609437.5</v>
      </c>
      <c r="G14" s="13">
        <v>10609437.5</v>
      </c>
      <c r="H14" s="13">
        <f t="shared" si="0"/>
        <v>0</v>
      </c>
    </row>
    <row r="15" spans="1:8" x14ac:dyDescent="0.2">
      <c r="A15" s="46">
        <v>2200</v>
      </c>
      <c r="B15" s="9" t="s">
        <v>76</v>
      </c>
      <c r="C15" s="13">
        <v>4540000</v>
      </c>
      <c r="D15" s="13">
        <f t="shared" ref="D15:D22" si="2">E15-C15</f>
        <v>-241953.29999999981</v>
      </c>
      <c r="E15" s="13">
        <v>4298046.7</v>
      </c>
      <c r="F15" s="13">
        <v>4298046.7</v>
      </c>
      <c r="G15" s="13">
        <v>4298046.7</v>
      </c>
      <c r="H15" s="13">
        <f t="shared" si="0"/>
        <v>0</v>
      </c>
    </row>
    <row r="16" spans="1:8" x14ac:dyDescent="0.2">
      <c r="A16" s="46">
        <v>2300</v>
      </c>
      <c r="B16" s="9" t="s">
        <v>77</v>
      </c>
      <c r="C16" s="13">
        <v>510000</v>
      </c>
      <c r="D16" s="13">
        <f t="shared" si="2"/>
        <v>120702.37</v>
      </c>
      <c r="E16" s="13">
        <v>630702.37</v>
      </c>
      <c r="F16" s="13">
        <v>630702.37</v>
      </c>
      <c r="G16" s="13">
        <v>630702.37</v>
      </c>
      <c r="H16" s="13">
        <f t="shared" si="0"/>
        <v>0</v>
      </c>
    </row>
    <row r="17" spans="1:8" x14ac:dyDescent="0.2">
      <c r="A17" s="46">
        <v>2400</v>
      </c>
      <c r="B17" s="9" t="s">
        <v>78</v>
      </c>
      <c r="C17" s="13">
        <v>39596350</v>
      </c>
      <c r="D17" s="13">
        <f t="shared" si="2"/>
        <v>-14374538.559999999</v>
      </c>
      <c r="E17" s="13">
        <v>25221811.440000001</v>
      </c>
      <c r="F17" s="13">
        <v>25221811.440000001</v>
      </c>
      <c r="G17" s="13">
        <v>25171811.440000001</v>
      </c>
      <c r="H17" s="13">
        <f t="shared" si="0"/>
        <v>0</v>
      </c>
    </row>
    <row r="18" spans="1:8" x14ac:dyDescent="0.2">
      <c r="A18" s="46">
        <v>2500</v>
      </c>
      <c r="B18" s="9" t="s">
        <v>79</v>
      </c>
      <c r="C18" s="13">
        <v>2852000</v>
      </c>
      <c r="D18" s="13">
        <f t="shared" si="2"/>
        <v>-1046681.5700000001</v>
      </c>
      <c r="E18" s="13">
        <v>1805318.43</v>
      </c>
      <c r="F18" s="13">
        <v>1805318.43</v>
      </c>
      <c r="G18" s="13">
        <v>1802332.09</v>
      </c>
      <c r="H18" s="13">
        <f t="shared" si="0"/>
        <v>0</v>
      </c>
    </row>
    <row r="19" spans="1:8" x14ac:dyDescent="0.2">
      <c r="A19" s="46">
        <v>2600</v>
      </c>
      <c r="B19" s="9" t="s">
        <v>80</v>
      </c>
      <c r="C19" s="13">
        <v>59827500</v>
      </c>
      <c r="D19" s="13">
        <f t="shared" si="2"/>
        <v>7509200.5600000024</v>
      </c>
      <c r="E19" s="13">
        <v>67336700.560000002</v>
      </c>
      <c r="F19" s="13">
        <v>67336700.560000002</v>
      </c>
      <c r="G19" s="13">
        <v>67336700.560000002</v>
      </c>
      <c r="H19" s="13">
        <f t="shared" si="0"/>
        <v>0</v>
      </c>
    </row>
    <row r="20" spans="1:8" x14ac:dyDescent="0.2">
      <c r="A20" s="46">
        <v>2700</v>
      </c>
      <c r="B20" s="9" t="s">
        <v>81</v>
      </c>
      <c r="C20" s="13">
        <v>24303170</v>
      </c>
      <c r="D20" s="13">
        <f t="shared" si="2"/>
        <v>-10841470.58</v>
      </c>
      <c r="E20" s="13">
        <v>13461699.42</v>
      </c>
      <c r="F20" s="13">
        <v>13461699.42</v>
      </c>
      <c r="G20" s="13">
        <v>13461699.42</v>
      </c>
      <c r="H20" s="13">
        <f t="shared" si="0"/>
        <v>0</v>
      </c>
    </row>
    <row r="21" spans="1:8" x14ac:dyDescent="0.2">
      <c r="A21" s="46">
        <v>2800</v>
      </c>
      <c r="B21" s="9" t="s">
        <v>82</v>
      </c>
      <c r="C21" s="13">
        <v>1785551.8</v>
      </c>
      <c r="D21" s="13">
        <f t="shared" si="2"/>
        <v>3341450.3100000005</v>
      </c>
      <c r="E21" s="13">
        <v>5127002.1100000003</v>
      </c>
      <c r="F21" s="13">
        <v>5127002.1100000003</v>
      </c>
      <c r="G21" s="13">
        <v>5127002.1100000003</v>
      </c>
      <c r="H21" s="13">
        <f t="shared" si="0"/>
        <v>0</v>
      </c>
    </row>
    <row r="22" spans="1:8" x14ac:dyDescent="0.2">
      <c r="A22" s="46">
        <v>2900</v>
      </c>
      <c r="B22" s="9" t="s">
        <v>83</v>
      </c>
      <c r="C22" s="13">
        <v>495780</v>
      </c>
      <c r="D22" s="13">
        <f t="shared" si="2"/>
        <v>29792.969999999972</v>
      </c>
      <c r="E22" s="13">
        <v>525572.97</v>
      </c>
      <c r="F22" s="13">
        <v>525572.97</v>
      </c>
      <c r="G22" s="13">
        <v>525572.97</v>
      </c>
      <c r="H22" s="13">
        <f t="shared" si="0"/>
        <v>0</v>
      </c>
    </row>
    <row r="23" spans="1:8" x14ac:dyDescent="0.2">
      <c r="A23" s="45" t="s">
        <v>63</v>
      </c>
      <c r="B23" s="7"/>
      <c r="C23" s="13">
        <f>SUM(C24:C32)</f>
        <v>267853231.09</v>
      </c>
      <c r="D23" s="13">
        <f>SUM(D24:D32)</f>
        <v>-18820395.139999993</v>
      </c>
      <c r="E23" s="13">
        <f>SUM(E24:E32)</f>
        <v>249032835.95000005</v>
      </c>
      <c r="F23" s="13">
        <f>SUM(F24:F32)</f>
        <v>249032835.95000005</v>
      </c>
      <c r="G23" s="13">
        <f>SUM(G24:G32)</f>
        <v>247625172.15000004</v>
      </c>
      <c r="H23" s="13">
        <f t="shared" si="0"/>
        <v>0</v>
      </c>
    </row>
    <row r="24" spans="1:8" x14ac:dyDescent="0.2">
      <c r="A24" s="46">
        <v>3100</v>
      </c>
      <c r="B24" s="9" t="s">
        <v>84</v>
      </c>
      <c r="C24" s="13">
        <v>112955629.14</v>
      </c>
      <c r="D24" s="13">
        <f t="shared" ref="D24:D32" si="3">E24-C24</f>
        <v>-337084.51999999583</v>
      </c>
      <c r="E24" s="13">
        <v>112618544.62</v>
      </c>
      <c r="F24" s="13">
        <v>112618544.62</v>
      </c>
      <c r="G24" s="13">
        <v>112596536.08</v>
      </c>
      <c r="H24" s="13">
        <f t="shared" si="0"/>
        <v>0</v>
      </c>
    </row>
    <row r="25" spans="1:8" x14ac:dyDescent="0.2">
      <c r="A25" s="46">
        <v>3200</v>
      </c>
      <c r="B25" s="9" t="s">
        <v>85</v>
      </c>
      <c r="C25" s="13">
        <v>14928627.800000001</v>
      </c>
      <c r="D25" s="13">
        <f t="shared" si="3"/>
        <v>-2392864.790000001</v>
      </c>
      <c r="E25" s="13">
        <v>12535763.01</v>
      </c>
      <c r="F25" s="13">
        <v>12535763.01</v>
      </c>
      <c r="G25" s="13">
        <v>12535763.01</v>
      </c>
      <c r="H25" s="13">
        <f t="shared" si="0"/>
        <v>0</v>
      </c>
    </row>
    <row r="26" spans="1:8" x14ac:dyDescent="0.2">
      <c r="A26" s="46">
        <v>3300</v>
      </c>
      <c r="B26" s="9" t="s">
        <v>86</v>
      </c>
      <c r="C26" s="13">
        <v>31451302.280000001</v>
      </c>
      <c r="D26" s="13">
        <f t="shared" si="3"/>
        <v>-5792936.7400000021</v>
      </c>
      <c r="E26" s="13">
        <v>25658365.539999999</v>
      </c>
      <c r="F26" s="13">
        <v>25658365.539999999</v>
      </c>
      <c r="G26" s="13">
        <v>25654852.399999999</v>
      </c>
      <c r="H26" s="13">
        <f t="shared" si="0"/>
        <v>0</v>
      </c>
    </row>
    <row r="27" spans="1:8" x14ac:dyDescent="0.2">
      <c r="A27" s="46">
        <v>3400</v>
      </c>
      <c r="B27" s="9" t="s">
        <v>87</v>
      </c>
      <c r="C27" s="13">
        <v>15469100</v>
      </c>
      <c r="D27" s="13">
        <f t="shared" si="3"/>
        <v>615868.21000000089</v>
      </c>
      <c r="E27" s="13">
        <v>16084968.210000001</v>
      </c>
      <c r="F27" s="13">
        <v>16084968.210000001</v>
      </c>
      <c r="G27" s="13">
        <v>16005180.09</v>
      </c>
      <c r="H27" s="13">
        <f t="shared" si="0"/>
        <v>0</v>
      </c>
    </row>
    <row r="28" spans="1:8" x14ac:dyDescent="0.2">
      <c r="A28" s="46">
        <v>3500</v>
      </c>
      <c r="B28" s="9" t="s">
        <v>88</v>
      </c>
      <c r="C28" s="13">
        <v>48601283.869999997</v>
      </c>
      <c r="D28" s="13">
        <f t="shared" si="3"/>
        <v>-9590446.6099999994</v>
      </c>
      <c r="E28" s="13">
        <v>39010837.259999998</v>
      </c>
      <c r="F28" s="13">
        <v>39010837.259999998</v>
      </c>
      <c r="G28" s="13">
        <v>39010837.259999998</v>
      </c>
      <c r="H28" s="13">
        <f t="shared" si="0"/>
        <v>0</v>
      </c>
    </row>
    <row r="29" spans="1:8" x14ac:dyDescent="0.2">
      <c r="A29" s="46">
        <v>3600</v>
      </c>
      <c r="B29" s="9" t="s">
        <v>89</v>
      </c>
      <c r="C29" s="13">
        <v>10935200</v>
      </c>
      <c r="D29" s="13">
        <f t="shared" si="3"/>
        <v>-1741931.7599999998</v>
      </c>
      <c r="E29" s="13">
        <v>9193268.2400000002</v>
      </c>
      <c r="F29" s="13">
        <v>9193268.2400000002</v>
      </c>
      <c r="G29" s="13">
        <v>9179058.2400000002</v>
      </c>
      <c r="H29" s="13">
        <f t="shared" si="0"/>
        <v>0</v>
      </c>
    </row>
    <row r="30" spans="1:8" x14ac:dyDescent="0.2">
      <c r="A30" s="46">
        <v>3700</v>
      </c>
      <c r="B30" s="9" t="s">
        <v>90</v>
      </c>
      <c r="C30" s="13">
        <v>688900</v>
      </c>
      <c r="D30" s="13">
        <f t="shared" si="3"/>
        <v>-100318.67000000004</v>
      </c>
      <c r="E30" s="13">
        <v>588581.32999999996</v>
      </c>
      <c r="F30" s="13">
        <v>588581.32999999996</v>
      </c>
      <c r="G30" s="13">
        <v>588581.32999999996</v>
      </c>
      <c r="H30" s="13">
        <f t="shared" si="0"/>
        <v>0</v>
      </c>
    </row>
    <row r="31" spans="1:8" x14ac:dyDescent="0.2">
      <c r="A31" s="46">
        <v>3800</v>
      </c>
      <c r="B31" s="9" t="s">
        <v>91</v>
      </c>
      <c r="C31" s="13">
        <v>14971500</v>
      </c>
      <c r="D31" s="13">
        <f t="shared" si="3"/>
        <v>98447.599999999627</v>
      </c>
      <c r="E31" s="13">
        <v>15069947.6</v>
      </c>
      <c r="F31" s="13">
        <v>15069947.6</v>
      </c>
      <c r="G31" s="13">
        <v>15069947.6</v>
      </c>
      <c r="H31" s="13">
        <f t="shared" si="0"/>
        <v>0</v>
      </c>
    </row>
    <row r="32" spans="1:8" x14ac:dyDescent="0.2">
      <c r="A32" s="46">
        <v>3900</v>
      </c>
      <c r="B32" s="9" t="s">
        <v>19</v>
      </c>
      <c r="C32" s="13">
        <v>17851688</v>
      </c>
      <c r="D32" s="13">
        <f t="shared" si="3"/>
        <v>420872.1400000006</v>
      </c>
      <c r="E32" s="13">
        <v>18272560.140000001</v>
      </c>
      <c r="F32" s="13">
        <v>18272560.140000001</v>
      </c>
      <c r="G32" s="13">
        <v>16984416.140000001</v>
      </c>
      <c r="H32" s="13">
        <f t="shared" si="0"/>
        <v>0</v>
      </c>
    </row>
    <row r="33" spans="1:8" x14ac:dyDescent="0.2">
      <c r="A33" s="45" t="s">
        <v>64</v>
      </c>
      <c r="B33" s="7"/>
      <c r="C33" s="13">
        <f>SUM(C34:C42)</f>
        <v>234308672.19999999</v>
      </c>
      <c r="D33" s="13">
        <f>SUM(D34:D42)</f>
        <v>5276385.0500000082</v>
      </c>
      <c r="E33" s="13">
        <f>SUM(E34:E42)</f>
        <v>239585057.25</v>
      </c>
      <c r="F33" s="13">
        <f>SUM(F34:F42)</f>
        <v>239585057.25</v>
      </c>
      <c r="G33" s="13">
        <f>SUM(G34:G42)</f>
        <v>239541419.13</v>
      </c>
      <c r="H33" s="13">
        <f t="shared" si="0"/>
        <v>0</v>
      </c>
    </row>
    <row r="34" spans="1:8" x14ac:dyDescent="0.2">
      <c r="A34" s="46">
        <v>4100</v>
      </c>
      <c r="B34" s="9" t="s">
        <v>92</v>
      </c>
      <c r="C34" s="13">
        <v>132704514.59999999</v>
      </c>
      <c r="D34" s="13">
        <f t="shared" ref="D34:D42" si="4">E34-C34</f>
        <v>10344986.770000011</v>
      </c>
      <c r="E34" s="13">
        <v>143049501.37</v>
      </c>
      <c r="F34" s="13">
        <v>143049501.37</v>
      </c>
      <c r="G34" s="13">
        <v>143049501.37</v>
      </c>
      <c r="H34" s="13">
        <f t="shared" si="0"/>
        <v>0</v>
      </c>
    </row>
    <row r="35" spans="1:8" hidden="1" x14ac:dyDescent="0.2">
      <c r="A35" s="46">
        <v>4200</v>
      </c>
      <c r="B35" s="9" t="s">
        <v>93</v>
      </c>
      <c r="C35" s="13">
        <v>0</v>
      </c>
      <c r="D35" s="13">
        <f t="shared" si="4"/>
        <v>0</v>
      </c>
      <c r="E35" s="13">
        <v>0</v>
      </c>
      <c r="F35" s="13">
        <v>0</v>
      </c>
      <c r="G35" s="13">
        <v>0</v>
      </c>
      <c r="H35" s="13">
        <f t="shared" si="0"/>
        <v>0</v>
      </c>
    </row>
    <row r="36" spans="1:8" x14ac:dyDescent="0.2">
      <c r="A36" s="46">
        <v>4300</v>
      </c>
      <c r="B36" s="9" t="s">
        <v>94</v>
      </c>
      <c r="C36" s="13">
        <v>11211358</v>
      </c>
      <c r="D36" s="13">
        <f t="shared" si="4"/>
        <v>-789270.51999999955</v>
      </c>
      <c r="E36" s="13">
        <v>10422087.48</v>
      </c>
      <c r="F36" s="13">
        <v>10422087.48</v>
      </c>
      <c r="G36" s="13">
        <v>10422087.48</v>
      </c>
      <c r="H36" s="13">
        <f t="shared" si="0"/>
        <v>0</v>
      </c>
    </row>
    <row r="37" spans="1:8" x14ac:dyDescent="0.2">
      <c r="A37" s="46">
        <v>4400</v>
      </c>
      <c r="B37" s="9" t="s">
        <v>95</v>
      </c>
      <c r="C37" s="13">
        <v>45466000</v>
      </c>
      <c r="D37" s="13">
        <f t="shared" si="4"/>
        <v>-11866254.100000001</v>
      </c>
      <c r="E37" s="13">
        <v>33599745.899999999</v>
      </c>
      <c r="F37" s="13">
        <v>33599745.899999999</v>
      </c>
      <c r="G37" s="13">
        <v>33556107.780000001</v>
      </c>
      <c r="H37" s="13">
        <f t="shared" si="0"/>
        <v>0</v>
      </c>
    </row>
    <row r="38" spans="1:8" x14ac:dyDescent="0.2">
      <c r="A38" s="46">
        <v>4500</v>
      </c>
      <c r="B38" s="9" t="s">
        <v>41</v>
      </c>
      <c r="C38" s="13">
        <v>44926799.600000001</v>
      </c>
      <c r="D38" s="13">
        <f t="shared" si="4"/>
        <v>7586922.8999999985</v>
      </c>
      <c r="E38" s="13">
        <v>52513722.5</v>
      </c>
      <c r="F38" s="13">
        <v>52513722.5</v>
      </c>
      <c r="G38" s="13">
        <v>52513722.5</v>
      </c>
      <c r="H38" s="13">
        <f t="shared" si="0"/>
        <v>0</v>
      </c>
    </row>
    <row r="39" spans="1:8" hidden="1" x14ac:dyDescent="0.2">
      <c r="A39" s="46">
        <v>4600</v>
      </c>
      <c r="B39" s="9" t="s">
        <v>96</v>
      </c>
      <c r="C39" s="13">
        <v>0</v>
      </c>
      <c r="D39" s="13">
        <f t="shared" si="4"/>
        <v>0</v>
      </c>
      <c r="E39" s="13">
        <v>0</v>
      </c>
      <c r="F39" s="13">
        <v>0</v>
      </c>
      <c r="G39" s="13">
        <v>0</v>
      </c>
      <c r="H39" s="13">
        <f t="shared" si="0"/>
        <v>0</v>
      </c>
    </row>
    <row r="40" spans="1:8" hidden="1" x14ac:dyDescent="0.2">
      <c r="A40" s="46">
        <v>4700</v>
      </c>
      <c r="B40" s="9" t="s">
        <v>97</v>
      </c>
      <c r="C40" s="13">
        <v>0</v>
      </c>
      <c r="D40" s="13">
        <f t="shared" si="4"/>
        <v>0</v>
      </c>
      <c r="E40" s="13">
        <v>0</v>
      </c>
      <c r="F40" s="13">
        <v>0</v>
      </c>
      <c r="G40" s="13">
        <v>0</v>
      </c>
      <c r="H40" s="13">
        <f t="shared" si="0"/>
        <v>0</v>
      </c>
    </row>
    <row r="41" spans="1:8" hidden="1" x14ac:dyDescent="0.2">
      <c r="A41" s="46">
        <v>4800</v>
      </c>
      <c r="B41" s="9" t="s">
        <v>37</v>
      </c>
      <c r="C41" s="13">
        <v>0</v>
      </c>
      <c r="D41" s="13">
        <f t="shared" si="4"/>
        <v>0</v>
      </c>
      <c r="E41" s="13">
        <v>0</v>
      </c>
      <c r="F41" s="13">
        <v>0</v>
      </c>
      <c r="G41" s="13">
        <v>0</v>
      </c>
      <c r="H41" s="13">
        <f t="shared" si="0"/>
        <v>0</v>
      </c>
    </row>
    <row r="42" spans="1:8" hidden="1" x14ac:dyDescent="0.2">
      <c r="A42" s="46">
        <v>4900</v>
      </c>
      <c r="B42" s="9" t="s">
        <v>98</v>
      </c>
      <c r="C42" s="13">
        <v>0</v>
      </c>
      <c r="D42" s="13">
        <f t="shared" si="4"/>
        <v>0</v>
      </c>
      <c r="E42" s="13">
        <v>0</v>
      </c>
      <c r="F42" s="13">
        <v>0</v>
      </c>
      <c r="G42" s="13">
        <v>0</v>
      </c>
      <c r="H42" s="13">
        <f t="shared" si="0"/>
        <v>0</v>
      </c>
    </row>
    <row r="43" spans="1:8" x14ac:dyDescent="0.2">
      <c r="A43" s="45" t="s">
        <v>65</v>
      </c>
      <c r="B43" s="7"/>
      <c r="C43" s="13">
        <f>SUM(C44:C52)</f>
        <v>51335960.340000004</v>
      </c>
      <c r="D43" s="13">
        <f>SUM(D44:D52)</f>
        <v>18744865.169999998</v>
      </c>
      <c r="E43" s="13">
        <f>SUM(E44:E52)</f>
        <v>70080825.50999999</v>
      </c>
      <c r="F43" s="13">
        <f>SUM(F44:F52)</f>
        <v>70080825.50999999</v>
      </c>
      <c r="G43" s="13">
        <f>SUM(G44:G52)</f>
        <v>70080825.50999999</v>
      </c>
      <c r="H43" s="13">
        <f t="shared" si="0"/>
        <v>0</v>
      </c>
    </row>
    <row r="44" spans="1:8" x14ac:dyDescent="0.2">
      <c r="A44" s="46">
        <v>5100</v>
      </c>
      <c r="B44" s="9" t="s">
        <v>99</v>
      </c>
      <c r="C44" s="13">
        <v>5818577.9000000004</v>
      </c>
      <c r="D44" s="13">
        <f t="shared" ref="D44:D52" si="5">E44-C44</f>
        <v>-1965015.9900000002</v>
      </c>
      <c r="E44" s="13">
        <v>3853561.91</v>
      </c>
      <c r="F44" s="13">
        <v>3853561.91</v>
      </c>
      <c r="G44" s="13">
        <v>3853561.91</v>
      </c>
      <c r="H44" s="13">
        <f t="shared" si="0"/>
        <v>0</v>
      </c>
    </row>
    <row r="45" spans="1:8" x14ac:dyDescent="0.2">
      <c r="A45" s="46">
        <v>5200</v>
      </c>
      <c r="B45" s="9" t="s">
        <v>100</v>
      </c>
      <c r="C45" s="13">
        <v>820000</v>
      </c>
      <c r="D45" s="13">
        <f t="shared" si="5"/>
        <v>-237830.54000000004</v>
      </c>
      <c r="E45" s="13">
        <v>582169.46</v>
      </c>
      <c r="F45" s="13">
        <v>582169.46</v>
      </c>
      <c r="G45" s="13">
        <v>582169.46</v>
      </c>
      <c r="H45" s="13">
        <f t="shared" si="0"/>
        <v>0</v>
      </c>
    </row>
    <row r="46" spans="1:8" x14ac:dyDescent="0.2">
      <c r="A46" s="46">
        <v>5300</v>
      </c>
      <c r="B46" s="9" t="s">
        <v>101</v>
      </c>
      <c r="C46" s="13">
        <v>31229</v>
      </c>
      <c r="D46" s="13">
        <f t="shared" si="5"/>
        <v>-16725.97</v>
      </c>
      <c r="E46" s="13">
        <v>14503.03</v>
      </c>
      <c r="F46" s="13">
        <v>14503.03</v>
      </c>
      <c r="G46" s="13">
        <v>14503.03</v>
      </c>
      <c r="H46" s="13">
        <f t="shared" si="0"/>
        <v>0</v>
      </c>
    </row>
    <row r="47" spans="1:8" x14ac:dyDescent="0.2">
      <c r="A47" s="46">
        <v>5400</v>
      </c>
      <c r="B47" s="9" t="s">
        <v>102</v>
      </c>
      <c r="C47" s="13">
        <v>16132214.189999999</v>
      </c>
      <c r="D47" s="13">
        <f t="shared" si="5"/>
        <v>19159911.969999999</v>
      </c>
      <c r="E47" s="13">
        <v>35292126.159999996</v>
      </c>
      <c r="F47" s="13">
        <v>35292126.159999996</v>
      </c>
      <c r="G47" s="13">
        <v>35292126.159999996</v>
      </c>
      <c r="H47" s="13">
        <f t="shared" si="0"/>
        <v>0</v>
      </c>
    </row>
    <row r="48" spans="1:8" x14ac:dyDescent="0.2">
      <c r="A48" s="46">
        <v>5500</v>
      </c>
      <c r="B48" s="9" t="s">
        <v>103</v>
      </c>
      <c r="C48" s="13">
        <v>0</v>
      </c>
      <c r="D48" s="13">
        <f t="shared" si="5"/>
        <v>0</v>
      </c>
      <c r="E48" s="13">
        <v>0</v>
      </c>
      <c r="F48" s="13">
        <v>0</v>
      </c>
      <c r="G48" s="13">
        <v>0</v>
      </c>
      <c r="H48" s="13">
        <f t="shared" si="0"/>
        <v>0</v>
      </c>
    </row>
    <row r="49" spans="1:8" x14ac:dyDescent="0.2">
      <c r="A49" s="46">
        <v>5600</v>
      </c>
      <c r="B49" s="9" t="s">
        <v>104</v>
      </c>
      <c r="C49" s="13">
        <v>21581939.25</v>
      </c>
      <c r="D49" s="13">
        <f t="shared" si="5"/>
        <v>-6637876.9600000009</v>
      </c>
      <c r="E49" s="13">
        <v>14944062.289999999</v>
      </c>
      <c r="F49" s="13">
        <v>14944062.289999999</v>
      </c>
      <c r="G49" s="13">
        <v>14944062.289999999</v>
      </c>
      <c r="H49" s="13">
        <f t="shared" si="0"/>
        <v>0</v>
      </c>
    </row>
    <row r="50" spans="1:8" x14ac:dyDescent="0.2">
      <c r="A50" s="46">
        <v>5700</v>
      </c>
      <c r="B50" s="9" t="s">
        <v>105</v>
      </c>
      <c r="C50" s="13">
        <v>90000</v>
      </c>
      <c r="D50" s="13">
        <f t="shared" si="5"/>
        <v>-90000</v>
      </c>
      <c r="E50" s="13">
        <v>0</v>
      </c>
      <c r="F50" s="13">
        <v>0</v>
      </c>
      <c r="G50" s="13">
        <v>0</v>
      </c>
      <c r="H50" s="13">
        <f t="shared" si="0"/>
        <v>0</v>
      </c>
    </row>
    <row r="51" spans="1:8" x14ac:dyDescent="0.2">
      <c r="A51" s="46">
        <v>5800</v>
      </c>
      <c r="B51" s="9" t="s">
        <v>106</v>
      </c>
      <c r="C51" s="13">
        <v>5000000</v>
      </c>
      <c r="D51" s="13">
        <f t="shared" si="5"/>
        <v>9553976.6400000006</v>
      </c>
      <c r="E51" s="13">
        <v>14553976.640000001</v>
      </c>
      <c r="F51" s="13">
        <v>14553976.640000001</v>
      </c>
      <c r="G51" s="13">
        <v>14553976.640000001</v>
      </c>
      <c r="H51" s="13">
        <f t="shared" si="0"/>
        <v>0</v>
      </c>
    </row>
    <row r="52" spans="1:8" x14ac:dyDescent="0.2">
      <c r="A52" s="46">
        <v>5900</v>
      </c>
      <c r="B52" s="9" t="s">
        <v>107</v>
      </c>
      <c r="C52" s="13">
        <v>1862000</v>
      </c>
      <c r="D52" s="13">
        <f t="shared" si="5"/>
        <v>-1021573.98</v>
      </c>
      <c r="E52" s="13">
        <v>840426.02</v>
      </c>
      <c r="F52" s="13">
        <v>840426.02</v>
      </c>
      <c r="G52" s="13">
        <v>840426.02</v>
      </c>
      <c r="H52" s="13">
        <f t="shared" si="0"/>
        <v>0</v>
      </c>
    </row>
    <row r="53" spans="1:8" x14ac:dyDescent="0.2">
      <c r="A53" s="45" t="s">
        <v>66</v>
      </c>
      <c r="B53" s="7"/>
      <c r="C53" s="13">
        <f>SUM(C54:C56)</f>
        <v>353117344.56999999</v>
      </c>
      <c r="D53" s="13">
        <f>SUM(D54:D56)</f>
        <v>-48843265.469999976</v>
      </c>
      <c r="E53" s="13">
        <f>SUM(E54:E56)</f>
        <v>304274079.10000002</v>
      </c>
      <c r="F53" s="13">
        <f>SUM(F54:F56)</f>
        <v>304274079.10000002</v>
      </c>
      <c r="G53" s="13">
        <f>SUM(G54:G56)</f>
        <v>269614300.06</v>
      </c>
      <c r="H53" s="13">
        <f t="shared" si="0"/>
        <v>0</v>
      </c>
    </row>
    <row r="54" spans="1:8" x14ac:dyDescent="0.2">
      <c r="A54" s="46">
        <v>6100</v>
      </c>
      <c r="B54" s="9" t="s">
        <v>108</v>
      </c>
      <c r="C54" s="13">
        <v>329408626.56999999</v>
      </c>
      <c r="D54" s="13">
        <f t="shared" ref="D54:D56" si="6">E54-C54</f>
        <v>-39538331.209999979</v>
      </c>
      <c r="E54" s="13">
        <v>289870295.36000001</v>
      </c>
      <c r="F54" s="13">
        <v>289870295.36000001</v>
      </c>
      <c r="G54" s="13">
        <v>255404725.00999999</v>
      </c>
      <c r="H54" s="13">
        <f t="shared" si="0"/>
        <v>0</v>
      </c>
    </row>
    <row r="55" spans="1:8" x14ac:dyDescent="0.2">
      <c r="A55" s="46">
        <v>6200</v>
      </c>
      <c r="B55" s="9" t="s">
        <v>109</v>
      </c>
      <c r="C55" s="13">
        <v>23708718</v>
      </c>
      <c r="D55" s="13">
        <f t="shared" si="6"/>
        <v>-9304934.2599999998</v>
      </c>
      <c r="E55" s="13">
        <v>14403783.74</v>
      </c>
      <c r="F55" s="13">
        <v>14403783.74</v>
      </c>
      <c r="G55" s="13">
        <v>14209575.050000001</v>
      </c>
      <c r="H55" s="13">
        <f t="shared" si="0"/>
        <v>0</v>
      </c>
    </row>
    <row r="56" spans="1:8" hidden="1" x14ac:dyDescent="0.2">
      <c r="A56" s="46">
        <v>6300</v>
      </c>
      <c r="B56" s="9" t="s">
        <v>110</v>
      </c>
      <c r="C56" s="13">
        <v>0</v>
      </c>
      <c r="D56" s="13">
        <f t="shared" si="6"/>
        <v>0</v>
      </c>
      <c r="E56" s="13">
        <v>0</v>
      </c>
      <c r="F56" s="13">
        <v>0</v>
      </c>
      <c r="G56" s="13">
        <v>0</v>
      </c>
      <c r="H56" s="13">
        <f t="shared" si="0"/>
        <v>0</v>
      </c>
    </row>
    <row r="57" spans="1:8" hidden="1" x14ac:dyDescent="0.2">
      <c r="A57" s="45" t="s">
        <v>67</v>
      </c>
      <c r="B57" s="7"/>
      <c r="C57" s="13">
        <f>SUM(C58:C64)</f>
        <v>0</v>
      </c>
      <c r="D57" s="13">
        <f>SUM(D58:D64)</f>
        <v>0</v>
      </c>
      <c r="E57" s="13">
        <f>SUM(E58:E64)</f>
        <v>0</v>
      </c>
      <c r="F57" s="13">
        <f>SUM(F58:F64)</f>
        <v>0</v>
      </c>
      <c r="G57" s="13">
        <f>SUM(G58:G64)</f>
        <v>0</v>
      </c>
      <c r="H57" s="13">
        <f t="shared" si="0"/>
        <v>0</v>
      </c>
    </row>
    <row r="58" spans="1:8" hidden="1" x14ac:dyDescent="0.2">
      <c r="A58" s="46">
        <v>7100</v>
      </c>
      <c r="B58" s="9" t="s">
        <v>111</v>
      </c>
      <c r="C58" s="13">
        <v>0</v>
      </c>
      <c r="D58" s="13">
        <f t="shared" ref="D58:D64" si="7">E58-C58</f>
        <v>0</v>
      </c>
      <c r="E58" s="13">
        <v>0</v>
      </c>
      <c r="F58" s="13">
        <v>0</v>
      </c>
      <c r="G58" s="13">
        <v>0</v>
      </c>
      <c r="H58" s="13">
        <f t="shared" si="0"/>
        <v>0</v>
      </c>
    </row>
    <row r="59" spans="1:8" hidden="1" x14ac:dyDescent="0.2">
      <c r="A59" s="46">
        <v>7200</v>
      </c>
      <c r="B59" s="9" t="s">
        <v>112</v>
      </c>
      <c r="C59" s="13">
        <v>0</v>
      </c>
      <c r="D59" s="13">
        <f t="shared" si="7"/>
        <v>0</v>
      </c>
      <c r="E59" s="13">
        <v>0</v>
      </c>
      <c r="F59" s="13">
        <v>0</v>
      </c>
      <c r="G59" s="13">
        <v>0</v>
      </c>
      <c r="H59" s="13">
        <f t="shared" si="0"/>
        <v>0</v>
      </c>
    </row>
    <row r="60" spans="1:8" hidden="1" x14ac:dyDescent="0.2">
      <c r="A60" s="46">
        <v>7300</v>
      </c>
      <c r="B60" s="9" t="s">
        <v>113</v>
      </c>
      <c r="C60" s="13">
        <v>0</v>
      </c>
      <c r="D60" s="13">
        <f t="shared" si="7"/>
        <v>0</v>
      </c>
      <c r="E60" s="13">
        <v>0</v>
      </c>
      <c r="F60" s="13">
        <v>0</v>
      </c>
      <c r="G60" s="13">
        <v>0</v>
      </c>
      <c r="H60" s="13">
        <f t="shared" si="0"/>
        <v>0</v>
      </c>
    </row>
    <row r="61" spans="1:8" hidden="1" x14ac:dyDescent="0.2">
      <c r="A61" s="46">
        <v>7400</v>
      </c>
      <c r="B61" s="9" t="s">
        <v>114</v>
      </c>
      <c r="C61" s="13">
        <v>0</v>
      </c>
      <c r="D61" s="13">
        <f t="shared" si="7"/>
        <v>0</v>
      </c>
      <c r="E61" s="13">
        <v>0</v>
      </c>
      <c r="F61" s="13">
        <v>0</v>
      </c>
      <c r="G61" s="13">
        <v>0</v>
      </c>
      <c r="H61" s="13">
        <f t="shared" si="0"/>
        <v>0</v>
      </c>
    </row>
    <row r="62" spans="1:8" hidden="1" x14ac:dyDescent="0.2">
      <c r="A62" s="46">
        <v>7500</v>
      </c>
      <c r="B62" s="9" t="s">
        <v>115</v>
      </c>
      <c r="C62" s="13">
        <v>0</v>
      </c>
      <c r="D62" s="13">
        <f t="shared" si="7"/>
        <v>0</v>
      </c>
      <c r="E62" s="13">
        <v>0</v>
      </c>
      <c r="F62" s="13">
        <v>0</v>
      </c>
      <c r="G62" s="13">
        <v>0</v>
      </c>
      <c r="H62" s="13">
        <f t="shared" si="0"/>
        <v>0</v>
      </c>
    </row>
    <row r="63" spans="1:8" hidden="1" x14ac:dyDescent="0.2">
      <c r="A63" s="46">
        <v>7600</v>
      </c>
      <c r="B63" s="9" t="s">
        <v>116</v>
      </c>
      <c r="C63" s="13">
        <v>0</v>
      </c>
      <c r="D63" s="13">
        <f t="shared" si="7"/>
        <v>0</v>
      </c>
      <c r="E63" s="13">
        <v>0</v>
      </c>
      <c r="F63" s="13">
        <v>0</v>
      </c>
      <c r="G63" s="13">
        <v>0</v>
      </c>
      <c r="H63" s="13">
        <f t="shared" si="0"/>
        <v>0</v>
      </c>
    </row>
    <row r="64" spans="1:8" hidden="1" x14ac:dyDescent="0.2">
      <c r="A64" s="46">
        <v>7900</v>
      </c>
      <c r="B64" s="9" t="s">
        <v>117</v>
      </c>
      <c r="C64" s="13">
        <v>0</v>
      </c>
      <c r="D64" s="13">
        <f t="shared" si="7"/>
        <v>0</v>
      </c>
      <c r="E64" s="13">
        <v>0</v>
      </c>
      <c r="F64" s="13">
        <v>0</v>
      </c>
      <c r="G64" s="13">
        <v>0</v>
      </c>
      <c r="H64" s="13">
        <f t="shared" si="0"/>
        <v>0</v>
      </c>
    </row>
    <row r="65" spans="1:8" hidden="1" x14ac:dyDescent="0.2">
      <c r="A65" s="45" t="s">
        <v>68</v>
      </c>
      <c r="B65" s="7"/>
      <c r="C65" s="13">
        <f>SUM(C66:C68)</f>
        <v>0</v>
      </c>
      <c r="D65" s="13">
        <f>SUM(D66:D68)</f>
        <v>0</v>
      </c>
      <c r="E65" s="13">
        <f>SUM(E66:E68)</f>
        <v>0</v>
      </c>
      <c r="F65" s="13">
        <f>SUM(F66:F68)</f>
        <v>0</v>
      </c>
      <c r="G65" s="13">
        <f>SUM(G66:G68)</f>
        <v>0</v>
      </c>
      <c r="H65" s="13">
        <f t="shared" si="0"/>
        <v>0</v>
      </c>
    </row>
    <row r="66" spans="1:8" hidden="1" x14ac:dyDescent="0.2">
      <c r="A66" s="46">
        <v>8100</v>
      </c>
      <c r="B66" s="9" t="s">
        <v>38</v>
      </c>
      <c r="C66" s="13">
        <v>0</v>
      </c>
      <c r="D66" s="13">
        <f t="shared" ref="D66:D68" si="8">E66-C66</f>
        <v>0</v>
      </c>
      <c r="E66" s="13">
        <v>0</v>
      </c>
      <c r="F66" s="13">
        <v>0</v>
      </c>
      <c r="G66" s="13">
        <v>0</v>
      </c>
      <c r="H66" s="13">
        <f t="shared" si="0"/>
        <v>0</v>
      </c>
    </row>
    <row r="67" spans="1:8" hidden="1" x14ac:dyDescent="0.2">
      <c r="A67" s="46">
        <v>8300</v>
      </c>
      <c r="B67" s="9" t="s">
        <v>39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v>0</v>
      </c>
      <c r="H67" s="13">
        <f t="shared" si="0"/>
        <v>0</v>
      </c>
    </row>
    <row r="68" spans="1:8" hidden="1" x14ac:dyDescent="0.2">
      <c r="A68" s="46">
        <v>8500</v>
      </c>
      <c r="B68" s="9" t="s">
        <v>40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v>0</v>
      </c>
      <c r="H68" s="13">
        <f t="shared" si="0"/>
        <v>0</v>
      </c>
    </row>
    <row r="69" spans="1:8" x14ac:dyDescent="0.2">
      <c r="A69" s="45" t="s">
        <v>69</v>
      </c>
      <c r="B69" s="7"/>
      <c r="C69" s="13">
        <f>SUM(C70:C76)</f>
        <v>49703115.310000002</v>
      </c>
      <c r="D69" s="13">
        <f>SUM(D70:D76)</f>
        <v>3144184.6400000006</v>
      </c>
      <c r="E69" s="13">
        <f>SUM(E70:E76)</f>
        <v>52847299.950000003</v>
      </c>
      <c r="F69" s="13">
        <f>SUM(F70:F76)</f>
        <v>52847299.950000003</v>
      </c>
      <c r="G69" s="13">
        <f>SUM(G70:G76)</f>
        <v>52847299.950000003</v>
      </c>
      <c r="H69" s="13">
        <f t="shared" si="0"/>
        <v>0</v>
      </c>
    </row>
    <row r="70" spans="1:8" x14ac:dyDescent="0.2">
      <c r="A70" s="46">
        <v>9100</v>
      </c>
      <c r="B70" s="9" t="s">
        <v>118</v>
      </c>
      <c r="C70" s="13">
        <v>23536625.920000002</v>
      </c>
      <c r="D70" s="13">
        <f t="shared" ref="D70:D76" si="9">E70-C70</f>
        <v>3707623.4299999997</v>
      </c>
      <c r="E70" s="13">
        <v>27244249.350000001</v>
      </c>
      <c r="F70" s="13">
        <v>27244249.350000001</v>
      </c>
      <c r="G70" s="13">
        <v>27244249.350000001</v>
      </c>
      <c r="H70" s="13">
        <f t="shared" ref="H70:H76" si="10">E70-F70</f>
        <v>0</v>
      </c>
    </row>
    <row r="71" spans="1:8" x14ac:dyDescent="0.2">
      <c r="A71" s="46">
        <v>9200</v>
      </c>
      <c r="B71" s="9" t="s">
        <v>119</v>
      </c>
      <c r="C71" s="13">
        <v>26166489.390000001</v>
      </c>
      <c r="D71" s="13">
        <f t="shared" si="9"/>
        <v>-563438.78999999911</v>
      </c>
      <c r="E71" s="13">
        <v>25603050.600000001</v>
      </c>
      <c r="F71" s="13">
        <v>25603050.600000001</v>
      </c>
      <c r="G71" s="13">
        <v>25603050.600000001</v>
      </c>
      <c r="H71" s="13">
        <f t="shared" si="10"/>
        <v>0</v>
      </c>
    </row>
    <row r="72" spans="1:8" hidden="1" x14ac:dyDescent="0.2">
      <c r="A72" s="46">
        <v>9300</v>
      </c>
      <c r="B72" s="9" t="s">
        <v>120</v>
      </c>
      <c r="C72" s="13">
        <v>0</v>
      </c>
      <c r="D72" s="13">
        <f t="shared" si="9"/>
        <v>0</v>
      </c>
      <c r="E72" s="13">
        <v>0</v>
      </c>
      <c r="F72" s="13">
        <v>0</v>
      </c>
      <c r="G72" s="13">
        <v>0</v>
      </c>
      <c r="H72" s="13">
        <f t="shared" si="10"/>
        <v>0</v>
      </c>
    </row>
    <row r="73" spans="1:8" hidden="1" x14ac:dyDescent="0.2">
      <c r="A73" s="46">
        <v>9400</v>
      </c>
      <c r="B73" s="9" t="s">
        <v>121</v>
      </c>
      <c r="C73" s="13">
        <v>0</v>
      </c>
      <c r="D73" s="13">
        <f t="shared" si="9"/>
        <v>0</v>
      </c>
      <c r="E73" s="13">
        <v>0</v>
      </c>
      <c r="F73" s="13">
        <v>0</v>
      </c>
      <c r="G73" s="13">
        <v>0</v>
      </c>
      <c r="H73" s="13">
        <f t="shared" si="10"/>
        <v>0</v>
      </c>
    </row>
    <row r="74" spans="1:8" hidden="1" x14ac:dyDescent="0.2">
      <c r="A74" s="46">
        <v>9500</v>
      </c>
      <c r="B74" s="9" t="s">
        <v>122</v>
      </c>
      <c r="C74" s="13">
        <v>0</v>
      </c>
      <c r="D74" s="13">
        <f t="shared" si="9"/>
        <v>0</v>
      </c>
      <c r="E74" s="13">
        <v>0</v>
      </c>
      <c r="F74" s="13">
        <v>0</v>
      </c>
      <c r="G74" s="13">
        <v>0</v>
      </c>
      <c r="H74" s="13">
        <f t="shared" si="10"/>
        <v>0</v>
      </c>
    </row>
    <row r="75" spans="1:8" hidden="1" x14ac:dyDescent="0.2">
      <c r="A75" s="46">
        <v>9600</v>
      </c>
      <c r="B75" s="9" t="s">
        <v>123</v>
      </c>
      <c r="C75" s="13">
        <v>0</v>
      </c>
      <c r="D75" s="13">
        <f t="shared" si="9"/>
        <v>0</v>
      </c>
      <c r="E75" s="13">
        <v>0</v>
      </c>
      <c r="F75" s="13">
        <v>0</v>
      </c>
      <c r="G75" s="13">
        <v>0</v>
      </c>
      <c r="H75" s="13">
        <f t="shared" si="10"/>
        <v>0</v>
      </c>
    </row>
    <row r="76" spans="1:8" hidden="1" x14ac:dyDescent="0.2">
      <c r="A76" s="46">
        <v>9900</v>
      </c>
      <c r="B76" s="10" t="s">
        <v>124</v>
      </c>
      <c r="C76" s="13">
        <v>0</v>
      </c>
      <c r="D76" s="13">
        <f t="shared" si="9"/>
        <v>0</v>
      </c>
      <c r="E76" s="14">
        <v>0</v>
      </c>
      <c r="F76" s="14">
        <v>0</v>
      </c>
      <c r="G76" s="14">
        <v>0</v>
      </c>
      <c r="H76" s="14">
        <f t="shared" si="10"/>
        <v>0</v>
      </c>
    </row>
    <row r="77" spans="1:8" x14ac:dyDescent="0.2">
      <c r="A77" s="8"/>
      <c r="B77" s="11" t="s">
        <v>53</v>
      </c>
      <c r="C77" s="21">
        <f t="shared" ref="C77:H77" si="11">SUM(C5+C13+C23+C33+C43+C53+C57+C65+C69)</f>
        <v>1819090048.9999998</v>
      </c>
      <c r="D77" s="21">
        <f t="shared" si="11"/>
        <v>-112468228.58999996</v>
      </c>
      <c r="E77" s="21">
        <f t="shared" si="11"/>
        <v>1706621820.4100001</v>
      </c>
      <c r="F77" s="21">
        <f t="shared" si="11"/>
        <v>1706621820.4100001</v>
      </c>
      <c r="G77" s="21">
        <f t="shared" si="11"/>
        <v>1670457753.1100001</v>
      </c>
      <c r="H77" s="21">
        <f t="shared" si="11"/>
        <v>0</v>
      </c>
    </row>
    <row r="80" spans="1:8" s="80" customFormat="1" x14ac:dyDescent="0.2">
      <c r="A80" s="76" t="s">
        <v>205</v>
      </c>
      <c r="B80" s="77"/>
      <c r="C80" s="77"/>
      <c r="D80" s="78"/>
      <c r="E80" s="76"/>
      <c r="F80" s="79"/>
      <c r="G80" s="77"/>
    </row>
    <row r="81" spans="1:8" ht="15" x14ac:dyDescent="0.2">
      <c r="A81" s="51"/>
      <c r="B81" s="51"/>
      <c r="C81" s="51"/>
      <c r="D81" s="51"/>
      <c r="E81" s="51"/>
      <c r="F81" s="51"/>
      <c r="G81" s="51"/>
      <c r="H81" s="51"/>
    </row>
    <row r="82" spans="1:8" ht="15" x14ac:dyDescent="0.2">
      <c r="A82" s="51"/>
      <c r="B82" s="51"/>
      <c r="C82" s="51"/>
      <c r="D82" s="51"/>
      <c r="E82" s="51"/>
      <c r="F82" s="51"/>
      <c r="G82" s="51"/>
      <c r="H82" s="51"/>
    </row>
  </sheetData>
  <sheetProtection formatCells="0" formatColumns="0" formatRows="0" autoFilter="0"/>
  <mergeCells count="6">
    <mergeCell ref="A81:H81"/>
    <mergeCell ref="A82:H82"/>
    <mergeCell ref="A1:H1"/>
    <mergeCell ref="C2:G2"/>
    <mergeCell ref="H2:H3"/>
    <mergeCell ref="A2:B4"/>
  </mergeCells>
  <printOptions horizontalCentered="1"/>
  <pageMargins left="0" right="0" top="0.35433070866141736" bottom="0.35433070866141736" header="0.31496062992125984" footer="0.31496062992125984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workbookViewId="0">
      <selection activeCell="A19" sqref="A19:XFD1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3" t="s">
        <v>129</v>
      </c>
      <c r="B1" s="64"/>
      <c r="C1" s="64"/>
      <c r="D1" s="64"/>
      <c r="E1" s="64"/>
      <c r="F1" s="64"/>
      <c r="G1" s="64"/>
      <c r="H1" s="65"/>
    </row>
    <row r="2" spans="1:8" x14ac:dyDescent="0.2">
      <c r="A2" s="66" t="s">
        <v>54</v>
      </c>
      <c r="B2" s="67"/>
      <c r="C2" s="63" t="s">
        <v>60</v>
      </c>
      <c r="D2" s="64"/>
      <c r="E2" s="64"/>
      <c r="F2" s="64"/>
      <c r="G2" s="65"/>
      <c r="H2" s="68" t="s">
        <v>59</v>
      </c>
    </row>
    <row r="3" spans="1:8" ht="24.95" customHeight="1" x14ac:dyDescent="0.2">
      <c r="A3" s="69"/>
      <c r="B3" s="70"/>
      <c r="C3" s="71" t="s">
        <v>55</v>
      </c>
      <c r="D3" s="71" t="s">
        <v>125</v>
      </c>
      <c r="E3" s="71" t="s">
        <v>56</v>
      </c>
      <c r="F3" s="71" t="s">
        <v>57</v>
      </c>
      <c r="G3" s="71" t="s">
        <v>58</v>
      </c>
      <c r="H3" s="72"/>
    </row>
    <row r="4" spans="1:8" x14ac:dyDescent="0.2">
      <c r="A4" s="73"/>
      <c r="B4" s="74"/>
      <c r="C4" s="75">
        <v>1</v>
      </c>
      <c r="D4" s="75">
        <v>2</v>
      </c>
      <c r="E4" s="75" t="s">
        <v>126</v>
      </c>
      <c r="F4" s="75">
        <v>4</v>
      </c>
      <c r="G4" s="75">
        <v>5</v>
      </c>
      <c r="H4" s="75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7">
        <v>1346173318.5699999</v>
      </c>
      <c r="D6" s="47">
        <f>E6-C6</f>
        <v>-93664374.619999886</v>
      </c>
      <c r="E6" s="47">
        <v>1252508943.95</v>
      </c>
      <c r="F6" s="47">
        <v>1252508943.95</v>
      </c>
      <c r="G6" s="47">
        <v>1251004655.6900001</v>
      </c>
      <c r="H6" s="47">
        <f>E6-F6</f>
        <v>0</v>
      </c>
    </row>
    <row r="7" spans="1:8" x14ac:dyDescent="0.2">
      <c r="A7" s="5"/>
      <c r="B7" s="16"/>
      <c r="C7" s="47"/>
      <c r="D7" s="47"/>
      <c r="E7" s="47"/>
      <c r="F7" s="47"/>
      <c r="G7" s="47"/>
      <c r="H7" s="47"/>
    </row>
    <row r="8" spans="1:8" x14ac:dyDescent="0.2">
      <c r="A8" s="5"/>
      <c r="B8" s="16" t="s">
        <v>1</v>
      </c>
      <c r="C8" s="47">
        <v>404453304.91000003</v>
      </c>
      <c r="D8" s="47">
        <f>E8-C8</f>
        <v>-30098400.300000012</v>
      </c>
      <c r="E8" s="47">
        <v>374354904.61000001</v>
      </c>
      <c r="F8" s="47">
        <v>374354904.61000001</v>
      </c>
      <c r="G8" s="47">
        <v>339695125.56999999</v>
      </c>
      <c r="H8" s="47">
        <f>E8-F8</f>
        <v>0</v>
      </c>
    </row>
    <row r="9" spans="1:8" x14ac:dyDescent="0.2">
      <c r="A9" s="5"/>
      <c r="B9" s="16"/>
      <c r="C9" s="47"/>
      <c r="D9" s="47"/>
      <c r="E9" s="47"/>
      <c r="F9" s="47"/>
      <c r="G9" s="47"/>
      <c r="H9" s="47"/>
    </row>
    <row r="10" spans="1:8" x14ac:dyDescent="0.2">
      <c r="A10" s="5"/>
      <c r="B10" s="16" t="s">
        <v>2</v>
      </c>
      <c r="C10" s="47">
        <v>23536625.920000002</v>
      </c>
      <c r="D10" s="47">
        <f>E10-C10</f>
        <v>3707623.4299999997</v>
      </c>
      <c r="E10" s="47">
        <v>27244249.350000001</v>
      </c>
      <c r="F10" s="47">
        <v>27244249.350000001</v>
      </c>
      <c r="G10" s="47">
        <v>27244249.350000001</v>
      </c>
      <c r="H10" s="47">
        <f>E10-F10</f>
        <v>0</v>
      </c>
    </row>
    <row r="11" spans="1:8" x14ac:dyDescent="0.2">
      <c r="A11" s="5"/>
      <c r="B11" s="16"/>
      <c r="C11" s="47"/>
      <c r="D11" s="47"/>
      <c r="E11" s="47"/>
      <c r="F11" s="47"/>
      <c r="G11" s="47"/>
      <c r="H11" s="47"/>
    </row>
    <row r="12" spans="1:8" x14ac:dyDescent="0.2">
      <c r="A12" s="5"/>
      <c r="B12" s="16" t="s">
        <v>41</v>
      </c>
      <c r="C12" s="47">
        <v>44926799.600000001</v>
      </c>
      <c r="D12" s="47">
        <f>E12-C12</f>
        <v>7586922.8999999985</v>
      </c>
      <c r="E12" s="47">
        <v>52513722.5</v>
      </c>
      <c r="F12" s="47">
        <v>52513722.5</v>
      </c>
      <c r="G12" s="47">
        <v>52513722.5</v>
      </c>
      <c r="H12" s="47">
        <f>E12-F12</f>
        <v>0</v>
      </c>
    </row>
    <row r="13" spans="1:8" x14ac:dyDescent="0.2">
      <c r="A13" s="5"/>
      <c r="B13" s="16"/>
      <c r="C13" s="47"/>
      <c r="D13" s="47"/>
      <c r="E13" s="47"/>
      <c r="F13" s="47"/>
      <c r="G13" s="47"/>
      <c r="H13" s="47"/>
    </row>
    <row r="14" spans="1:8" x14ac:dyDescent="0.2">
      <c r="A14" s="5"/>
      <c r="B14" s="16" t="s">
        <v>38</v>
      </c>
      <c r="C14" s="47">
        <v>0</v>
      </c>
      <c r="D14" s="47">
        <f>E14-C14</f>
        <v>0</v>
      </c>
      <c r="E14" s="47">
        <v>0</v>
      </c>
      <c r="F14" s="47">
        <v>0</v>
      </c>
      <c r="G14" s="47">
        <v>0</v>
      </c>
      <c r="H14" s="47">
        <f>E14-F14</f>
        <v>0</v>
      </c>
    </row>
    <row r="15" spans="1:8" x14ac:dyDescent="0.2">
      <c r="A15" s="6"/>
      <c r="B15" s="17"/>
      <c r="C15" s="48"/>
      <c r="D15" s="48"/>
      <c r="E15" s="48"/>
      <c r="F15" s="48"/>
      <c r="G15" s="48"/>
      <c r="H15" s="48"/>
    </row>
    <row r="16" spans="1:8" x14ac:dyDescent="0.2">
      <c r="A16" s="18"/>
      <c r="B16" s="11" t="s">
        <v>53</v>
      </c>
      <c r="C16" s="15">
        <f>SUM(C6+C8+C10+C12+C14)</f>
        <v>1819090049</v>
      </c>
      <c r="D16" s="15">
        <f>SUM(D6+D8+D10+D12+D14)</f>
        <v>-112468228.58999988</v>
      </c>
      <c r="E16" s="15">
        <f>SUM(E6+E8+E10+E12+E14)</f>
        <v>1706621820.4099998</v>
      </c>
      <c r="F16" s="15">
        <f t="shared" ref="F16:H16" si="0">SUM(F6+F8+F10+F12+F14)</f>
        <v>1706621820.4099998</v>
      </c>
      <c r="G16" s="15">
        <f t="shared" si="0"/>
        <v>1670457753.1099999</v>
      </c>
      <c r="H16" s="15">
        <f t="shared" si="0"/>
        <v>0</v>
      </c>
    </row>
    <row r="19" spans="1:8" s="80" customFormat="1" x14ac:dyDescent="0.2">
      <c r="A19" s="76" t="s">
        <v>205</v>
      </c>
      <c r="B19" s="77"/>
      <c r="C19" s="77"/>
      <c r="D19" s="78"/>
      <c r="E19" s="76"/>
      <c r="F19" s="79"/>
      <c r="G19" s="77"/>
    </row>
    <row r="21" spans="1:8" ht="15" x14ac:dyDescent="0.2">
      <c r="A21" s="51"/>
      <c r="B21" s="51"/>
      <c r="C21" s="51"/>
      <c r="D21" s="51"/>
      <c r="E21" s="51"/>
      <c r="F21" s="51"/>
      <c r="G21" s="51"/>
      <c r="H21" s="51"/>
    </row>
    <row r="22" spans="1:8" ht="15" x14ac:dyDescent="0.2">
      <c r="A22" s="51"/>
      <c r="B22" s="51"/>
      <c r="C22" s="51"/>
      <c r="D22" s="51"/>
      <c r="E22" s="51"/>
      <c r="F22" s="51"/>
      <c r="G22" s="51"/>
      <c r="H22" s="51"/>
    </row>
  </sheetData>
  <sheetProtection formatCells="0" formatColumns="0" formatRows="0" autoFilter="0"/>
  <mergeCells count="6">
    <mergeCell ref="A22:H22"/>
    <mergeCell ref="A1:H1"/>
    <mergeCell ref="C2:G2"/>
    <mergeCell ref="H2:H3"/>
    <mergeCell ref="A2:B4"/>
    <mergeCell ref="A21:H2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showGridLines="0" topLeftCell="A58" workbookViewId="0">
      <selection activeCell="A81" sqref="A81:XFD8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201</v>
      </c>
      <c r="B1" s="64"/>
      <c r="C1" s="64"/>
      <c r="D1" s="64"/>
      <c r="E1" s="64"/>
      <c r="F1" s="64"/>
      <c r="G1" s="64"/>
      <c r="H1" s="65"/>
    </row>
    <row r="2" spans="1:8" x14ac:dyDescent="0.2">
      <c r="A2" s="66" t="s">
        <v>54</v>
      </c>
      <c r="B2" s="67"/>
      <c r="C2" s="63" t="s">
        <v>60</v>
      </c>
      <c r="D2" s="64"/>
      <c r="E2" s="64"/>
      <c r="F2" s="64"/>
      <c r="G2" s="65"/>
      <c r="H2" s="68" t="s">
        <v>59</v>
      </c>
    </row>
    <row r="3" spans="1:8" ht="24.95" customHeight="1" x14ac:dyDescent="0.2">
      <c r="A3" s="69"/>
      <c r="B3" s="70"/>
      <c r="C3" s="71" t="s">
        <v>55</v>
      </c>
      <c r="D3" s="71" t="s">
        <v>125</v>
      </c>
      <c r="E3" s="71" t="s">
        <v>56</v>
      </c>
      <c r="F3" s="71" t="s">
        <v>57</v>
      </c>
      <c r="G3" s="71" t="s">
        <v>58</v>
      </c>
      <c r="H3" s="72"/>
    </row>
    <row r="4" spans="1:8" x14ac:dyDescent="0.2">
      <c r="A4" s="73"/>
      <c r="B4" s="74"/>
      <c r="C4" s="75">
        <v>1</v>
      </c>
      <c r="D4" s="75">
        <v>2</v>
      </c>
      <c r="E4" s="75" t="s">
        <v>126</v>
      </c>
      <c r="F4" s="75">
        <v>4</v>
      </c>
      <c r="G4" s="75">
        <v>5</v>
      </c>
      <c r="H4" s="75" t="s">
        <v>127</v>
      </c>
    </row>
    <row r="5" spans="1:8" x14ac:dyDescent="0.2">
      <c r="A5" s="25"/>
      <c r="B5" s="22"/>
      <c r="C5" s="33"/>
      <c r="D5" s="33"/>
      <c r="E5" s="33"/>
      <c r="F5" s="33"/>
      <c r="G5" s="33"/>
      <c r="H5" s="33"/>
    </row>
    <row r="6" spans="1:8" x14ac:dyDescent="0.2">
      <c r="A6" s="4" t="s">
        <v>130</v>
      </c>
      <c r="B6" s="20"/>
      <c r="C6" s="13">
        <v>12833316.109999999</v>
      </c>
      <c r="D6" s="13">
        <f>E6-C6</f>
        <v>-3213369.7699999996</v>
      </c>
      <c r="E6" s="13">
        <v>9619946.3399999999</v>
      </c>
      <c r="F6" s="13">
        <v>9619946.3399999999</v>
      </c>
      <c r="G6" s="13">
        <v>9619946.3399999999</v>
      </c>
      <c r="H6" s="13">
        <f>E6-F6</f>
        <v>0</v>
      </c>
    </row>
    <row r="7" spans="1:8" x14ac:dyDescent="0.2">
      <c r="A7" s="4" t="s">
        <v>131</v>
      </c>
      <c r="B7" s="20"/>
      <c r="C7" s="13">
        <v>23557990.93</v>
      </c>
      <c r="D7" s="13">
        <f t="shared" ref="D7:D70" si="0">E7-C7</f>
        <v>-6110418.0099999979</v>
      </c>
      <c r="E7" s="13">
        <v>17447572.920000002</v>
      </c>
      <c r="F7" s="13">
        <v>17447572.920000002</v>
      </c>
      <c r="G7" s="13">
        <v>17447572.920000002</v>
      </c>
      <c r="H7" s="13">
        <f t="shared" ref="H7:H12" si="1">E7-F7</f>
        <v>0</v>
      </c>
    </row>
    <row r="8" spans="1:8" x14ac:dyDescent="0.2">
      <c r="A8" s="4" t="s">
        <v>132</v>
      </c>
      <c r="B8" s="20"/>
      <c r="C8" s="13">
        <v>2080510.1</v>
      </c>
      <c r="D8" s="13">
        <f t="shared" si="0"/>
        <v>-445573.95000000019</v>
      </c>
      <c r="E8" s="13">
        <v>1634936.15</v>
      </c>
      <c r="F8" s="13">
        <v>1634936.15</v>
      </c>
      <c r="G8" s="13">
        <v>1634936.15</v>
      </c>
      <c r="H8" s="13">
        <f t="shared" si="1"/>
        <v>0</v>
      </c>
    </row>
    <row r="9" spans="1:8" x14ac:dyDescent="0.2">
      <c r="A9" s="4" t="s">
        <v>133</v>
      </c>
      <c r="B9" s="20"/>
      <c r="C9" s="13">
        <v>9232419.9900000002</v>
      </c>
      <c r="D9" s="13">
        <f t="shared" si="0"/>
        <v>-1001519.3900000006</v>
      </c>
      <c r="E9" s="13">
        <v>8230900.5999999996</v>
      </c>
      <c r="F9" s="13">
        <v>8230900.5999999996</v>
      </c>
      <c r="G9" s="13">
        <v>8230900.5999999996</v>
      </c>
      <c r="H9" s="13">
        <f t="shared" si="1"/>
        <v>0</v>
      </c>
    </row>
    <row r="10" spans="1:8" x14ac:dyDescent="0.2">
      <c r="A10" s="4" t="s">
        <v>134</v>
      </c>
      <c r="B10" s="20"/>
      <c r="C10" s="13">
        <v>19827320.16</v>
      </c>
      <c r="D10" s="13">
        <f t="shared" si="0"/>
        <v>-3202129.8900000006</v>
      </c>
      <c r="E10" s="13">
        <v>16625190.27</v>
      </c>
      <c r="F10" s="13">
        <v>16625190.27</v>
      </c>
      <c r="G10" s="13">
        <v>16625190.27</v>
      </c>
      <c r="H10" s="13">
        <f t="shared" si="1"/>
        <v>0</v>
      </c>
    </row>
    <row r="11" spans="1:8" x14ac:dyDescent="0.2">
      <c r="A11" s="4" t="s">
        <v>135</v>
      </c>
      <c r="B11" s="20"/>
      <c r="C11" s="13">
        <v>3749763.82</v>
      </c>
      <c r="D11" s="13">
        <f t="shared" si="0"/>
        <v>-353352.95999999996</v>
      </c>
      <c r="E11" s="13">
        <v>3396410.86</v>
      </c>
      <c r="F11" s="13">
        <v>3396410.86</v>
      </c>
      <c r="G11" s="13">
        <v>3396410.86</v>
      </c>
      <c r="H11" s="13">
        <f t="shared" si="1"/>
        <v>0</v>
      </c>
    </row>
    <row r="12" spans="1:8" x14ac:dyDescent="0.2">
      <c r="A12" s="4" t="s">
        <v>136</v>
      </c>
      <c r="B12" s="20"/>
      <c r="C12" s="13">
        <v>15815008.33</v>
      </c>
      <c r="D12" s="13">
        <f t="shared" si="0"/>
        <v>-626134.13000000082</v>
      </c>
      <c r="E12" s="13">
        <v>15188874.199999999</v>
      </c>
      <c r="F12" s="13">
        <v>15188874.199999999</v>
      </c>
      <c r="G12" s="13">
        <v>15145236.08</v>
      </c>
      <c r="H12" s="13">
        <f t="shared" si="1"/>
        <v>0</v>
      </c>
    </row>
    <row r="13" spans="1:8" x14ac:dyDescent="0.2">
      <c r="A13" s="4" t="s">
        <v>137</v>
      </c>
      <c r="B13" s="20"/>
      <c r="C13" s="13">
        <v>7875477.7199999997</v>
      </c>
      <c r="D13" s="13">
        <f t="shared" si="0"/>
        <v>-1208620.4699999997</v>
      </c>
      <c r="E13" s="13">
        <v>6666857.25</v>
      </c>
      <c r="F13" s="13">
        <v>6666857.25</v>
      </c>
      <c r="G13" s="13">
        <v>6653573.4100000001</v>
      </c>
      <c r="H13" s="13">
        <f t="shared" ref="H13" si="2">E13-F13</f>
        <v>0</v>
      </c>
    </row>
    <row r="14" spans="1:8" x14ac:dyDescent="0.2">
      <c r="A14" s="4" t="s">
        <v>138</v>
      </c>
      <c r="B14" s="20"/>
      <c r="C14" s="13">
        <v>10774941</v>
      </c>
      <c r="D14" s="13">
        <f t="shared" si="0"/>
        <v>-6449781.9699999997</v>
      </c>
      <c r="E14" s="13">
        <v>4325159.03</v>
      </c>
      <c r="F14" s="13">
        <v>4325159.03</v>
      </c>
      <c r="G14" s="13">
        <v>4325159.03</v>
      </c>
      <c r="H14" s="13">
        <f t="shared" ref="H14" si="3">E14-F14</f>
        <v>0</v>
      </c>
    </row>
    <row r="15" spans="1:8" x14ac:dyDescent="0.2">
      <c r="A15" s="4" t="s">
        <v>139</v>
      </c>
      <c r="B15" s="20"/>
      <c r="C15" s="13">
        <v>1867864.66</v>
      </c>
      <c r="D15" s="13">
        <f t="shared" si="0"/>
        <v>-387647.97</v>
      </c>
      <c r="E15" s="13">
        <v>1480216.69</v>
      </c>
      <c r="F15" s="13">
        <v>1480216.69</v>
      </c>
      <c r="G15" s="13">
        <v>1480216.69</v>
      </c>
      <c r="H15" s="13">
        <f t="shared" ref="H15" si="4">E15-F15</f>
        <v>0</v>
      </c>
    </row>
    <row r="16" spans="1:8" x14ac:dyDescent="0.2">
      <c r="A16" s="4" t="s">
        <v>140</v>
      </c>
      <c r="B16" s="20"/>
      <c r="C16" s="13">
        <v>4900000</v>
      </c>
      <c r="D16" s="13">
        <f t="shared" si="0"/>
        <v>-2071970</v>
      </c>
      <c r="E16" s="13">
        <v>2828030</v>
      </c>
      <c r="F16" s="13">
        <v>2828030</v>
      </c>
      <c r="G16" s="13">
        <v>2828030</v>
      </c>
      <c r="H16" s="13">
        <f t="shared" ref="H16" si="5">E16-F16</f>
        <v>0</v>
      </c>
    </row>
    <row r="17" spans="1:8" x14ac:dyDescent="0.2">
      <c r="A17" s="4" t="s">
        <v>141</v>
      </c>
      <c r="B17" s="20"/>
      <c r="C17" s="13">
        <v>13018282.859999999</v>
      </c>
      <c r="D17" s="13">
        <f t="shared" si="0"/>
        <v>-243591.33000000007</v>
      </c>
      <c r="E17" s="13">
        <v>12774691.529999999</v>
      </c>
      <c r="F17" s="13">
        <v>12774691.529999999</v>
      </c>
      <c r="G17" s="13">
        <v>12774691.529999999</v>
      </c>
      <c r="H17" s="13">
        <f t="shared" ref="H17" si="6">E17-F17</f>
        <v>0</v>
      </c>
    </row>
    <row r="18" spans="1:8" x14ac:dyDescent="0.2">
      <c r="A18" s="4" t="s">
        <v>142</v>
      </c>
      <c r="B18" s="20"/>
      <c r="C18" s="13">
        <v>5091596.2</v>
      </c>
      <c r="D18" s="13">
        <f t="shared" si="0"/>
        <v>-677379.46</v>
      </c>
      <c r="E18" s="13">
        <v>4414216.74</v>
      </c>
      <c r="F18" s="13">
        <v>4414216.74</v>
      </c>
      <c r="G18" s="13">
        <v>4414216.74</v>
      </c>
      <c r="H18" s="13">
        <f t="shared" ref="H18" si="7">E18-F18</f>
        <v>0</v>
      </c>
    </row>
    <row r="19" spans="1:8" x14ac:dyDescent="0.2">
      <c r="A19" s="4" t="s">
        <v>143</v>
      </c>
      <c r="B19" s="20"/>
      <c r="C19" s="13">
        <v>32291262.989999998</v>
      </c>
      <c r="D19" s="13">
        <f t="shared" si="0"/>
        <v>-1032905.879999999</v>
      </c>
      <c r="E19" s="13">
        <v>31258357.109999999</v>
      </c>
      <c r="F19" s="13">
        <v>31258357.109999999</v>
      </c>
      <c r="G19" s="13">
        <v>31258357.109999999</v>
      </c>
      <c r="H19" s="13">
        <f t="shared" ref="H19" si="8">E19-F19</f>
        <v>0</v>
      </c>
    </row>
    <row r="20" spans="1:8" x14ac:dyDescent="0.2">
      <c r="A20" s="4" t="s">
        <v>144</v>
      </c>
      <c r="B20" s="20"/>
      <c r="C20" s="13">
        <v>14732398.83</v>
      </c>
      <c r="D20" s="13">
        <f t="shared" si="0"/>
        <v>8870111.8300000001</v>
      </c>
      <c r="E20" s="13">
        <v>23602510.66</v>
      </c>
      <c r="F20" s="13">
        <v>23602510.66</v>
      </c>
      <c r="G20" s="13">
        <v>23598997.52</v>
      </c>
      <c r="H20" s="13">
        <f t="shared" ref="H20" si="9">E20-F20</f>
        <v>0</v>
      </c>
    </row>
    <row r="21" spans="1:8" x14ac:dyDescent="0.2">
      <c r="A21" s="4" t="s">
        <v>145</v>
      </c>
      <c r="B21" s="20"/>
      <c r="C21" s="13">
        <v>5672914.4100000001</v>
      </c>
      <c r="D21" s="13">
        <f t="shared" si="0"/>
        <v>-213927.79999999981</v>
      </c>
      <c r="E21" s="13">
        <v>5458986.6100000003</v>
      </c>
      <c r="F21" s="13">
        <v>5458986.6100000003</v>
      </c>
      <c r="G21" s="13">
        <v>5458986.6100000003</v>
      </c>
      <c r="H21" s="13">
        <f t="shared" ref="H21" si="10">E21-F21</f>
        <v>0</v>
      </c>
    </row>
    <row r="22" spans="1:8" x14ac:dyDescent="0.2">
      <c r="A22" s="4" t="s">
        <v>146</v>
      </c>
      <c r="B22" s="20"/>
      <c r="C22" s="13">
        <v>2050098.06</v>
      </c>
      <c r="D22" s="13">
        <f t="shared" si="0"/>
        <v>-71462.080000000075</v>
      </c>
      <c r="E22" s="13">
        <v>1978635.98</v>
      </c>
      <c r="F22" s="13">
        <v>1978635.98</v>
      </c>
      <c r="G22" s="13">
        <v>1978635.98</v>
      </c>
      <c r="H22" s="13">
        <f t="shared" ref="H22" si="11">E22-F22</f>
        <v>0</v>
      </c>
    </row>
    <row r="23" spans="1:8" x14ac:dyDescent="0.2">
      <c r="A23" s="4" t="s">
        <v>147</v>
      </c>
      <c r="B23" s="20"/>
      <c r="C23" s="13">
        <v>9186221.3900000006</v>
      </c>
      <c r="D23" s="13">
        <f t="shared" si="0"/>
        <v>1852508.9799999986</v>
      </c>
      <c r="E23" s="13">
        <v>11038730.369999999</v>
      </c>
      <c r="F23" s="13">
        <v>11038730.369999999</v>
      </c>
      <c r="G23" s="13">
        <v>11038730.369999999</v>
      </c>
      <c r="H23" s="13">
        <f t="shared" ref="H23" si="12">E23-F23</f>
        <v>0</v>
      </c>
    </row>
    <row r="24" spans="1:8" x14ac:dyDescent="0.2">
      <c r="A24" s="4" t="s">
        <v>148</v>
      </c>
      <c r="B24" s="20"/>
      <c r="C24" s="13">
        <v>52286948.009999998</v>
      </c>
      <c r="D24" s="13">
        <f t="shared" si="0"/>
        <v>-4026944.7299999967</v>
      </c>
      <c r="E24" s="13">
        <v>48260003.280000001</v>
      </c>
      <c r="F24" s="13">
        <v>48260003.280000001</v>
      </c>
      <c r="G24" s="13">
        <v>48260003.280000001</v>
      </c>
      <c r="H24" s="13">
        <f t="shared" ref="H24" si="13">E24-F24</f>
        <v>0</v>
      </c>
    </row>
    <row r="25" spans="1:8" x14ac:dyDescent="0.2">
      <c r="A25" s="4" t="s">
        <v>149</v>
      </c>
      <c r="B25" s="20"/>
      <c r="C25" s="13">
        <v>6955084.9000000004</v>
      </c>
      <c r="D25" s="13">
        <f t="shared" si="0"/>
        <v>-212671.70000000019</v>
      </c>
      <c r="E25" s="13">
        <v>6742413.2000000002</v>
      </c>
      <c r="F25" s="13">
        <v>6742413.2000000002</v>
      </c>
      <c r="G25" s="13">
        <v>6742413.2000000002</v>
      </c>
      <c r="H25" s="13">
        <f t="shared" ref="H25" si="14">E25-F25</f>
        <v>0</v>
      </c>
    </row>
    <row r="26" spans="1:8" x14ac:dyDescent="0.2">
      <c r="A26" s="4" t="s">
        <v>150</v>
      </c>
      <c r="B26" s="20"/>
      <c r="C26" s="13">
        <v>37680397.829999998</v>
      </c>
      <c r="D26" s="13">
        <f t="shared" si="0"/>
        <v>36578.910000003874</v>
      </c>
      <c r="E26" s="13">
        <v>37716976.740000002</v>
      </c>
      <c r="F26" s="13">
        <v>37716976.740000002</v>
      </c>
      <c r="G26" s="13">
        <v>36428832.740000002</v>
      </c>
      <c r="H26" s="13">
        <f t="shared" ref="H26" si="15">E26-F26</f>
        <v>0</v>
      </c>
    </row>
    <row r="27" spans="1:8" x14ac:dyDescent="0.2">
      <c r="A27" s="4" t="s">
        <v>151</v>
      </c>
      <c r="B27" s="20"/>
      <c r="C27" s="13">
        <v>44926799.600000001</v>
      </c>
      <c r="D27" s="13">
        <f t="shared" si="0"/>
        <v>7586922.8999999985</v>
      </c>
      <c r="E27" s="13">
        <v>52513722.5</v>
      </c>
      <c r="F27" s="13">
        <v>52513722.5</v>
      </c>
      <c r="G27" s="13">
        <v>52513722.5</v>
      </c>
      <c r="H27" s="13">
        <f t="shared" ref="H27" si="16">E27-F27</f>
        <v>0</v>
      </c>
    </row>
    <row r="28" spans="1:8" x14ac:dyDescent="0.2">
      <c r="A28" s="4" t="s">
        <v>152</v>
      </c>
      <c r="B28" s="20"/>
      <c r="C28" s="13">
        <v>1152572.6200000001</v>
      </c>
      <c r="D28" s="13">
        <f t="shared" si="0"/>
        <v>-229426.90000000014</v>
      </c>
      <c r="E28" s="13">
        <v>923145.72</v>
      </c>
      <c r="F28" s="13">
        <v>923145.72</v>
      </c>
      <c r="G28" s="13">
        <v>923145.72</v>
      </c>
      <c r="H28" s="13">
        <f t="shared" ref="H28" si="17">E28-F28</f>
        <v>0</v>
      </c>
    </row>
    <row r="29" spans="1:8" x14ac:dyDescent="0.2">
      <c r="A29" s="4" t="s">
        <v>153</v>
      </c>
      <c r="B29" s="20"/>
      <c r="C29" s="13">
        <v>1743596.64</v>
      </c>
      <c r="D29" s="13">
        <f t="shared" si="0"/>
        <v>-862053.7699999999</v>
      </c>
      <c r="E29" s="13">
        <v>881542.87</v>
      </c>
      <c r="F29" s="13">
        <v>881542.87</v>
      </c>
      <c r="G29" s="13">
        <v>881542.87</v>
      </c>
      <c r="H29" s="13">
        <f t="shared" ref="H29" si="18">E29-F29</f>
        <v>0</v>
      </c>
    </row>
    <row r="30" spans="1:8" x14ac:dyDescent="0.2">
      <c r="A30" s="4" t="s">
        <v>154</v>
      </c>
      <c r="B30" s="20"/>
      <c r="C30" s="13">
        <v>58957061.630000003</v>
      </c>
      <c r="D30" s="13">
        <f t="shared" si="0"/>
        <v>-601667</v>
      </c>
      <c r="E30" s="13">
        <v>58355394.630000003</v>
      </c>
      <c r="F30" s="13">
        <v>58355394.630000003</v>
      </c>
      <c r="G30" s="13">
        <v>58355394.630000003</v>
      </c>
      <c r="H30" s="13">
        <f t="shared" ref="H30" si="19">E30-F30</f>
        <v>0</v>
      </c>
    </row>
    <row r="31" spans="1:8" x14ac:dyDescent="0.2">
      <c r="A31" s="4" t="s">
        <v>155</v>
      </c>
      <c r="B31" s="20"/>
      <c r="C31" s="13">
        <v>9695625.7899999991</v>
      </c>
      <c r="D31" s="13">
        <f t="shared" si="0"/>
        <v>-2060598.7799999993</v>
      </c>
      <c r="E31" s="13">
        <v>7635027.0099999998</v>
      </c>
      <c r="F31" s="13">
        <v>7635027.0099999998</v>
      </c>
      <c r="G31" s="13">
        <v>7635027.0099999998</v>
      </c>
      <c r="H31" s="13">
        <f t="shared" ref="H31" si="20">E31-F31</f>
        <v>0</v>
      </c>
    </row>
    <row r="32" spans="1:8" x14ac:dyDescent="0.2">
      <c r="A32" s="4" t="s">
        <v>156</v>
      </c>
      <c r="B32" s="20"/>
      <c r="C32" s="13">
        <v>22135804.920000002</v>
      </c>
      <c r="D32" s="13">
        <f t="shared" si="0"/>
        <v>-1064550.8500000015</v>
      </c>
      <c r="E32" s="13">
        <v>21071254.07</v>
      </c>
      <c r="F32" s="13">
        <v>21071254.07</v>
      </c>
      <c r="G32" s="13">
        <v>20991465.949999999</v>
      </c>
      <c r="H32" s="13">
        <f t="shared" ref="H32" si="21">E32-F32</f>
        <v>0</v>
      </c>
    </row>
    <row r="33" spans="1:8" x14ac:dyDescent="0.2">
      <c r="A33" s="4" t="s">
        <v>157</v>
      </c>
      <c r="B33" s="20"/>
      <c r="C33" s="13">
        <v>11417167.77</v>
      </c>
      <c r="D33" s="13">
        <f t="shared" si="0"/>
        <v>210000.1400000006</v>
      </c>
      <c r="E33" s="13">
        <v>11627167.91</v>
      </c>
      <c r="F33" s="13">
        <v>11627167.91</v>
      </c>
      <c r="G33" s="13">
        <v>11627167.91</v>
      </c>
      <c r="H33" s="13">
        <f t="shared" ref="H33" si="22">E33-F33</f>
        <v>0</v>
      </c>
    </row>
    <row r="34" spans="1:8" x14ac:dyDescent="0.2">
      <c r="A34" s="4" t="s">
        <v>158</v>
      </c>
      <c r="B34" s="20"/>
      <c r="C34" s="13">
        <v>13998634.48</v>
      </c>
      <c r="D34" s="13">
        <f t="shared" si="0"/>
        <v>-2558178.2100000009</v>
      </c>
      <c r="E34" s="13">
        <v>11440456.27</v>
      </c>
      <c r="F34" s="13">
        <v>11440456.27</v>
      </c>
      <c r="G34" s="13">
        <v>11440456.27</v>
      </c>
      <c r="H34" s="13">
        <f t="shared" ref="H34" si="23">E34-F34</f>
        <v>0</v>
      </c>
    </row>
    <row r="35" spans="1:8" x14ac:dyDescent="0.2">
      <c r="A35" s="4" t="s">
        <v>159</v>
      </c>
      <c r="B35" s="20"/>
      <c r="C35" s="13">
        <v>2609786.42</v>
      </c>
      <c r="D35" s="13">
        <f t="shared" si="0"/>
        <v>82169.950000000186</v>
      </c>
      <c r="E35" s="13">
        <v>2691956.37</v>
      </c>
      <c r="F35" s="13">
        <v>2691956.37</v>
      </c>
      <c r="G35" s="13">
        <v>2691956.37</v>
      </c>
      <c r="H35" s="13">
        <f t="shared" ref="H35" si="24">E35-F35</f>
        <v>0</v>
      </c>
    </row>
    <row r="36" spans="1:8" x14ac:dyDescent="0.2">
      <c r="A36" s="4" t="s">
        <v>160</v>
      </c>
      <c r="B36" s="20"/>
      <c r="C36" s="13">
        <v>9351886.1400000006</v>
      </c>
      <c r="D36" s="13">
        <f t="shared" si="0"/>
        <v>-1412559.9900000002</v>
      </c>
      <c r="E36" s="13">
        <v>7939326.1500000004</v>
      </c>
      <c r="F36" s="13">
        <v>7939326.1500000004</v>
      </c>
      <c r="G36" s="13">
        <v>7939326.1500000004</v>
      </c>
      <c r="H36" s="13">
        <f t="shared" ref="H36" si="25">E36-F36</f>
        <v>0</v>
      </c>
    </row>
    <row r="37" spans="1:8" x14ac:dyDescent="0.2">
      <c r="A37" s="4" t="s">
        <v>161</v>
      </c>
      <c r="B37" s="20"/>
      <c r="C37" s="13">
        <v>7283562.9699999997</v>
      </c>
      <c r="D37" s="13">
        <f t="shared" si="0"/>
        <v>-728929.45000000019</v>
      </c>
      <c r="E37" s="13">
        <v>6554633.5199999996</v>
      </c>
      <c r="F37" s="13">
        <v>6554633.5199999996</v>
      </c>
      <c r="G37" s="13">
        <v>6554633.5199999996</v>
      </c>
      <c r="H37" s="13">
        <f t="shared" ref="H37" si="26">E37-F37</f>
        <v>0</v>
      </c>
    </row>
    <row r="38" spans="1:8" x14ac:dyDescent="0.2">
      <c r="A38" s="4" t="s">
        <v>162</v>
      </c>
      <c r="B38" s="20"/>
      <c r="C38" s="13">
        <v>13559084.15</v>
      </c>
      <c r="D38" s="13">
        <f t="shared" si="0"/>
        <v>-813697.37000000104</v>
      </c>
      <c r="E38" s="13">
        <v>12745386.779999999</v>
      </c>
      <c r="F38" s="13">
        <v>12745386.779999999</v>
      </c>
      <c r="G38" s="13">
        <v>12745386.779999999</v>
      </c>
      <c r="H38" s="13">
        <f t="shared" ref="H38" si="27">E38-F38</f>
        <v>0</v>
      </c>
    </row>
    <row r="39" spans="1:8" x14ac:dyDescent="0.2">
      <c r="A39" s="4" t="s">
        <v>163</v>
      </c>
      <c r="B39" s="20"/>
      <c r="C39" s="13">
        <v>60692230.909999996</v>
      </c>
      <c r="D39" s="13">
        <f t="shared" si="0"/>
        <v>-7980988.0299999937</v>
      </c>
      <c r="E39" s="13">
        <v>52711242.880000003</v>
      </c>
      <c r="F39" s="13">
        <v>52711242.880000003</v>
      </c>
      <c r="G39" s="13">
        <v>52694046.539999999</v>
      </c>
      <c r="H39" s="13">
        <f t="shared" ref="H39" si="28">E39-F39</f>
        <v>0</v>
      </c>
    </row>
    <row r="40" spans="1:8" x14ac:dyDescent="0.2">
      <c r="A40" s="4" t="s">
        <v>164</v>
      </c>
      <c r="B40" s="20"/>
      <c r="C40" s="13">
        <v>18127346.829999998</v>
      </c>
      <c r="D40" s="13">
        <f t="shared" si="0"/>
        <v>-2519949.589999998</v>
      </c>
      <c r="E40" s="13">
        <v>15607397.24</v>
      </c>
      <c r="F40" s="13">
        <v>15607397.24</v>
      </c>
      <c r="G40" s="13">
        <v>15607397.24</v>
      </c>
      <c r="H40" s="13">
        <f t="shared" ref="H40" si="29">E40-F40</f>
        <v>0</v>
      </c>
    </row>
    <row r="41" spans="1:8" x14ac:dyDescent="0.2">
      <c r="A41" s="4" t="s">
        <v>165</v>
      </c>
      <c r="B41" s="20"/>
      <c r="C41" s="13">
        <v>264282155.28999999</v>
      </c>
      <c r="D41" s="13">
        <f t="shared" si="0"/>
        <v>-28682.59999999404</v>
      </c>
      <c r="E41" s="13">
        <v>264253472.69</v>
      </c>
      <c r="F41" s="13">
        <v>264253472.69</v>
      </c>
      <c r="G41" s="13">
        <v>264194747.99000001</v>
      </c>
      <c r="H41" s="13">
        <f t="shared" ref="H41" si="30">E41-F41</f>
        <v>0</v>
      </c>
    </row>
    <row r="42" spans="1:8" x14ac:dyDescent="0.2">
      <c r="A42" s="4" t="s">
        <v>166</v>
      </c>
      <c r="B42" s="20"/>
      <c r="C42" s="13">
        <v>23664124.170000002</v>
      </c>
      <c r="D42" s="13">
        <f t="shared" si="0"/>
        <v>-13131271.250000002</v>
      </c>
      <c r="E42" s="13">
        <v>10532852.92</v>
      </c>
      <c r="F42" s="13">
        <v>10532852.92</v>
      </c>
      <c r="G42" s="13">
        <v>10532852.92</v>
      </c>
      <c r="H42" s="13">
        <f t="shared" ref="H42" si="31">E42-F42</f>
        <v>0</v>
      </c>
    </row>
    <row r="43" spans="1:8" x14ac:dyDescent="0.2">
      <c r="A43" s="4" t="s">
        <v>167</v>
      </c>
      <c r="B43" s="20"/>
      <c r="C43" s="13">
        <v>313351256.81</v>
      </c>
      <c r="D43" s="13">
        <f t="shared" si="0"/>
        <v>-14092313.310000002</v>
      </c>
      <c r="E43" s="13">
        <v>299258943.5</v>
      </c>
      <c r="F43" s="13">
        <v>299258943.5</v>
      </c>
      <c r="G43" s="13">
        <v>299258943.5</v>
      </c>
      <c r="H43" s="13">
        <f t="shared" ref="H43" si="32">E43-F43</f>
        <v>0</v>
      </c>
    </row>
    <row r="44" spans="1:8" x14ac:dyDescent="0.2">
      <c r="A44" s="4" t="s">
        <v>168</v>
      </c>
      <c r="B44" s="20"/>
      <c r="C44" s="13">
        <v>83477410.170000002</v>
      </c>
      <c r="D44" s="13">
        <f t="shared" si="0"/>
        <v>-6162886.2100000083</v>
      </c>
      <c r="E44" s="13">
        <v>77314523.959999993</v>
      </c>
      <c r="F44" s="13">
        <v>77314523.959999993</v>
      </c>
      <c r="G44" s="13">
        <v>77314523.959999993</v>
      </c>
      <c r="H44" s="13">
        <f t="shared" ref="H44" si="33">E44-F44</f>
        <v>0</v>
      </c>
    </row>
    <row r="45" spans="1:8" x14ac:dyDescent="0.2">
      <c r="A45" s="4" t="s">
        <v>169</v>
      </c>
      <c r="B45" s="20"/>
      <c r="C45" s="13">
        <v>12151139.4</v>
      </c>
      <c r="D45" s="13">
        <f t="shared" si="0"/>
        <v>-1398407.370000001</v>
      </c>
      <c r="E45" s="13">
        <v>10752732.029999999</v>
      </c>
      <c r="F45" s="13">
        <v>10752732.029999999</v>
      </c>
      <c r="G45" s="13">
        <v>10752732.029999999</v>
      </c>
      <c r="H45" s="13">
        <f t="shared" ref="H45" si="34">E45-F45</f>
        <v>0</v>
      </c>
    </row>
    <row r="46" spans="1:8" x14ac:dyDescent="0.2">
      <c r="A46" s="4" t="s">
        <v>170</v>
      </c>
      <c r="B46" s="20"/>
      <c r="C46" s="13">
        <v>24310251.190000001</v>
      </c>
      <c r="D46" s="13">
        <f t="shared" si="0"/>
        <v>-4569431.6000000015</v>
      </c>
      <c r="E46" s="13">
        <v>19740819.59</v>
      </c>
      <c r="F46" s="13">
        <v>19740819.59</v>
      </c>
      <c r="G46" s="13">
        <v>19740819.59</v>
      </c>
      <c r="H46" s="13">
        <f t="shared" ref="H46" si="35">E46-F46</f>
        <v>0</v>
      </c>
    </row>
    <row r="47" spans="1:8" x14ac:dyDescent="0.2">
      <c r="A47" s="4" t="s">
        <v>171</v>
      </c>
      <c r="B47" s="20"/>
      <c r="C47" s="13">
        <v>13684080.869999999</v>
      </c>
      <c r="D47" s="13">
        <f t="shared" si="0"/>
        <v>-4574302.1099999994</v>
      </c>
      <c r="E47" s="13">
        <v>9109778.7599999998</v>
      </c>
      <c r="F47" s="13">
        <v>9109778.7599999998</v>
      </c>
      <c r="G47" s="13">
        <v>9109778.7599999998</v>
      </c>
      <c r="H47" s="13">
        <f t="shared" ref="H47" si="36">E47-F47</f>
        <v>0</v>
      </c>
    </row>
    <row r="48" spans="1:8" x14ac:dyDescent="0.2">
      <c r="A48" s="4" t="s">
        <v>172</v>
      </c>
      <c r="B48" s="20"/>
      <c r="C48" s="13">
        <v>372311682.83999997</v>
      </c>
      <c r="D48" s="13">
        <f t="shared" si="0"/>
        <v>-35998040.919999957</v>
      </c>
      <c r="E48" s="13">
        <v>336313641.92000002</v>
      </c>
      <c r="F48" s="13">
        <v>336313641.92000002</v>
      </c>
      <c r="G48" s="13">
        <v>301653862.88</v>
      </c>
      <c r="H48" s="13">
        <f t="shared" ref="H48" si="37">E48-F48</f>
        <v>0</v>
      </c>
    </row>
    <row r="49" spans="1:8" x14ac:dyDescent="0.2">
      <c r="A49" s="4" t="s">
        <v>173</v>
      </c>
      <c r="B49" s="20"/>
      <c r="C49" s="13">
        <v>20135792.760000002</v>
      </c>
      <c r="D49" s="13">
        <f t="shared" si="0"/>
        <v>-7840060.9600000009</v>
      </c>
      <c r="E49" s="13">
        <v>12295731.800000001</v>
      </c>
      <c r="F49" s="13">
        <v>12295731.800000001</v>
      </c>
      <c r="G49" s="13">
        <v>12295731.800000001</v>
      </c>
      <c r="H49" s="13">
        <f t="shared" ref="H49" si="38">E49-F49</f>
        <v>0</v>
      </c>
    </row>
    <row r="50" spans="1:8" x14ac:dyDescent="0.2">
      <c r="A50" s="4" t="s">
        <v>174</v>
      </c>
      <c r="B50" s="20"/>
      <c r="C50" s="13">
        <v>38461194</v>
      </c>
      <c r="D50" s="13">
        <f t="shared" si="0"/>
        <v>-1091250.1599999964</v>
      </c>
      <c r="E50" s="13">
        <v>37369943.840000004</v>
      </c>
      <c r="F50" s="13">
        <v>37369943.840000004</v>
      </c>
      <c r="G50" s="13">
        <v>37369943.840000004</v>
      </c>
      <c r="H50" s="13">
        <f t="shared" ref="H50" si="39">E50-F50</f>
        <v>0</v>
      </c>
    </row>
    <row r="51" spans="1:8" x14ac:dyDescent="0.2">
      <c r="A51" s="4" t="s">
        <v>175</v>
      </c>
      <c r="B51" s="20"/>
      <c r="C51" s="13">
        <v>16571202.57</v>
      </c>
      <c r="D51" s="13">
        <f t="shared" si="0"/>
        <v>459759.53000000119</v>
      </c>
      <c r="E51" s="13">
        <v>17030962.100000001</v>
      </c>
      <c r="F51" s="13">
        <v>17030962.100000001</v>
      </c>
      <c r="G51" s="13">
        <v>17030962.100000001</v>
      </c>
      <c r="H51" s="13">
        <f t="shared" ref="H51" si="40">E51-F51</f>
        <v>0</v>
      </c>
    </row>
    <row r="52" spans="1:8" x14ac:dyDescent="0.2">
      <c r="A52" s="4" t="s">
        <v>176</v>
      </c>
      <c r="B52" s="20"/>
      <c r="C52" s="13">
        <v>28848500</v>
      </c>
      <c r="D52" s="13">
        <f t="shared" si="0"/>
        <v>1149822.6000000015</v>
      </c>
      <c r="E52" s="13">
        <v>29998322.600000001</v>
      </c>
      <c r="F52" s="13">
        <v>29998322.600000001</v>
      </c>
      <c r="G52" s="13">
        <v>29998322.600000001</v>
      </c>
      <c r="H52" s="13">
        <f t="shared" ref="H52" si="41">E52-F52</f>
        <v>0</v>
      </c>
    </row>
    <row r="53" spans="1:8" x14ac:dyDescent="0.2">
      <c r="A53" s="4" t="s">
        <v>177</v>
      </c>
      <c r="B53" s="20"/>
      <c r="C53" s="13">
        <v>4313000</v>
      </c>
      <c r="D53" s="13">
        <f t="shared" si="0"/>
        <v>7044356</v>
      </c>
      <c r="E53" s="13">
        <v>11357356</v>
      </c>
      <c r="F53" s="13">
        <v>11357356</v>
      </c>
      <c r="G53" s="13">
        <v>11357356</v>
      </c>
      <c r="H53" s="13">
        <f t="shared" ref="H53" si="42">E53-F53</f>
        <v>0</v>
      </c>
    </row>
    <row r="54" spans="1:8" x14ac:dyDescent="0.2">
      <c r="A54" s="4" t="s">
        <v>178</v>
      </c>
      <c r="B54" s="20"/>
      <c r="C54" s="13">
        <v>3299168.58</v>
      </c>
      <c r="D54" s="13">
        <f t="shared" si="0"/>
        <v>0</v>
      </c>
      <c r="E54" s="13">
        <v>3299168.58</v>
      </c>
      <c r="F54" s="13">
        <v>3299168.58</v>
      </c>
      <c r="G54" s="13">
        <v>3299168.58</v>
      </c>
      <c r="H54" s="13">
        <f t="shared" ref="H54" si="43">E54-F54</f>
        <v>0</v>
      </c>
    </row>
    <row r="55" spans="1:8" x14ac:dyDescent="0.2">
      <c r="A55" s="4" t="s">
        <v>179</v>
      </c>
      <c r="B55" s="20"/>
      <c r="C55" s="13">
        <v>12780940.18</v>
      </c>
      <c r="D55" s="13">
        <f t="shared" si="0"/>
        <v>1259204.4900000002</v>
      </c>
      <c r="E55" s="13">
        <v>14040144.67</v>
      </c>
      <c r="F55" s="13">
        <v>14040144.67</v>
      </c>
      <c r="G55" s="13">
        <v>14040144.67</v>
      </c>
      <c r="H55" s="13">
        <f t="shared" ref="H55" si="44">E55-F55</f>
        <v>0</v>
      </c>
    </row>
    <row r="56" spans="1:8" x14ac:dyDescent="0.2">
      <c r="A56" s="4" t="s">
        <v>180</v>
      </c>
      <c r="B56" s="20"/>
      <c r="C56" s="13">
        <v>3540828</v>
      </c>
      <c r="D56" s="13">
        <f t="shared" si="0"/>
        <v>0</v>
      </c>
      <c r="E56" s="13">
        <v>3540828</v>
      </c>
      <c r="F56" s="13">
        <v>3540828</v>
      </c>
      <c r="G56" s="13">
        <v>3540828</v>
      </c>
      <c r="H56" s="13">
        <f t="shared" ref="H56" si="45">E56-F56</f>
        <v>0</v>
      </c>
    </row>
    <row r="57" spans="1:8" x14ac:dyDescent="0.2">
      <c r="A57" s="4" t="s">
        <v>181</v>
      </c>
      <c r="B57" s="20"/>
      <c r="C57" s="13">
        <v>1389340</v>
      </c>
      <c r="D57" s="13">
        <f t="shared" si="0"/>
        <v>270000</v>
      </c>
      <c r="E57" s="13">
        <v>1659340</v>
      </c>
      <c r="F57" s="13">
        <v>1659340</v>
      </c>
      <c r="G57" s="13">
        <v>1659340</v>
      </c>
      <c r="H57" s="13">
        <f t="shared" ref="H57" si="46">E57-F57</f>
        <v>0</v>
      </c>
    </row>
    <row r="58" spans="1:8" x14ac:dyDescent="0.2">
      <c r="A58" s="4" t="s">
        <v>182</v>
      </c>
      <c r="B58" s="20"/>
      <c r="C58" s="13">
        <v>5150446</v>
      </c>
      <c r="D58" s="13">
        <f t="shared" si="0"/>
        <v>234620</v>
      </c>
      <c r="E58" s="13">
        <v>5385066</v>
      </c>
      <c r="F58" s="13">
        <v>5385066</v>
      </c>
      <c r="G58" s="13">
        <v>5385066</v>
      </c>
      <c r="H58" s="13">
        <f t="shared" ref="H58" si="47">E58-F58</f>
        <v>0</v>
      </c>
    </row>
    <row r="59" spans="1:8" x14ac:dyDescent="0.2">
      <c r="A59" s="4" t="s">
        <v>183</v>
      </c>
      <c r="B59" s="20"/>
      <c r="C59" s="13">
        <v>2649913</v>
      </c>
      <c r="D59" s="13">
        <f t="shared" si="0"/>
        <v>96644.220000000205</v>
      </c>
      <c r="E59" s="13">
        <v>2746557.22</v>
      </c>
      <c r="F59" s="13">
        <v>2746557.22</v>
      </c>
      <c r="G59" s="13">
        <v>2746557.22</v>
      </c>
      <c r="H59" s="13">
        <f t="shared" ref="H59" si="48">E59-F59</f>
        <v>0</v>
      </c>
    </row>
    <row r="60" spans="1:8" x14ac:dyDescent="0.2">
      <c r="A60" s="4" t="s">
        <v>184</v>
      </c>
      <c r="B60" s="20"/>
      <c r="C60" s="13">
        <v>5000000</v>
      </c>
      <c r="D60" s="13">
        <f t="shared" si="0"/>
        <v>-5000000</v>
      </c>
      <c r="E60" s="13">
        <v>0</v>
      </c>
      <c r="F60" s="13">
        <v>0</v>
      </c>
      <c r="G60" s="13">
        <v>0</v>
      </c>
      <c r="H60" s="13">
        <f t="shared" ref="H60" si="49">E60-F60</f>
        <v>0</v>
      </c>
    </row>
    <row r="61" spans="1:8" x14ac:dyDescent="0.2">
      <c r="A61" s="4" t="s">
        <v>185</v>
      </c>
      <c r="B61" s="20"/>
      <c r="C61" s="13">
        <v>2586644</v>
      </c>
      <c r="D61" s="13">
        <f t="shared" si="0"/>
        <v>-1375245.15</v>
      </c>
      <c r="E61" s="13">
        <v>1211398.8500000001</v>
      </c>
      <c r="F61" s="13">
        <v>1211398.8500000001</v>
      </c>
      <c r="G61" s="13">
        <v>1211398.8500000001</v>
      </c>
      <c r="H61" s="13">
        <f t="shared" ref="H61" si="50">E61-F61</f>
        <v>0</v>
      </c>
    </row>
    <row r="62" spans="1:8" x14ac:dyDescent="0.2">
      <c r="A62" s="4" t="s">
        <v>186</v>
      </c>
      <c r="B62" s="20"/>
      <c r="C62" s="13">
        <v>0</v>
      </c>
      <c r="D62" s="13">
        <f t="shared" si="0"/>
        <v>451081.13</v>
      </c>
      <c r="E62" s="13">
        <v>451081.13</v>
      </c>
      <c r="F62" s="13">
        <v>451081.13</v>
      </c>
      <c r="G62" s="13">
        <v>451081.13</v>
      </c>
      <c r="H62" s="13">
        <f t="shared" ref="H62" si="51">E62-F62</f>
        <v>0</v>
      </c>
    </row>
    <row r="63" spans="1:8" x14ac:dyDescent="0.2">
      <c r="A63" s="4" t="s">
        <v>187</v>
      </c>
      <c r="B63" s="20"/>
      <c r="C63" s="13">
        <v>0</v>
      </c>
      <c r="D63" s="13">
        <f t="shared" si="0"/>
        <v>444999.24</v>
      </c>
      <c r="E63" s="13">
        <v>444999.24</v>
      </c>
      <c r="F63" s="13">
        <v>444999.24</v>
      </c>
      <c r="G63" s="13">
        <v>444999.24</v>
      </c>
      <c r="H63" s="13">
        <f t="shared" ref="H63" si="52">E63-F63</f>
        <v>0</v>
      </c>
    </row>
    <row r="64" spans="1:8" x14ac:dyDescent="0.2">
      <c r="A64" s="4" t="s">
        <v>188</v>
      </c>
      <c r="B64" s="20"/>
      <c r="C64" s="13">
        <v>0</v>
      </c>
      <c r="D64" s="13">
        <f t="shared" si="0"/>
        <v>443471.41</v>
      </c>
      <c r="E64" s="13">
        <v>443471.41</v>
      </c>
      <c r="F64" s="13">
        <v>443471.41</v>
      </c>
      <c r="G64" s="13">
        <v>443471.41</v>
      </c>
      <c r="H64" s="13">
        <f t="shared" ref="H64" si="53">E64-F64</f>
        <v>0</v>
      </c>
    </row>
    <row r="65" spans="1:8" x14ac:dyDescent="0.2">
      <c r="A65" s="4" t="s">
        <v>189</v>
      </c>
      <c r="B65" s="20"/>
      <c r="C65" s="13">
        <v>0</v>
      </c>
      <c r="D65" s="13">
        <f t="shared" si="0"/>
        <v>440951.09</v>
      </c>
      <c r="E65" s="13">
        <v>440951.09</v>
      </c>
      <c r="F65" s="13">
        <v>440951.09</v>
      </c>
      <c r="G65" s="13">
        <v>440951.09</v>
      </c>
      <c r="H65" s="13">
        <f t="shared" ref="H65" si="54">E65-F65</f>
        <v>0</v>
      </c>
    </row>
    <row r="66" spans="1:8" x14ac:dyDescent="0.2">
      <c r="A66" s="4" t="s">
        <v>190</v>
      </c>
      <c r="B66" s="20"/>
      <c r="C66" s="13">
        <v>0</v>
      </c>
      <c r="D66" s="13">
        <f t="shared" si="0"/>
        <v>446987.38</v>
      </c>
      <c r="E66" s="13">
        <v>446987.38</v>
      </c>
      <c r="F66" s="13">
        <v>446987.38</v>
      </c>
      <c r="G66" s="13">
        <v>446987.38</v>
      </c>
      <c r="H66" s="13">
        <f t="shared" ref="H66" si="55">E66-F66</f>
        <v>0</v>
      </c>
    </row>
    <row r="67" spans="1:8" x14ac:dyDescent="0.2">
      <c r="A67" s="4" t="s">
        <v>191</v>
      </c>
      <c r="B67" s="20"/>
      <c r="C67" s="13">
        <v>0</v>
      </c>
      <c r="D67" s="13">
        <f t="shared" si="0"/>
        <v>445853.13</v>
      </c>
      <c r="E67" s="13">
        <v>445853.13</v>
      </c>
      <c r="F67" s="13">
        <v>445853.13</v>
      </c>
      <c r="G67" s="13">
        <v>445853.13</v>
      </c>
      <c r="H67" s="13">
        <f t="shared" ref="H67" si="56">E67-F67</f>
        <v>0</v>
      </c>
    </row>
    <row r="68" spans="1:8" x14ac:dyDescent="0.2">
      <c r="A68" s="4" t="s">
        <v>192</v>
      </c>
      <c r="B68" s="20"/>
      <c r="C68" s="13">
        <v>0</v>
      </c>
      <c r="D68" s="13">
        <f t="shared" si="0"/>
        <v>441172.14</v>
      </c>
      <c r="E68" s="13">
        <v>441172.14</v>
      </c>
      <c r="F68" s="13">
        <v>441172.14</v>
      </c>
      <c r="G68" s="13">
        <v>441172.14</v>
      </c>
      <c r="H68" s="13">
        <f t="shared" ref="H68" si="57">E68-F68</f>
        <v>0</v>
      </c>
    </row>
    <row r="69" spans="1:8" x14ac:dyDescent="0.2">
      <c r="A69" s="4" t="s">
        <v>193</v>
      </c>
      <c r="B69" s="20"/>
      <c r="C69" s="13">
        <v>0</v>
      </c>
      <c r="D69" s="13">
        <f t="shared" si="0"/>
        <v>436840.79</v>
      </c>
      <c r="E69" s="13">
        <v>436840.79</v>
      </c>
      <c r="F69" s="13">
        <v>436840.79</v>
      </c>
      <c r="G69" s="13">
        <v>436840.79</v>
      </c>
      <c r="H69" s="13">
        <f t="shared" ref="H69" si="58">E69-F69</f>
        <v>0</v>
      </c>
    </row>
    <row r="70" spans="1:8" x14ac:dyDescent="0.2">
      <c r="A70" s="4" t="s">
        <v>194</v>
      </c>
      <c r="B70" s="20"/>
      <c r="C70" s="13">
        <v>0</v>
      </c>
      <c r="D70" s="13">
        <f t="shared" si="0"/>
        <v>393472.3</v>
      </c>
      <c r="E70" s="13">
        <v>393472.3</v>
      </c>
      <c r="F70" s="13">
        <v>393472.3</v>
      </c>
      <c r="G70" s="13">
        <v>393472.3</v>
      </c>
      <c r="H70" s="13">
        <f t="shared" ref="H70" si="59">E70-F70</f>
        <v>0</v>
      </c>
    </row>
    <row r="71" spans="1:8" x14ac:dyDescent="0.2">
      <c r="A71" s="4" t="s">
        <v>195</v>
      </c>
      <c r="B71" s="20"/>
      <c r="C71" s="13">
        <v>0</v>
      </c>
      <c r="D71" s="13">
        <f t="shared" ref="D71:D76" si="60">E71-C71</f>
        <v>398965.69</v>
      </c>
      <c r="E71" s="13">
        <v>398965.69</v>
      </c>
      <c r="F71" s="13">
        <v>398965.69</v>
      </c>
      <c r="G71" s="13">
        <v>398965.69</v>
      </c>
      <c r="H71" s="13">
        <f t="shared" ref="H71" si="61">E71-F71</f>
        <v>0</v>
      </c>
    </row>
    <row r="72" spans="1:8" x14ac:dyDescent="0.2">
      <c r="A72" s="4" t="s">
        <v>196</v>
      </c>
      <c r="B72" s="20"/>
      <c r="C72" s="13">
        <v>0</v>
      </c>
      <c r="D72" s="13">
        <f t="shared" si="60"/>
        <v>396934.11</v>
      </c>
      <c r="E72" s="13">
        <v>396934.11</v>
      </c>
      <c r="F72" s="13">
        <v>396934.11</v>
      </c>
      <c r="G72" s="13">
        <v>396934.11</v>
      </c>
      <c r="H72" s="13">
        <f t="shared" ref="H72" si="62">E72-F72</f>
        <v>0</v>
      </c>
    </row>
    <row r="73" spans="1:8" x14ac:dyDescent="0.2">
      <c r="A73" s="4" t="s">
        <v>197</v>
      </c>
      <c r="B73" s="20"/>
      <c r="C73" s="13">
        <v>0</v>
      </c>
      <c r="D73" s="13">
        <f t="shared" si="60"/>
        <v>444537.29</v>
      </c>
      <c r="E73" s="13">
        <v>444537.29</v>
      </c>
      <c r="F73" s="13">
        <v>444537.29</v>
      </c>
      <c r="G73" s="13">
        <v>444537.29</v>
      </c>
      <c r="H73" s="13">
        <f t="shared" ref="H73" si="63">E73-F73</f>
        <v>0</v>
      </c>
    </row>
    <row r="74" spans="1:8" x14ac:dyDescent="0.2">
      <c r="A74" s="4" t="s">
        <v>198</v>
      </c>
      <c r="B74" s="20"/>
      <c r="C74" s="13">
        <v>0</v>
      </c>
      <c r="D74" s="13">
        <f t="shared" si="60"/>
        <v>399999.6</v>
      </c>
      <c r="E74" s="13">
        <v>399999.6</v>
      </c>
      <c r="F74" s="13">
        <v>399999.6</v>
      </c>
      <c r="G74" s="13">
        <v>399999.6</v>
      </c>
      <c r="H74" s="13">
        <f t="shared" ref="H74" si="64">E74-F74</f>
        <v>0</v>
      </c>
    </row>
    <row r="75" spans="1:8" x14ac:dyDescent="0.2">
      <c r="A75" s="4" t="s">
        <v>199</v>
      </c>
      <c r="B75" s="20"/>
      <c r="C75" s="13">
        <v>0</v>
      </c>
      <c r="D75" s="13">
        <f t="shared" si="60"/>
        <v>437699.63</v>
      </c>
      <c r="E75" s="13">
        <v>437699.63</v>
      </c>
      <c r="F75" s="13">
        <v>437699.63</v>
      </c>
      <c r="G75" s="13">
        <v>437699.63</v>
      </c>
      <c r="H75" s="13">
        <f t="shared" ref="H75" si="65">E75-F75</f>
        <v>0</v>
      </c>
    </row>
    <row r="76" spans="1:8" x14ac:dyDescent="0.2">
      <c r="A76" s="4" t="s">
        <v>200</v>
      </c>
      <c r="B76" s="20"/>
      <c r="C76" s="13">
        <v>0</v>
      </c>
      <c r="D76" s="13">
        <f t="shared" si="60"/>
        <v>0</v>
      </c>
      <c r="E76" s="13">
        <v>0</v>
      </c>
      <c r="F76" s="13">
        <v>0</v>
      </c>
      <c r="G76" s="13">
        <v>0</v>
      </c>
      <c r="H76" s="13">
        <f t="shared" ref="H76" si="66">E76-F76</f>
        <v>0</v>
      </c>
    </row>
    <row r="77" spans="1:8" x14ac:dyDescent="0.2">
      <c r="A77" s="4"/>
      <c r="B77" s="20"/>
      <c r="C77" s="13"/>
      <c r="D77" s="13"/>
      <c r="E77" s="13"/>
      <c r="F77" s="13"/>
      <c r="G77" s="13"/>
      <c r="H77" s="13"/>
    </row>
    <row r="78" spans="1:8" x14ac:dyDescent="0.2">
      <c r="A78" s="4"/>
      <c r="B78" s="23"/>
      <c r="C78" s="14"/>
      <c r="D78" s="14"/>
      <c r="E78" s="14"/>
      <c r="F78" s="14"/>
      <c r="G78" s="14"/>
      <c r="H78" s="14"/>
    </row>
    <row r="79" spans="1:8" x14ac:dyDescent="0.2">
      <c r="A79" s="24"/>
      <c r="B79" s="44" t="s">
        <v>53</v>
      </c>
      <c r="C79" s="21">
        <f t="shared" ref="C79:H79" si="67">SUM(C6:C78)</f>
        <v>1819090049</v>
      </c>
      <c r="D79" s="21">
        <f t="shared" si="67"/>
        <v>-112468228.58999999</v>
      </c>
      <c r="E79" s="21">
        <f t="shared" si="67"/>
        <v>1706621820.4099998</v>
      </c>
      <c r="F79" s="21">
        <f t="shared" si="67"/>
        <v>1706621820.4099998</v>
      </c>
      <c r="G79" s="21">
        <f t="shared" si="67"/>
        <v>1670457753.1099999</v>
      </c>
      <c r="H79" s="21">
        <f t="shared" si="67"/>
        <v>0</v>
      </c>
    </row>
    <row r="81" spans="1:8" s="80" customFormat="1" x14ac:dyDescent="0.2">
      <c r="A81" s="76" t="s">
        <v>205</v>
      </c>
      <c r="B81" s="77"/>
      <c r="C81" s="77"/>
      <c r="D81" s="78"/>
      <c r="E81" s="76"/>
      <c r="F81" s="79"/>
      <c r="G81" s="77"/>
    </row>
    <row r="82" spans="1:8" ht="45" hidden="1" customHeight="1" x14ac:dyDescent="0.2">
      <c r="A82" s="52" t="s">
        <v>202</v>
      </c>
      <c r="B82" s="53"/>
      <c r="C82" s="53"/>
      <c r="D82" s="53"/>
      <c r="E82" s="53"/>
      <c r="F82" s="53"/>
      <c r="G82" s="53"/>
      <c r="H82" s="54"/>
    </row>
    <row r="83" spans="1:8" hidden="1" x14ac:dyDescent="0.2"/>
    <row r="84" spans="1:8" hidden="1" x14ac:dyDescent="0.2">
      <c r="A84" s="55" t="s">
        <v>54</v>
      </c>
      <c r="B84" s="56"/>
      <c r="C84" s="52" t="s">
        <v>60</v>
      </c>
      <c r="D84" s="53"/>
      <c r="E84" s="53"/>
      <c r="F84" s="53"/>
      <c r="G84" s="54"/>
      <c r="H84" s="61" t="s">
        <v>59</v>
      </c>
    </row>
    <row r="85" spans="1:8" ht="22.5" hidden="1" x14ac:dyDescent="0.2">
      <c r="A85" s="57"/>
      <c r="B85" s="58"/>
      <c r="C85" s="49" t="s">
        <v>55</v>
      </c>
      <c r="D85" s="49" t="s">
        <v>125</v>
      </c>
      <c r="E85" s="49" t="s">
        <v>56</v>
      </c>
      <c r="F85" s="49" t="s">
        <v>57</v>
      </c>
      <c r="G85" s="49" t="s">
        <v>58</v>
      </c>
      <c r="H85" s="62"/>
    </row>
    <row r="86" spans="1:8" hidden="1" x14ac:dyDescent="0.2">
      <c r="A86" s="59"/>
      <c r="B86" s="60"/>
      <c r="C86" s="50">
        <v>1</v>
      </c>
      <c r="D86" s="50">
        <v>2</v>
      </c>
      <c r="E86" s="50" t="s">
        <v>126</v>
      </c>
      <c r="F86" s="50">
        <v>4</v>
      </c>
      <c r="G86" s="50">
        <v>5</v>
      </c>
      <c r="H86" s="50" t="s">
        <v>127</v>
      </c>
    </row>
    <row r="87" spans="1:8" hidden="1" x14ac:dyDescent="0.2">
      <c r="A87" s="25"/>
      <c r="B87" s="26"/>
      <c r="C87" s="30"/>
      <c r="D87" s="30"/>
      <c r="E87" s="30"/>
      <c r="F87" s="30"/>
      <c r="G87" s="30"/>
      <c r="H87" s="30"/>
    </row>
    <row r="88" spans="1:8" hidden="1" x14ac:dyDescent="0.2">
      <c r="A88" s="4" t="s">
        <v>8</v>
      </c>
      <c r="B88" s="2"/>
      <c r="C88" s="31">
        <v>0</v>
      </c>
      <c r="D88" s="31">
        <v>0</v>
      </c>
      <c r="E88" s="31">
        <f>C88+D88</f>
        <v>0</v>
      </c>
      <c r="F88" s="31">
        <v>0</v>
      </c>
      <c r="G88" s="31">
        <v>0</v>
      </c>
      <c r="H88" s="31">
        <f>E88-F88</f>
        <v>0</v>
      </c>
    </row>
    <row r="89" spans="1:8" hidden="1" x14ac:dyDescent="0.2">
      <c r="A89" s="4" t="s">
        <v>9</v>
      </c>
      <c r="B89" s="2"/>
      <c r="C89" s="31">
        <v>0</v>
      </c>
      <c r="D89" s="31">
        <v>0</v>
      </c>
      <c r="E89" s="31">
        <f t="shared" ref="E89:E91" si="68">C89+D89</f>
        <v>0</v>
      </c>
      <c r="F89" s="31">
        <v>0</v>
      </c>
      <c r="G89" s="31">
        <v>0</v>
      </c>
      <c r="H89" s="31">
        <f t="shared" ref="H89:H91" si="69">E89-F89</f>
        <v>0</v>
      </c>
    </row>
    <row r="90" spans="1:8" hidden="1" x14ac:dyDescent="0.2">
      <c r="A90" s="4" t="s">
        <v>10</v>
      </c>
      <c r="B90" s="2"/>
      <c r="C90" s="31">
        <v>0</v>
      </c>
      <c r="D90" s="31">
        <v>0</v>
      </c>
      <c r="E90" s="31">
        <f t="shared" si="68"/>
        <v>0</v>
      </c>
      <c r="F90" s="31">
        <v>0</v>
      </c>
      <c r="G90" s="31">
        <v>0</v>
      </c>
      <c r="H90" s="31">
        <f t="shared" si="69"/>
        <v>0</v>
      </c>
    </row>
    <row r="91" spans="1:8" hidden="1" x14ac:dyDescent="0.2">
      <c r="A91" s="4" t="s">
        <v>11</v>
      </c>
      <c r="B91" s="2"/>
      <c r="C91" s="31">
        <v>0</v>
      </c>
      <c r="D91" s="31">
        <v>0</v>
      </c>
      <c r="E91" s="31">
        <f t="shared" si="68"/>
        <v>0</v>
      </c>
      <c r="F91" s="31">
        <v>0</v>
      </c>
      <c r="G91" s="31">
        <v>0</v>
      </c>
      <c r="H91" s="31">
        <f t="shared" si="69"/>
        <v>0</v>
      </c>
    </row>
    <row r="92" spans="1:8" hidden="1" x14ac:dyDescent="0.2">
      <c r="A92" s="4"/>
      <c r="B92" s="2"/>
      <c r="C92" s="32"/>
      <c r="D92" s="32"/>
      <c r="E92" s="32"/>
      <c r="F92" s="32"/>
      <c r="G92" s="32"/>
      <c r="H92" s="32"/>
    </row>
    <row r="93" spans="1:8" hidden="1" x14ac:dyDescent="0.2">
      <c r="A93" s="24"/>
      <c r="B93" s="44" t="s">
        <v>53</v>
      </c>
      <c r="C93" s="21">
        <f>SUM(C88:C92)</f>
        <v>0</v>
      </c>
      <c r="D93" s="21">
        <f>SUM(D88:D92)</f>
        <v>0</v>
      </c>
      <c r="E93" s="21">
        <f>SUM(E88:E91)</f>
        <v>0</v>
      </c>
      <c r="F93" s="21">
        <f>SUM(F88:F91)</f>
        <v>0</v>
      </c>
      <c r="G93" s="21">
        <f>SUM(G88:G91)</f>
        <v>0</v>
      </c>
      <c r="H93" s="21">
        <f>SUM(H88:H91)</f>
        <v>0</v>
      </c>
    </row>
    <row r="94" spans="1:8" hidden="1" x14ac:dyDescent="0.2"/>
    <row r="95" spans="1:8" hidden="1" x14ac:dyDescent="0.2"/>
    <row r="96" spans="1:8" ht="45" hidden="1" customHeight="1" x14ac:dyDescent="0.2">
      <c r="A96" s="52" t="s">
        <v>203</v>
      </c>
      <c r="B96" s="53"/>
      <c r="C96" s="53"/>
      <c r="D96" s="53"/>
      <c r="E96" s="53"/>
      <c r="F96" s="53"/>
      <c r="G96" s="53"/>
      <c r="H96" s="54"/>
    </row>
    <row r="97" spans="1:8" hidden="1" x14ac:dyDescent="0.2">
      <c r="A97" s="55" t="s">
        <v>54</v>
      </c>
      <c r="B97" s="56"/>
      <c r="C97" s="52" t="s">
        <v>60</v>
      </c>
      <c r="D97" s="53"/>
      <c r="E97" s="53"/>
      <c r="F97" s="53"/>
      <c r="G97" s="54"/>
      <c r="H97" s="61" t="s">
        <v>59</v>
      </c>
    </row>
    <row r="98" spans="1:8" ht="22.5" hidden="1" x14ac:dyDescent="0.2">
      <c r="A98" s="57"/>
      <c r="B98" s="58"/>
      <c r="C98" s="49" t="s">
        <v>55</v>
      </c>
      <c r="D98" s="49" t="s">
        <v>125</v>
      </c>
      <c r="E98" s="49" t="s">
        <v>56</v>
      </c>
      <c r="F98" s="49" t="s">
        <v>57</v>
      </c>
      <c r="G98" s="49" t="s">
        <v>58</v>
      </c>
      <c r="H98" s="62"/>
    </row>
    <row r="99" spans="1:8" hidden="1" x14ac:dyDescent="0.2">
      <c r="A99" s="59"/>
      <c r="B99" s="60"/>
      <c r="C99" s="50">
        <v>1</v>
      </c>
      <c r="D99" s="50">
        <v>2</v>
      </c>
      <c r="E99" s="50" t="s">
        <v>126</v>
      </c>
      <c r="F99" s="50">
        <v>4</v>
      </c>
      <c r="G99" s="50">
        <v>5</v>
      </c>
      <c r="H99" s="50" t="s">
        <v>127</v>
      </c>
    </row>
    <row r="100" spans="1:8" hidden="1" x14ac:dyDescent="0.2">
      <c r="A100" s="25"/>
      <c r="B100" s="26"/>
      <c r="C100" s="30"/>
      <c r="D100" s="30"/>
      <c r="E100" s="30"/>
      <c r="F100" s="30"/>
      <c r="G100" s="30"/>
      <c r="H100" s="30"/>
    </row>
    <row r="101" spans="1:8" ht="22.5" hidden="1" x14ac:dyDescent="0.2">
      <c r="A101" s="4"/>
      <c r="B101" s="28" t="s">
        <v>13</v>
      </c>
      <c r="C101" s="31">
        <v>0</v>
      </c>
      <c r="D101" s="31">
        <v>0</v>
      </c>
      <c r="E101" s="31">
        <f>C101+D101</f>
        <v>0</v>
      </c>
      <c r="F101" s="31">
        <v>0</v>
      </c>
      <c r="G101" s="31">
        <v>0</v>
      </c>
      <c r="H101" s="31">
        <f>E101-F101</f>
        <v>0</v>
      </c>
    </row>
    <row r="102" spans="1:8" hidden="1" x14ac:dyDescent="0.2">
      <c r="A102" s="4"/>
      <c r="B102" s="28"/>
      <c r="C102" s="31"/>
      <c r="D102" s="31"/>
      <c r="E102" s="31"/>
      <c r="F102" s="31"/>
      <c r="G102" s="31"/>
      <c r="H102" s="31"/>
    </row>
    <row r="103" spans="1:8" hidden="1" x14ac:dyDescent="0.2">
      <c r="A103" s="4"/>
      <c r="B103" s="28" t="s">
        <v>12</v>
      </c>
      <c r="C103" s="31">
        <v>0</v>
      </c>
      <c r="D103" s="31">
        <v>0</v>
      </c>
      <c r="E103" s="31">
        <f>C103+D103</f>
        <v>0</v>
      </c>
      <c r="F103" s="31">
        <v>0</v>
      </c>
      <c r="G103" s="31">
        <v>0</v>
      </c>
      <c r="H103" s="31">
        <f>E103-F103</f>
        <v>0</v>
      </c>
    </row>
    <row r="104" spans="1:8" hidden="1" x14ac:dyDescent="0.2">
      <c r="A104" s="4"/>
      <c r="B104" s="28"/>
      <c r="C104" s="31"/>
      <c r="D104" s="31"/>
      <c r="E104" s="31"/>
      <c r="F104" s="31"/>
      <c r="G104" s="31"/>
      <c r="H104" s="31"/>
    </row>
    <row r="105" spans="1:8" ht="22.5" hidden="1" x14ac:dyDescent="0.2">
      <c r="A105" s="4"/>
      <c r="B105" s="28" t="s">
        <v>14</v>
      </c>
      <c r="C105" s="31">
        <v>0</v>
      </c>
      <c r="D105" s="31">
        <v>0</v>
      </c>
      <c r="E105" s="31">
        <f>C105+D105</f>
        <v>0</v>
      </c>
      <c r="F105" s="31">
        <v>0</v>
      </c>
      <c r="G105" s="31">
        <v>0</v>
      </c>
      <c r="H105" s="31">
        <f>E105-F105</f>
        <v>0</v>
      </c>
    </row>
    <row r="106" spans="1:8" hidden="1" x14ac:dyDescent="0.2">
      <c r="A106" s="4"/>
      <c r="B106" s="28"/>
      <c r="C106" s="31"/>
      <c r="D106" s="31"/>
      <c r="E106" s="31"/>
      <c r="F106" s="31"/>
      <c r="G106" s="31"/>
      <c r="H106" s="31"/>
    </row>
    <row r="107" spans="1:8" ht="22.5" hidden="1" x14ac:dyDescent="0.2">
      <c r="A107" s="4"/>
      <c r="B107" s="28" t="s">
        <v>26</v>
      </c>
      <c r="C107" s="31">
        <v>0</v>
      </c>
      <c r="D107" s="31">
        <v>0</v>
      </c>
      <c r="E107" s="31">
        <f>C107+D107</f>
        <v>0</v>
      </c>
      <c r="F107" s="31">
        <v>0</v>
      </c>
      <c r="G107" s="31">
        <v>0</v>
      </c>
      <c r="H107" s="31">
        <f>E107-F107</f>
        <v>0</v>
      </c>
    </row>
    <row r="108" spans="1:8" hidden="1" x14ac:dyDescent="0.2">
      <c r="A108" s="4"/>
      <c r="B108" s="28"/>
      <c r="C108" s="31"/>
      <c r="D108" s="31"/>
      <c r="E108" s="31"/>
      <c r="F108" s="31"/>
      <c r="G108" s="31"/>
      <c r="H108" s="31"/>
    </row>
    <row r="109" spans="1:8" ht="22.5" hidden="1" x14ac:dyDescent="0.2">
      <c r="A109" s="4"/>
      <c r="B109" s="28" t="s">
        <v>27</v>
      </c>
      <c r="C109" s="31">
        <v>0</v>
      </c>
      <c r="D109" s="31">
        <v>0</v>
      </c>
      <c r="E109" s="31">
        <f>C109+D109</f>
        <v>0</v>
      </c>
      <c r="F109" s="31">
        <v>0</v>
      </c>
      <c r="G109" s="31">
        <v>0</v>
      </c>
      <c r="H109" s="31">
        <f>E109-F109</f>
        <v>0</v>
      </c>
    </row>
    <row r="110" spans="1:8" hidden="1" x14ac:dyDescent="0.2">
      <c r="A110" s="4"/>
      <c r="B110" s="28"/>
      <c r="C110" s="31"/>
      <c r="D110" s="31"/>
      <c r="E110" s="31"/>
      <c r="F110" s="31"/>
      <c r="G110" s="31"/>
      <c r="H110" s="31"/>
    </row>
    <row r="111" spans="1:8" ht="22.5" hidden="1" x14ac:dyDescent="0.2">
      <c r="A111" s="4"/>
      <c r="B111" s="28" t="s">
        <v>34</v>
      </c>
      <c r="C111" s="31">
        <v>0</v>
      </c>
      <c r="D111" s="31">
        <v>0</v>
      </c>
      <c r="E111" s="31">
        <f>C111+D111</f>
        <v>0</v>
      </c>
      <c r="F111" s="31">
        <v>0</v>
      </c>
      <c r="G111" s="31">
        <v>0</v>
      </c>
      <c r="H111" s="31">
        <f>E111-F111</f>
        <v>0</v>
      </c>
    </row>
    <row r="112" spans="1:8" hidden="1" x14ac:dyDescent="0.2">
      <c r="A112" s="4"/>
      <c r="B112" s="28"/>
      <c r="C112" s="31"/>
      <c r="D112" s="31"/>
      <c r="E112" s="31"/>
      <c r="F112" s="31"/>
      <c r="G112" s="31"/>
      <c r="H112" s="31"/>
    </row>
    <row r="113" spans="1:8" hidden="1" x14ac:dyDescent="0.2">
      <c r="A113" s="4"/>
      <c r="B113" s="28" t="s">
        <v>15</v>
      </c>
      <c r="C113" s="31">
        <v>0</v>
      </c>
      <c r="D113" s="31">
        <v>0</v>
      </c>
      <c r="E113" s="31">
        <f>C113+D113</f>
        <v>0</v>
      </c>
      <c r="F113" s="31">
        <v>0</v>
      </c>
      <c r="G113" s="31">
        <v>0</v>
      </c>
      <c r="H113" s="31">
        <f>E113-F113</f>
        <v>0</v>
      </c>
    </row>
    <row r="114" spans="1:8" hidden="1" x14ac:dyDescent="0.2">
      <c r="A114" s="27"/>
      <c r="B114" s="29"/>
      <c r="C114" s="32"/>
      <c r="D114" s="32"/>
      <c r="E114" s="32"/>
      <c r="F114" s="32"/>
      <c r="G114" s="32"/>
      <c r="H114" s="32"/>
    </row>
    <row r="115" spans="1:8" hidden="1" x14ac:dyDescent="0.2">
      <c r="A115" s="24"/>
      <c r="B115" s="44" t="s">
        <v>53</v>
      </c>
      <c r="C115" s="21">
        <f t="shared" ref="C115:H115" si="70">SUM(C101:C113)</f>
        <v>0</v>
      </c>
      <c r="D115" s="21">
        <f t="shared" si="70"/>
        <v>0</v>
      </c>
      <c r="E115" s="21">
        <f t="shared" si="70"/>
        <v>0</v>
      </c>
      <c r="F115" s="21">
        <f t="shared" si="70"/>
        <v>0</v>
      </c>
      <c r="G115" s="21">
        <f t="shared" si="70"/>
        <v>0</v>
      </c>
      <c r="H115" s="21">
        <f t="shared" si="70"/>
        <v>0</v>
      </c>
    </row>
    <row r="116" spans="1:8" hidden="1" x14ac:dyDescent="0.2"/>
    <row r="118" spans="1:8" ht="15" x14ac:dyDescent="0.2">
      <c r="A118" s="51"/>
      <c r="B118" s="51"/>
      <c r="C118" s="51"/>
      <c r="D118" s="51"/>
      <c r="E118" s="51"/>
      <c r="F118" s="51"/>
      <c r="G118" s="51"/>
      <c r="H118" s="51"/>
    </row>
    <row r="119" spans="1:8" ht="15" x14ac:dyDescent="0.2">
      <c r="A119" s="51"/>
      <c r="B119" s="51"/>
      <c r="C119" s="51"/>
      <c r="D119" s="51"/>
      <c r="E119" s="51"/>
      <c r="F119" s="51"/>
      <c r="G119" s="51"/>
      <c r="H119" s="51"/>
    </row>
  </sheetData>
  <sheetProtection formatCells="0" formatColumns="0" formatRows="0" insertRows="0" deleteRows="0" autoFilter="0"/>
  <mergeCells count="14">
    <mergeCell ref="C84:G84"/>
    <mergeCell ref="H84:H85"/>
    <mergeCell ref="A1:H1"/>
    <mergeCell ref="A2:B4"/>
    <mergeCell ref="A82:H82"/>
    <mergeCell ref="A84:B86"/>
    <mergeCell ref="C2:G2"/>
    <mergeCell ref="H2:H3"/>
    <mergeCell ref="A118:H118"/>
    <mergeCell ref="A119:H119"/>
    <mergeCell ref="A96:H96"/>
    <mergeCell ref="A97:B99"/>
    <mergeCell ref="C97:G97"/>
    <mergeCell ref="H97:H9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opLeftCell="A13" workbookViewId="0">
      <selection activeCell="A44" sqref="A44:XFD4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3" t="s">
        <v>204</v>
      </c>
      <c r="B1" s="64"/>
      <c r="C1" s="64"/>
      <c r="D1" s="64"/>
      <c r="E1" s="64"/>
      <c r="F1" s="64"/>
      <c r="G1" s="64"/>
      <c r="H1" s="65"/>
    </row>
    <row r="2" spans="1:8" x14ac:dyDescent="0.2">
      <c r="A2" s="66" t="s">
        <v>54</v>
      </c>
      <c r="B2" s="67"/>
      <c r="C2" s="63" t="s">
        <v>60</v>
      </c>
      <c r="D2" s="64"/>
      <c r="E2" s="64"/>
      <c r="F2" s="64"/>
      <c r="G2" s="65"/>
      <c r="H2" s="68" t="s">
        <v>59</v>
      </c>
    </row>
    <row r="3" spans="1:8" ht="24.95" customHeight="1" x14ac:dyDescent="0.2">
      <c r="A3" s="69"/>
      <c r="B3" s="70"/>
      <c r="C3" s="71" t="s">
        <v>55</v>
      </c>
      <c r="D3" s="71" t="s">
        <v>125</v>
      </c>
      <c r="E3" s="71" t="s">
        <v>56</v>
      </c>
      <c r="F3" s="71" t="s">
        <v>57</v>
      </c>
      <c r="G3" s="71" t="s">
        <v>58</v>
      </c>
      <c r="H3" s="72"/>
    </row>
    <row r="4" spans="1:8" x14ac:dyDescent="0.2">
      <c r="A4" s="73"/>
      <c r="B4" s="74"/>
      <c r="C4" s="75">
        <v>1</v>
      </c>
      <c r="D4" s="75">
        <v>2</v>
      </c>
      <c r="E4" s="75" t="s">
        <v>126</v>
      </c>
      <c r="F4" s="75">
        <v>4</v>
      </c>
      <c r="G4" s="75">
        <v>5</v>
      </c>
      <c r="H4" s="75" t="s">
        <v>127</v>
      </c>
    </row>
    <row r="5" spans="1:8" x14ac:dyDescent="0.2">
      <c r="A5" s="41"/>
      <c r="B5" s="42"/>
      <c r="C5" s="12"/>
      <c r="D5" s="12"/>
      <c r="E5" s="12"/>
      <c r="F5" s="12"/>
      <c r="G5" s="12"/>
      <c r="H5" s="12"/>
    </row>
    <row r="6" spans="1:8" x14ac:dyDescent="0.2">
      <c r="A6" s="38" t="s">
        <v>16</v>
      </c>
      <c r="B6" s="36"/>
      <c r="C6" s="13">
        <f t="shared" ref="C6:H6" si="0">SUM(C7:C14)</f>
        <v>716643241.1099999</v>
      </c>
      <c r="D6" s="13">
        <f t="shared" si="0"/>
        <v>-36820452.169999972</v>
      </c>
      <c r="E6" s="13">
        <f t="shared" si="0"/>
        <v>679822788.94000006</v>
      </c>
      <c r="F6" s="13">
        <f t="shared" si="0"/>
        <v>679822788.94000006</v>
      </c>
      <c r="G6" s="13">
        <f t="shared" si="0"/>
        <v>678451343.68000007</v>
      </c>
      <c r="H6" s="13">
        <f t="shared" si="0"/>
        <v>0</v>
      </c>
    </row>
    <row r="7" spans="1:8" x14ac:dyDescent="0.2">
      <c r="A7" s="35"/>
      <c r="B7" s="39" t="s">
        <v>42</v>
      </c>
      <c r="C7" s="13">
        <v>13559084.15</v>
      </c>
      <c r="D7" s="13">
        <f t="shared" ref="D7:D14" si="1">E7-C7</f>
        <v>-813697.37000000104</v>
      </c>
      <c r="E7" s="13">
        <v>12745386.779999999</v>
      </c>
      <c r="F7" s="13">
        <v>12745386.779999999</v>
      </c>
      <c r="G7" s="13">
        <v>12745386.779999999</v>
      </c>
      <c r="H7" s="13">
        <f>E7-F7</f>
        <v>0</v>
      </c>
    </row>
    <row r="8" spans="1:8" x14ac:dyDescent="0.2">
      <c r="A8" s="35"/>
      <c r="B8" s="39" t="s">
        <v>17</v>
      </c>
      <c r="C8" s="13">
        <v>7118357.6399999997</v>
      </c>
      <c r="D8" s="13">
        <f t="shared" si="1"/>
        <v>-1363625.1999999993</v>
      </c>
      <c r="E8" s="13">
        <v>5754732.4400000004</v>
      </c>
      <c r="F8" s="13">
        <v>5754732.4400000004</v>
      </c>
      <c r="G8" s="13">
        <v>5754732.4400000004</v>
      </c>
      <c r="H8" s="13">
        <f t="shared" ref="H8:H14" si="2">E8-F8</f>
        <v>0</v>
      </c>
    </row>
    <row r="9" spans="1:8" x14ac:dyDescent="0.2">
      <c r="A9" s="35"/>
      <c r="B9" s="39" t="s">
        <v>43</v>
      </c>
      <c r="C9" s="13">
        <v>92291669.299999997</v>
      </c>
      <c r="D9" s="13">
        <f t="shared" si="1"/>
        <v>3724667.2600000054</v>
      </c>
      <c r="E9" s="13">
        <v>96016336.560000002</v>
      </c>
      <c r="F9" s="13">
        <v>96016336.560000002</v>
      </c>
      <c r="G9" s="13">
        <v>96012823.420000002</v>
      </c>
      <c r="H9" s="13">
        <f t="shared" si="2"/>
        <v>0</v>
      </c>
    </row>
    <row r="10" spans="1:8" x14ac:dyDescent="0.2">
      <c r="A10" s="35"/>
      <c r="B10" s="39" t="s">
        <v>3</v>
      </c>
      <c r="C10" s="13">
        <v>5672914.4100000001</v>
      </c>
      <c r="D10" s="13">
        <f t="shared" si="1"/>
        <v>-213927.79999999981</v>
      </c>
      <c r="E10" s="13">
        <v>5458986.6100000003</v>
      </c>
      <c r="F10" s="13">
        <v>5458986.6100000003</v>
      </c>
      <c r="G10" s="13">
        <v>5458986.6100000003</v>
      </c>
      <c r="H10" s="13">
        <f t="shared" si="2"/>
        <v>0</v>
      </c>
    </row>
    <row r="11" spans="1:8" x14ac:dyDescent="0.2">
      <c r="A11" s="35"/>
      <c r="B11" s="39" t="s">
        <v>23</v>
      </c>
      <c r="C11" s="13">
        <v>71580954.930000007</v>
      </c>
      <c r="D11" s="13">
        <f t="shared" si="1"/>
        <v>-9563269.7500000075</v>
      </c>
      <c r="E11" s="13">
        <v>62017685.18</v>
      </c>
      <c r="F11" s="13">
        <v>62017685.18</v>
      </c>
      <c r="G11" s="13">
        <v>61937897.060000002</v>
      </c>
      <c r="H11" s="13">
        <f t="shared" si="2"/>
        <v>0</v>
      </c>
    </row>
    <row r="12" spans="1:8" x14ac:dyDescent="0.2">
      <c r="A12" s="35"/>
      <c r="B12" s="39" t="s">
        <v>18</v>
      </c>
      <c r="C12" s="13">
        <v>0</v>
      </c>
      <c r="D12" s="13">
        <f t="shared" si="1"/>
        <v>0</v>
      </c>
      <c r="E12" s="13"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5"/>
      <c r="B13" s="39" t="s">
        <v>44</v>
      </c>
      <c r="C13" s="13">
        <v>368755463.14999998</v>
      </c>
      <c r="D13" s="13">
        <f t="shared" si="1"/>
        <v>-32235810.149999976</v>
      </c>
      <c r="E13" s="13">
        <v>336519653</v>
      </c>
      <c r="F13" s="13">
        <v>336519653</v>
      </c>
      <c r="G13" s="13">
        <v>336519653</v>
      </c>
      <c r="H13" s="13">
        <f t="shared" si="2"/>
        <v>0</v>
      </c>
    </row>
    <row r="14" spans="1:8" x14ac:dyDescent="0.2">
      <c r="A14" s="35"/>
      <c r="B14" s="39" t="s">
        <v>19</v>
      </c>
      <c r="C14" s="13">
        <v>157664797.53</v>
      </c>
      <c r="D14" s="13">
        <f t="shared" si="1"/>
        <v>3645210.8400000036</v>
      </c>
      <c r="E14" s="13">
        <v>161310008.37</v>
      </c>
      <c r="F14" s="13">
        <v>161310008.37</v>
      </c>
      <c r="G14" s="13">
        <v>160021864.37</v>
      </c>
      <c r="H14" s="13">
        <f t="shared" si="2"/>
        <v>0</v>
      </c>
    </row>
    <row r="15" spans="1:8" x14ac:dyDescent="0.2">
      <c r="A15" s="37"/>
      <c r="B15" s="39"/>
      <c r="C15" s="13"/>
      <c r="D15" s="13"/>
      <c r="E15" s="13"/>
      <c r="F15" s="13"/>
      <c r="G15" s="13"/>
      <c r="H15" s="13"/>
    </row>
    <row r="16" spans="1:8" x14ac:dyDescent="0.2">
      <c r="A16" s="38" t="s">
        <v>20</v>
      </c>
      <c r="B16" s="40"/>
      <c r="C16" s="13">
        <f t="shared" ref="C16:H16" si="3">SUM(C17:C23)</f>
        <v>922409230.91000009</v>
      </c>
      <c r="D16" s="13">
        <f t="shared" si="3"/>
        <v>-67726637.26000005</v>
      </c>
      <c r="E16" s="13">
        <f t="shared" si="3"/>
        <v>854682593.64999986</v>
      </c>
      <c r="F16" s="13">
        <f t="shared" si="3"/>
        <v>854682593.64999986</v>
      </c>
      <c r="G16" s="13">
        <f t="shared" si="3"/>
        <v>819889971.6099999</v>
      </c>
      <c r="H16" s="13">
        <f t="shared" si="3"/>
        <v>0</v>
      </c>
    </row>
    <row r="17" spans="1:8" x14ac:dyDescent="0.2">
      <c r="A17" s="35"/>
      <c r="B17" s="39" t="s">
        <v>45</v>
      </c>
      <c r="C17" s="13">
        <v>105599617.15000001</v>
      </c>
      <c r="D17" s="13">
        <f t="shared" ref="D17:D23" si="4">E17-C17</f>
        <v>-7118264.8400000036</v>
      </c>
      <c r="E17" s="13">
        <v>98481352.310000002</v>
      </c>
      <c r="F17" s="13">
        <v>98481352.310000002</v>
      </c>
      <c r="G17" s="13">
        <v>98481352.310000002</v>
      </c>
      <c r="H17" s="13">
        <f t="shared" ref="H17:H23" si="5">E17-F17</f>
        <v>0</v>
      </c>
    </row>
    <row r="18" spans="1:8" x14ac:dyDescent="0.2">
      <c r="A18" s="35"/>
      <c r="B18" s="39" t="s">
        <v>28</v>
      </c>
      <c r="C18" s="13">
        <v>664346834.88999999</v>
      </c>
      <c r="D18" s="13">
        <f t="shared" si="4"/>
        <v>-61274820.580000043</v>
      </c>
      <c r="E18" s="13">
        <v>603072014.30999994</v>
      </c>
      <c r="F18" s="13">
        <v>603072014.30999994</v>
      </c>
      <c r="G18" s="13">
        <v>568336314.23000002</v>
      </c>
      <c r="H18" s="13">
        <f t="shared" si="5"/>
        <v>0</v>
      </c>
    </row>
    <row r="19" spans="1:8" x14ac:dyDescent="0.2">
      <c r="A19" s="35"/>
      <c r="B19" s="39" t="s">
        <v>21</v>
      </c>
      <c r="C19" s="13">
        <v>7875477.7199999997</v>
      </c>
      <c r="D19" s="13">
        <f t="shared" si="4"/>
        <v>-1208620.4699999997</v>
      </c>
      <c r="E19" s="13">
        <v>6666857.25</v>
      </c>
      <c r="F19" s="13">
        <v>6666857.25</v>
      </c>
      <c r="G19" s="13">
        <v>6653573.4100000001</v>
      </c>
      <c r="H19" s="13">
        <f t="shared" si="5"/>
        <v>0</v>
      </c>
    </row>
    <row r="20" spans="1:8" x14ac:dyDescent="0.2">
      <c r="A20" s="35"/>
      <c r="B20" s="39" t="s">
        <v>46</v>
      </c>
      <c r="C20" s="13">
        <v>53771955.57</v>
      </c>
      <c r="D20" s="13">
        <f t="shared" si="4"/>
        <v>8846582.3500000015</v>
      </c>
      <c r="E20" s="13">
        <v>62618537.920000002</v>
      </c>
      <c r="F20" s="13">
        <v>62618537.920000002</v>
      </c>
      <c r="G20" s="13">
        <v>62618537.920000002</v>
      </c>
      <c r="H20" s="13">
        <f t="shared" si="5"/>
        <v>0</v>
      </c>
    </row>
    <row r="21" spans="1:8" x14ac:dyDescent="0.2">
      <c r="A21" s="35"/>
      <c r="B21" s="39" t="s">
        <v>47</v>
      </c>
      <c r="C21" s="13">
        <v>13722730.939999999</v>
      </c>
      <c r="D21" s="13">
        <f t="shared" si="4"/>
        <v>-429597.52999999933</v>
      </c>
      <c r="E21" s="13">
        <v>13293133.41</v>
      </c>
      <c r="F21" s="13">
        <v>13293133.41</v>
      </c>
      <c r="G21" s="13">
        <v>13249495.289999999</v>
      </c>
      <c r="H21" s="13">
        <f t="shared" si="5"/>
        <v>0</v>
      </c>
    </row>
    <row r="22" spans="1:8" x14ac:dyDescent="0.2">
      <c r="A22" s="35"/>
      <c r="B22" s="39" t="s">
        <v>48</v>
      </c>
      <c r="C22" s="13">
        <v>44588666</v>
      </c>
      <c r="D22" s="13">
        <f t="shared" si="4"/>
        <v>-2292495.3100000024</v>
      </c>
      <c r="E22" s="13">
        <v>42296170.689999998</v>
      </c>
      <c r="F22" s="13">
        <v>42296170.689999998</v>
      </c>
      <c r="G22" s="13">
        <v>42296170.689999998</v>
      </c>
      <c r="H22" s="13">
        <f t="shared" si="5"/>
        <v>0</v>
      </c>
    </row>
    <row r="23" spans="1:8" x14ac:dyDescent="0.2">
      <c r="A23" s="35"/>
      <c r="B23" s="39" t="s">
        <v>4</v>
      </c>
      <c r="C23" s="13">
        <v>32503948.640000001</v>
      </c>
      <c r="D23" s="13">
        <f t="shared" si="4"/>
        <v>-4249420.879999999</v>
      </c>
      <c r="E23" s="13">
        <v>28254527.760000002</v>
      </c>
      <c r="F23" s="13">
        <v>28254527.760000002</v>
      </c>
      <c r="G23" s="13">
        <v>28254527.760000002</v>
      </c>
      <c r="H23" s="13">
        <f t="shared" si="5"/>
        <v>0</v>
      </c>
    </row>
    <row r="24" spans="1:8" x14ac:dyDescent="0.2">
      <c r="A24" s="37"/>
      <c r="B24" s="39"/>
      <c r="C24" s="13"/>
      <c r="D24" s="13"/>
      <c r="E24" s="13"/>
      <c r="F24" s="13"/>
      <c r="G24" s="13"/>
      <c r="H24" s="13"/>
    </row>
    <row r="25" spans="1:8" x14ac:dyDescent="0.2">
      <c r="A25" s="38" t="s">
        <v>49</v>
      </c>
      <c r="B25" s="40"/>
      <c r="C25" s="13">
        <f t="shared" ref="C25:H25" si="6">SUM(C26:C34)</f>
        <v>130334461.67</v>
      </c>
      <c r="D25" s="13">
        <f t="shared" si="6"/>
        <v>-11065323.800000003</v>
      </c>
      <c r="E25" s="13">
        <f t="shared" si="6"/>
        <v>119269137.87</v>
      </c>
      <c r="F25" s="13">
        <f t="shared" si="6"/>
        <v>119269137.87</v>
      </c>
      <c r="G25" s="13">
        <f t="shared" si="6"/>
        <v>119269137.87</v>
      </c>
      <c r="H25" s="13">
        <f t="shared" si="6"/>
        <v>0</v>
      </c>
    </row>
    <row r="26" spans="1:8" x14ac:dyDescent="0.2">
      <c r="A26" s="35"/>
      <c r="B26" s="39" t="s">
        <v>29</v>
      </c>
      <c r="C26" s="13">
        <v>23168497.969999999</v>
      </c>
      <c r="D26" s="13">
        <f t="shared" ref="D26:D34" si="7">E26-C26</f>
        <v>-5577006.5799999982</v>
      </c>
      <c r="E26" s="13">
        <v>17591491.390000001</v>
      </c>
      <c r="F26" s="13">
        <v>17591491.390000001</v>
      </c>
      <c r="G26" s="13">
        <v>17591491.390000001</v>
      </c>
      <c r="H26" s="13">
        <f t="shared" ref="H26:H34" si="8">E26-F26</f>
        <v>0</v>
      </c>
    </row>
    <row r="27" spans="1:8" x14ac:dyDescent="0.2">
      <c r="A27" s="35"/>
      <c r="B27" s="39" t="s">
        <v>24</v>
      </c>
      <c r="C27" s="13">
        <v>0</v>
      </c>
      <c r="D27" s="13">
        <f t="shared" si="7"/>
        <v>0</v>
      </c>
      <c r="E27" s="13">
        <v>0</v>
      </c>
      <c r="F27" s="13">
        <v>0</v>
      </c>
      <c r="G27" s="13">
        <v>0</v>
      </c>
      <c r="H27" s="13">
        <f t="shared" si="8"/>
        <v>0</v>
      </c>
    </row>
    <row r="28" spans="1:8" x14ac:dyDescent="0.2">
      <c r="A28" s="35"/>
      <c r="B28" s="39" t="s">
        <v>30</v>
      </c>
      <c r="C28" s="13">
        <v>0</v>
      </c>
      <c r="D28" s="13">
        <f t="shared" si="7"/>
        <v>0</v>
      </c>
      <c r="E28" s="13">
        <v>0</v>
      </c>
      <c r="F28" s="13">
        <v>0</v>
      </c>
      <c r="G28" s="13">
        <v>0</v>
      </c>
      <c r="H28" s="13">
        <f t="shared" si="8"/>
        <v>0</v>
      </c>
    </row>
    <row r="29" spans="1:8" x14ac:dyDescent="0.2">
      <c r="A29" s="35"/>
      <c r="B29" s="39" t="s">
        <v>50</v>
      </c>
      <c r="C29" s="13">
        <v>0</v>
      </c>
      <c r="D29" s="13">
        <f t="shared" si="7"/>
        <v>0</v>
      </c>
      <c r="E29" s="13">
        <v>0</v>
      </c>
      <c r="F29" s="13">
        <v>0</v>
      </c>
      <c r="G29" s="13">
        <v>0</v>
      </c>
      <c r="H29" s="13">
        <f t="shared" si="8"/>
        <v>0</v>
      </c>
    </row>
    <row r="30" spans="1:8" x14ac:dyDescent="0.2">
      <c r="A30" s="35"/>
      <c r="B30" s="39" t="s">
        <v>22</v>
      </c>
      <c r="C30" s="13">
        <v>92663631.560000002</v>
      </c>
      <c r="D30" s="13">
        <f t="shared" si="7"/>
        <v>-4310377.2300000042</v>
      </c>
      <c r="E30" s="13">
        <v>88353254.329999998</v>
      </c>
      <c r="F30" s="13">
        <v>88353254.329999998</v>
      </c>
      <c r="G30" s="13">
        <v>88353254.329999998</v>
      </c>
      <c r="H30" s="13">
        <f t="shared" si="8"/>
        <v>0</v>
      </c>
    </row>
    <row r="31" spans="1:8" x14ac:dyDescent="0.2">
      <c r="A31" s="35"/>
      <c r="B31" s="39" t="s">
        <v>5</v>
      </c>
      <c r="C31" s="13">
        <v>9351886.1400000006</v>
      </c>
      <c r="D31" s="13">
        <f t="shared" si="7"/>
        <v>-1412559.9900000002</v>
      </c>
      <c r="E31" s="13">
        <v>7939326.1500000004</v>
      </c>
      <c r="F31" s="13">
        <v>7939326.1500000004</v>
      </c>
      <c r="G31" s="13">
        <v>7939326.1500000004</v>
      </c>
      <c r="H31" s="13">
        <f t="shared" si="8"/>
        <v>0</v>
      </c>
    </row>
    <row r="32" spans="1:8" x14ac:dyDescent="0.2">
      <c r="A32" s="35"/>
      <c r="B32" s="39" t="s">
        <v>6</v>
      </c>
      <c r="C32" s="13">
        <v>5150446</v>
      </c>
      <c r="D32" s="13">
        <f t="shared" si="7"/>
        <v>234620</v>
      </c>
      <c r="E32" s="13">
        <v>5385066</v>
      </c>
      <c r="F32" s="13">
        <v>5385066</v>
      </c>
      <c r="G32" s="13">
        <v>5385066</v>
      </c>
      <c r="H32" s="13">
        <f t="shared" si="8"/>
        <v>0</v>
      </c>
    </row>
    <row r="33" spans="1:8" x14ac:dyDescent="0.2">
      <c r="A33" s="35"/>
      <c r="B33" s="39" t="s">
        <v>51</v>
      </c>
      <c r="C33" s="13">
        <v>0</v>
      </c>
      <c r="D33" s="13">
        <f t="shared" si="7"/>
        <v>0</v>
      </c>
      <c r="E33" s="13">
        <v>0</v>
      </c>
      <c r="F33" s="13">
        <v>0</v>
      </c>
      <c r="G33" s="13">
        <v>0</v>
      </c>
      <c r="H33" s="13">
        <f t="shared" si="8"/>
        <v>0</v>
      </c>
    </row>
    <row r="34" spans="1:8" x14ac:dyDescent="0.2">
      <c r="A34" s="35"/>
      <c r="B34" s="39" t="s">
        <v>31</v>
      </c>
      <c r="C34" s="13">
        <v>0</v>
      </c>
      <c r="D34" s="13">
        <f t="shared" si="7"/>
        <v>0</v>
      </c>
      <c r="E34" s="13">
        <v>0</v>
      </c>
      <c r="F34" s="13">
        <v>0</v>
      </c>
      <c r="G34" s="13">
        <v>0</v>
      </c>
      <c r="H34" s="13">
        <f t="shared" si="8"/>
        <v>0</v>
      </c>
    </row>
    <row r="35" spans="1:8" x14ac:dyDescent="0.2">
      <c r="A35" s="37"/>
      <c r="B35" s="39"/>
      <c r="C35" s="13"/>
      <c r="D35" s="13"/>
      <c r="E35" s="13"/>
      <c r="F35" s="13"/>
      <c r="G35" s="13"/>
      <c r="H35" s="13"/>
    </row>
    <row r="36" spans="1:8" x14ac:dyDescent="0.2">
      <c r="A36" s="38" t="s">
        <v>32</v>
      </c>
      <c r="B36" s="40"/>
      <c r="C36" s="13">
        <f t="shared" ref="C36:H36" si="9">SUM(C37:C40)</f>
        <v>49703115.310000002</v>
      </c>
      <c r="D36" s="13">
        <f t="shared" si="9"/>
        <v>3144184.64</v>
      </c>
      <c r="E36" s="13">
        <f t="shared" si="9"/>
        <v>52847299.950000003</v>
      </c>
      <c r="F36" s="13">
        <f t="shared" si="9"/>
        <v>52847299.950000003</v>
      </c>
      <c r="G36" s="13">
        <f t="shared" si="9"/>
        <v>52847299.950000003</v>
      </c>
      <c r="H36" s="13">
        <f t="shared" si="9"/>
        <v>0</v>
      </c>
    </row>
    <row r="37" spans="1:8" x14ac:dyDescent="0.2">
      <c r="A37" s="35"/>
      <c r="B37" s="39" t="s">
        <v>52</v>
      </c>
      <c r="C37" s="13">
        <v>49703115.310000002</v>
      </c>
      <c r="D37" s="13">
        <v>3144184.64</v>
      </c>
      <c r="E37" s="13">
        <f>C37+D37</f>
        <v>52847299.950000003</v>
      </c>
      <c r="F37" s="13">
        <v>52847299.950000003</v>
      </c>
      <c r="G37" s="13">
        <v>52847299.950000003</v>
      </c>
      <c r="H37" s="13">
        <f t="shared" ref="H37:H40" si="10">E37-F37</f>
        <v>0</v>
      </c>
    </row>
    <row r="38" spans="1:8" ht="22.5" x14ac:dyDescent="0.2">
      <c r="A38" s="35"/>
      <c r="B38" s="39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5"/>
      <c r="B39" s="39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5"/>
      <c r="B40" s="39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37"/>
      <c r="B41" s="39"/>
      <c r="C41" s="13"/>
      <c r="D41" s="13"/>
      <c r="E41" s="13"/>
      <c r="F41" s="13"/>
      <c r="G41" s="13"/>
      <c r="H41" s="13"/>
    </row>
    <row r="42" spans="1:8" x14ac:dyDescent="0.2">
      <c r="A42" s="43"/>
      <c r="B42" s="44" t="s">
        <v>53</v>
      </c>
      <c r="C42" s="21">
        <f t="shared" ref="C42:H42" si="12">SUM(C36+C25+C16+C6)</f>
        <v>1819090049</v>
      </c>
      <c r="D42" s="21">
        <f t="shared" si="12"/>
        <v>-112468228.59000002</v>
      </c>
      <c r="E42" s="21">
        <f t="shared" si="12"/>
        <v>1706621820.4099998</v>
      </c>
      <c r="F42" s="21">
        <f t="shared" si="12"/>
        <v>1706621820.4099998</v>
      </c>
      <c r="G42" s="21">
        <f t="shared" si="12"/>
        <v>1670457753.1099999</v>
      </c>
      <c r="H42" s="21">
        <f t="shared" si="12"/>
        <v>0</v>
      </c>
    </row>
    <row r="43" spans="1:8" x14ac:dyDescent="0.2">
      <c r="A43" s="34"/>
      <c r="B43" s="34"/>
      <c r="C43" s="34"/>
      <c r="D43" s="34"/>
      <c r="E43" s="34"/>
      <c r="F43" s="34"/>
      <c r="G43" s="34"/>
      <c r="H43" s="34"/>
    </row>
    <row r="44" spans="1:8" s="80" customFormat="1" x14ac:dyDescent="0.2">
      <c r="A44" s="76" t="s">
        <v>205</v>
      </c>
      <c r="B44" s="77"/>
      <c r="C44" s="77"/>
      <c r="D44" s="78"/>
      <c r="E44" s="76"/>
      <c r="F44" s="79"/>
      <c r="G44" s="77"/>
    </row>
    <row r="45" spans="1:8" x14ac:dyDescent="0.2">
      <c r="A45" s="34"/>
      <c r="B45" s="34"/>
      <c r="C45" s="34"/>
      <c r="D45" s="34"/>
      <c r="E45" s="34"/>
      <c r="F45" s="34"/>
      <c r="G45" s="34"/>
      <c r="H45" s="34"/>
    </row>
    <row r="47" spans="1:8" ht="15" x14ac:dyDescent="0.2">
      <c r="A47" s="51"/>
      <c r="B47" s="51"/>
      <c r="C47" s="51"/>
      <c r="D47" s="51"/>
      <c r="E47" s="51"/>
      <c r="F47" s="51"/>
      <c r="G47" s="51"/>
      <c r="H47" s="51"/>
    </row>
    <row r="48" spans="1:8" ht="15" x14ac:dyDescent="0.2">
      <c r="A48" s="51"/>
      <c r="B48" s="51"/>
      <c r="C48" s="51"/>
      <c r="D48" s="51"/>
      <c r="E48" s="51"/>
      <c r="F48" s="51"/>
      <c r="G48" s="51"/>
      <c r="H48" s="51"/>
    </row>
  </sheetData>
  <sheetProtection formatCells="0" formatColumns="0" formatRows="0" autoFilter="0"/>
  <mergeCells count="6">
    <mergeCell ref="A48:H48"/>
    <mergeCell ref="A1:H1"/>
    <mergeCell ref="A2:B4"/>
    <mergeCell ref="C2:G2"/>
    <mergeCell ref="H2:H3"/>
    <mergeCell ref="A47:H47"/>
  </mergeCells>
  <printOptions horizontalCentered="1"/>
  <pageMargins left="0" right="0" top="0.3543307086614173" bottom="0.3543307086614173" header="0.31496062992125984" footer="0.31496062992125984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2020-01-28T19:43:26Z</cp:lastPrinted>
  <dcterms:created xsi:type="dcterms:W3CDTF">2014-02-10T03:37:14Z</dcterms:created>
  <dcterms:modified xsi:type="dcterms:W3CDTF">2020-01-30T20:13:59Z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