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SIRET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2" l="1"/>
  <c r="D52" i="2" s="1"/>
  <c r="D53" i="2"/>
  <c r="E52" i="2"/>
  <c r="E48" i="2"/>
  <c r="E47" i="2" s="1"/>
  <c r="E57" i="2" s="1"/>
  <c r="D48" i="2"/>
  <c r="D47" i="2"/>
  <c r="E40" i="2"/>
  <c r="D40" i="2"/>
  <c r="E36" i="2"/>
  <c r="D36" i="2"/>
  <c r="D44" i="2" s="1"/>
  <c r="E16" i="2"/>
  <c r="D16" i="2"/>
  <c r="E5" i="2"/>
  <c r="D5" i="2"/>
  <c r="D33" i="2" s="1"/>
  <c r="D57" i="2" l="1"/>
  <c r="D59" i="2" s="1"/>
  <c r="D62" i="2" s="1"/>
  <c r="E44" i="2"/>
  <c r="E33" i="2"/>
  <c r="E59" i="2"/>
  <c r="E62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<sst xmlns="http://schemas.openxmlformats.org/spreadsheetml/2006/main" count="62" uniqueCount="53">
  <si>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</si>
  <si>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</si>
  <si>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</si>
  <si>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</si>
  <si>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</si>
  <si>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</si>
  <si>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</si>
  <si>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</si>
  <si>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</si>
  <si>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</si>
  <si>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</si>
  <si>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</si>
  <si>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</si>
  <si>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</si>
  <si>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</si>
  <si>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</si>
  <si>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</si>
  <si>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</si>
  <si>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</si>
  <si>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</si>
  <si>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</si>
  <si>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</si>
  <si>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</si>
  <si>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</si>
  <si>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</si>
  <si>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</si>
  <si>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</si>
  <si>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</si>
  <si>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</si>
  <si>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</si>
  <si>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</si>
  <si>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</si>
  <si>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</si>
  <si>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</si>
  <si>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</si>
  <si>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</si>
  <si>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</si>
  <si>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</si>
  <si>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</si>
  <si>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</si>
  <si>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</si>
  <si>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</si>
  <si>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</si>
  <si>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</si>
  <si>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</si>
  <si>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</si>
  <si>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</si>
  <si>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</si>
  <si>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</si>
  <si>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</si>
  <si>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</si>
  <si>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CELAYA GUANAJUATO
ESTADO DE FLUJOS DE EFECTIVO
DEL 1 DE ENERO AL AL 31 DE DICIEMBRE DEL 2019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</si>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</sst>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</cellStyleXfs>
  <cellXfs count="38">
    <xf numFmtId="0" fontId="0" fillId="0" borderId="0" xfId="0"/>
    <xf numFmtId="4" fontId="3" fillId="0" borderId="2" xfId="8" applyNumberFormat="1" applyFont="1" applyBorder="1" applyAlignment="1" applyProtection="1">
      <alignment vertical="top" wrapText="1"/>
      <protection locked="0"/>
    </xf>
    <xf numFmtId="0" fontId="4" fillId="0" borderId="1" xfId="8" applyFont="1" applyBorder="1" applyProtection="1">
      <protection locked="0"/>
    </xf>
    <xf numFmtId="0" fontId="4" fillId="0" borderId="0" xfId="8" applyFont="1" applyProtection="1">
      <protection locked="0"/>
    </xf>
    <xf numFmtId="0" fontId="3" fillId="0" borderId="0" xfId="8" applyFont="1" applyAlignment="1">
      <alignment horizontal="center" vertical="center" wrapText="1"/>
    </xf>
    <xf numFmtId="0" fontId="3" fillId="0" borderId="2" xfId="8" applyFont="1" applyBorder="1" applyAlignment="1">
      <alignment horizontal="center" vertical="center" wrapText="1"/>
    </xf>
    <xf numFmtId="0" fontId="3" fillId="0" borderId="1" xfId="8" applyFont="1" applyBorder="1" applyAlignment="1">
      <alignment horizontal="left" vertical="top"/>
    </xf>
    <xf numFmtId="0" fontId="3" fillId="0" borderId="0" xfId="8" applyFont="1" applyAlignment="1">
      <alignment horizontal="left" vertical="top" wrapText="1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2" xfId="8" applyFont="1" applyBorder="1" applyAlignment="1" applyProtection="1">
      <alignment horizontal="center" vertical="top" wrapText="1"/>
      <protection locked="0"/>
    </xf>
    <xf numFmtId="0" fontId="3" fillId="0" borderId="0" xfId="8" applyFont="1" applyAlignment="1">
      <alignment horizontal="left" vertical="top"/>
    </xf>
    <xf numFmtId="0" fontId="3" fillId="0" borderId="0" xfId="8" applyFont="1" applyAlignment="1">
      <alignment horizontal="left" vertical="top" wrapText="1" indent="1"/>
    </xf>
    <xf numFmtId="4" fontId="3" fillId="0" borderId="0" xfId="8" applyNumberFormat="1" applyFont="1" applyAlignment="1" applyProtection="1">
      <alignment vertical="top" wrapText="1"/>
      <protection locked="0"/>
    </xf>
    <xf numFmtId="0" fontId="8" fillId="0" borderId="1" xfId="8" applyFont="1" applyBorder="1" applyProtection="1">
      <protection locked="0"/>
    </xf>
    <xf numFmtId="0" fontId="4" fillId="0" borderId="0" xfId="8" applyFont="1" applyAlignment="1">
      <alignment horizontal="left" vertical="top" wrapText="1"/>
    </xf>
    <xf numFmtId="4" fontId="4" fillId="0" borderId="0" xfId="8" applyNumberFormat="1" applyFont="1" applyAlignment="1" applyProtection="1">
      <alignment vertical="top" wrapText="1"/>
      <protection locked="0"/>
    </xf>
    <xf numFmtId="4" fontId="4" fillId="0" borderId="2" xfId="8" applyNumberFormat="1" applyFont="1" applyBorder="1" applyAlignment="1" applyProtection="1">
      <alignment vertical="top" wrapText="1"/>
      <protection locked="0"/>
    </xf>
    <xf numFmtId="0" fontId="7" fillId="0" borderId="1" xfId="8" applyFont="1" applyBorder="1" applyAlignment="1">
      <alignment vertical="top"/>
    </xf>
    <xf numFmtId="0" fontId="3" fillId="0" borderId="0" xfId="8" applyFont="1" applyAlignment="1">
      <alignment vertical="top" wrapText="1"/>
    </xf>
    <xf numFmtId="0" fontId="3" fillId="0" borderId="1" xfId="8" applyFont="1" applyBorder="1" applyAlignment="1">
      <alignment vertical="top"/>
    </xf>
    <xf numFmtId="0" fontId="4" fillId="0" borderId="0" xfId="8" applyFont="1" applyAlignment="1">
      <alignment horizontal="left" vertical="top" wrapText="1" indent="1"/>
    </xf>
    <xf numFmtId="4" fontId="4" fillId="0" borderId="2" xfId="0" applyNumberFormat="1" applyFont="1" applyBorder="1"/>
    <xf numFmtId="4" fontId="3" fillId="0" borderId="2" xfId="0" applyNumberFormat="1" applyFont="1" applyBorder="1"/>
    <xf numFmtId="0" fontId="4" fillId="0" borderId="5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3" xfId="8" applyFont="1" applyBorder="1" applyAlignment="1">
      <alignment vertical="top" wrapText="1"/>
    </xf>
    <xf numFmtId="4" fontId="4" fillId="0" borderId="4" xfId="8" applyNumberFormat="1" applyFont="1" applyBorder="1" applyAlignment="1">
      <alignment vertical="top"/>
    </xf>
    <xf numFmtId="4" fontId="4" fillId="0" borderId="0" xfId="8" applyNumberFormat="1" applyFont="1" applyProtection="1">
      <protection locked="0"/>
    </xf>
    <xf numFmtId="0" fontId="11" fillId="2" borderId="7" xfId="8" applyFont="1" applyFill="1" applyBorder="1" applyAlignment="1">
      <alignment horizontal="center" vertical="center" wrapText="1"/>
    </xf>
    <xf numFmtId="0" fontId="11" fillId="2" borderId="8" xfId="8" applyFont="1" applyFill="1" applyBorder="1" applyAlignment="1">
      <alignment horizontal="center" vertical="center" wrapText="1"/>
    </xf>
    <xf numFmtId="0" fontId="11" fillId="2" borderId="9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center" vertical="center" wrapText="1"/>
      <protection locked="0"/>
    </xf>
    <xf numFmtId="0" fontId="11" fillId="2" borderId="11" xfId="8" applyFont="1" applyFill="1" applyBorder="1" applyAlignment="1" applyProtection="1">
      <alignment horizontal="center" vertical="center" wrapText="1"/>
      <protection locked="0"/>
    </xf>
    <xf numFmtId="0" fontId="11" fillId="2" borderId="6" xfId="8" applyFont="1" applyFill="1" applyBorder="1" applyAlignment="1">
      <alignment horizontal="center" vertical="center" wrapText="1"/>
    </xf>
    <xf numFmtId="0" fontId="11" fillId="2" borderId="7" xfId="8" applyFont="1" applyFill="1" applyBorder="1" applyAlignment="1">
      <alignment horizontal="center" vertical="center" wrapText="1"/>
    </xf>
    <xf numFmtId="0" fontId="4" fillId="0" borderId="0" xfId="8" applyFont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</cellXfs>
  <cellStyles count="33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2 3 2" xfId="30"/>
    <cellStyle name="Normal 3" xfId="9"/>
    <cellStyle name="Normal 3 2" xfId="22"/>
    <cellStyle name="Normal 3 2 2" xfId="32"/>
    <cellStyle name="Normal 3 3" xfId="31"/>
    <cellStyle name="Normal 3 4" xfId="29"/>
    <cellStyle name="Normal 4" xfId="10"/>
    <cellStyle name="Normal 4 2" xfId="11"/>
    <cellStyle name="Normal 4 3" xfId="25"/>
    <cellStyle name="Normal 5" xfId="12"/>
    <cellStyle name="Normal 5 2" xfId="13"/>
    <cellStyle name="Normal 5 3" xfId="26"/>
    <cellStyle name="Normal 56" xfId="27"/>
    <cellStyle name="Normal 6" xfId="14"/>
    <cellStyle name="Normal 6 2" xfId="15"/>
    <cellStyle name="Normal 6 2 2" xfId="24"/>
    <cellStyle name="Normal 6 3" xfId="23"/>
    <cellStyle name="Porcentaje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47625</xdr:rowOff>
    </xdr:from>
    <xdr:to>
      <xdr:col>2</xdr:col>
      <xdr:colOff>1268583</xdr:colOff>
      <xdr:row>0</xdr:row>
      <xdr:rowOff>552450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4893BA-C8BE-4747-9C5C-75C9C16D7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001883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0</xdr:row>
      <xdr:rowOff>76201</xdr:rowOff>
    </xdr:from>
    <xdr:to>
      <xdr:col>4</xdr:col>
      <xdr:colOff>1257300</xdr:colOff>
      <xdr:row>0</xdr:row>
      <xdr:rowOff>547619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3A2C1A-053C-4068-BD4C-4CC1704AF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43625" y="76201"/>
          <a:ext cx="1085850" cy="471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65"/>
  <sheetViews>
    <sheetView showGridLines="0" tabSelected="1" topLeftCell="A34" zoomScaleNormal="100" workbookViewId="0">
      <selection activeCell="D74" sqref="D74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12" style="3"/>
    <col min="7" max="8" width="15.83203125" style="3" bestFit="1" customWidth="1"/>
    <col min="9" max="16384" width="12" style="3"/>
  </cols>
  <sheetData>
    <row r="1" spans="1:8" ht="46.5" customHeight="1" x14ac:dyDescent="0.2">
      <c r="A1" s="30" t="s">
        <v>51</v>
      </c>
      <c r="B1" s="31"/>
      <c r="C1" s="31"/>
      <c r="D1" s="31"/>
      <c r="E1" s="32"/>
    </row>
    <row r="2" spans="1:8" ht="15" customHeight="1" x14ac:dyDescent="0.2">
      <c r="A2" s="33" t="s">
        <v>0</v>
      </c>
      <c r="B2" s="34"/>
      <c r="C2" s="34"/>
      <c r="D2" s="28">
        <v>2019</v>
      </c>
      <c r="E2" s="29">
        <v>2018</v>
      </c>
    </row>
    <row r="3" spans="1:8" ht="15" customHeight="1" x14ac:dyDescent="0.2">
      <c r="A3" s="2"/>
      <c r="C3" s="4"/>
      <c r="D3" s="4"/>
      <c r="E3" s="5"/>
    </row>
    <row r="4" spans="1:8" x14ac:dyDescent="0.2">
      <c r="A4" s="6" t="s">
        <v>1</v>
      </c>
      <c r="C4" s="7"/>
      <c r="D4" s="8"/>
      <c r="E4" s="9"/>
    </row>
    <row r="5" spans="1:8" x14ac:dyDescent="0.2">
      <c r="A5" s="2"/>
      <c r="B5" s="10" t="s">
        <v>2</v>
      </c>
      <c r="C5" s="11"/>
      <c r="D5" s="12">
        <f>SUM(D6:D15)</f>
        <v>1790553160.8400002</v>
      </c>
      <c r="E5" s="1">
        <f>SUM(E6:E15)</f>
        <v>1722635176.99</v>
      </c>
      <c r="G5" s="12"/>
      <c r="H5" s="12"/>
    </row>
    <row r="6" spans="1:8" x14ac:dyDescent="0.2">
      <c r="A6" s="13">
        <v>4110</v>
      </c>
      <c r="C6" s="14" t="s">
        <v>3</v>
      </c>
      <c r="D6" s="15">
        <v>302727531.49000001</v>
      </c>
      <c r="E6" s="16">
        <v>282437491.79000002</v>
      </c>
      <c r="G6" s="15"/>
      <c r="H6" s="15"/>
    </row>
    <row r="7" spans="1:8" x14ac:dyDescent="0.2">
      <c r="A7" s="13">
        <v>4120</v>
      </c>
      <c r="C7" s="14" t="s">
        <v>4</v>
      </c>
      <c r="D7" s="15">
        <v>0</v>
      </c>
      <c r="E7" s="16">
        <v>0</v>
      </c>
      <c r="G7" s="15"/>
      <c r="H7" s="15"/>
    </row>
    <row r="8" spans="1:8" x14ac:dyDescent="0.2">
      <c r="A8" s="13">
        <v>4130</v>
      </c>
      <c r="C8" s="14" t="s">
        <v>42</v>
      </c>
      <c r="D8" s="15">
        <v>1253008.7</v>
      </c>
      <c r="E8" s="16">
        <v>3679233.56</v>
      </c>
      <c r="G8" s="15"/>
      <c r="H8" s="15"/>
    </row>
    <row r="9" spans="1:8" x14ac:dyDescent="0.2">
      <c r="A9" s="13">
        <v>4140</v>
      </c>
      <c r="C9" s="14" t="s">
        <v>5</v>
      </c>
      <c r="D9" s="15">
        <v>143359943.88999999</v>
      </c>
      <c r="E9" s="16">
        <v>136141001.66</v>
      </c>
      <c r="G9" s="15"/>
      <c r="H9" s="15"/>
    </row>
    <row r="10" spans="1:8" x14ac:dyDescent="0.2">
      <c r="A10" s="13">
        <v>4150</v>
      </c>
      <c r="C10" s="14" t="s">
        <v>43</v>
      </c>
      <c r="D10" s="15">
        <v>52482045.560000002</v>
      </c>
      <c r="E10" s="16">
        <v>50606468.729999997</v>
      </c>
      <c r="G10" s="15"/>
      <c r="H10" s="15"/>
    </row>
    <row r="11" spans="1:8" x14ac:dyDescent="0.2">
      <c r="A11" s="13">
        <v>4160</v>
      </c>
      <c r="C11" s="14" t="s">
        <v>44</v>
      </c>
      <c r="D11" s="15">
        <v>157206235.12</v>
      </c>
      <c r="E11" s="16">
        <v>245065776.41</v>
      </c>
      <c r="G11" s="15"/>
      <c r="H11" s="15"/>
    </row>
    <row r="12" spans="1:8" x14ac:dyDescent="0.2">
      <c r="A12" s="13">
        <v>4170</v>
      </c>
      <c r="C12" s="14" t="s">
        <v>45</v>
      </c>
      <c r="D12" s="15">
        <v>3228837.84</v>
      </c>
      <c r="E12" s="16">
        <v>2411784.62</v>
      </c>
      <c r="G12" s="15"/>
      <c r="H12" s="15"/>
    </row>
    <row r="13" spans="1:8" ht="22.5" x14ac:dyDescent="0.2">
      <c r="A13" s="13">
        <v>4210</v>
      </c>
      <c r="C13" s="14" t="s">
        <v>46</v>
      </c>
      <c r="D13" s="15">
        <v>0</v>
      </c>
      <c r="E13" s="16">
        <v>1002293420.22</v>
      </c>
      <c r="G13" s="15"/>
      <c r="H13" s="15"/>
    </row>
    <row r="14" spans="1:8" x14ac:dyDescent="0.2">
      <c r="A14" s="13">
        <v>4220</v>
      </c>
      <c r="C14" s="14" t="s">
        <v>47</v>
      </c>
      <c r="D14" s="15">
        <v>1130295558.24</v>
      </c>
      <c r="E14" s="16">
        <v>0</v>
      </c>
      <c r="G14" s="15"/>
      <c r="H14" s="15"/>
    </row>
    <row r="15" spans="1:8" x14ac:dyDescent="0.2">
      <c r="A15" s="13" t="s">
        <v>48</v>
      </c>
      <c r="C15" s="14" t="s">
        <v>6</v>
      </c>
      <c r="D15" s="15">
        <v>0</v>
      </c>
      <c r="E15" s="16">
        <v>0</v>
      </c>
      <c r="G15" s="15"/>
      <c r="H15" s="15"/>
    </row>
    <row r="16" spans="1:8" x14ac:dyDescent="0.2">
      <c r="A16" s="13" t="s">
        <v>49</v>
      </c>
      <c r="B16" s="10" t="s">
        <v>7</v>
      </c>
      <c r="C16" s="11"/>
      <c r="D16" s="12">
        <f>SUM(D17:D32)</f>
        <v>1305234778.3800001</v>
      </c>
      <c r="E16" s="1">
        <f>SUM(E17:E32)</f>
        <v>1380949196.8500001</v>
      </c>
      <c r="G16" s="15"/>
      <c r="H16" s="15"/>
    </row>
    <row r="17" spans="1:8" x14ac:dyDescent="0.2">
      <c r="A17" s="13">
        <v>5110</v>
      </c>
      <c r="C17" s="14" t="s">
        <v>8</v>
      </c>
      <c r="D17" s="15">
        <v>661785431.14999998</v>
      </c>
      <c r="E17" s="16">
        <v>634260142.90999997</v>
      </c>
      <c r="G17" s="12"/>
      <c r="H17" s="12"/>
    </row>
    <row r="18" spans="1:8" x14ac:dyDescent="0.2">
      <c r="A18" s="13">
        <v>5120</v>
      </c>
      <c r="C18" s="14" t="s">
        <v>9</v>
      </c>
      <c r="D18" s="15">
        <v>129016291.5</v>
      </c>
      <c r="E18" s="16">
        <v>122690660.59999999</v>
      </c>
      <c r="G18" s="15"/>
      <c r="H18" s="15"/>
    </row>
    <row r="19" spans="1:8" x14ac:dyDescent="0.2">
      <c r="A19" s="13">
        <v>5130</v>
      </c>
      <c r="C19" s="14" t="s">
        <v>10</v>
      </c>
      <c r="D19" s="15">
        <v>249244947.88</v>
      </c>
      <c r="E19" s="16">
        <v>244554670.47999999</v>
      </c>
      <c r="G19" s="15"/>
      <c r="H19" s="15"/>
    </row>
    <row r="20" spans="1:8" x14ac:dyDescent="0.2">
      <c r="A20" s="13">
        <v>5210</v>
      </c>
      <c r="C20" s="14" t="s">
        <v>11</v>
      </c>
      <c r="D20" s="15">
        <v>143049501.37</v>
      </c>
      <c r="E20" s="16">
        <v>245936463.94</v>
      </c>
      <c r="G20" s="15"/>
      <c r="H20" s="15"/>
    </row>
    <row r="21" spans="1:8" x14ac:dyDescent="0.2">
      <c r="A21" s="13">
        <v>5220</v>
      </c>
      <c r="C21" s="14" t="s">
        <v>12</v>
      </c>
      <c r="D21" s="15">
        <v>0</v>
      </c>
      <c r="E21" s="16">
        <v>0</v>
      </c>
      <c r="G21" s="15"/>
      <c r="H21" s="15"/>
    </row>
    <row r="22" spans="1:8" x14ac:dyDescent="0.2">
      <c r="A22" s="13">
        <v>5230</v>
      </c>
      <c r="C22" s="14" t="s">
        <v>13</v>
      </c>
      <c r="D22" s="15">
        <v>10422087.48</v>
      </c>
      <c r="E22" s="16">
        <v>14262227.279999999</v>
      </c>
      <c r="G22" s="15"/>
      <c r="H22" s="15"/>
    </row>
    <row r="23" spans="1:8" x14ac:dyDescent="0.2">
      <c r="A23" s="13">
        <v>5240</v>
      </c>
      <c r="C23" s="14" t="s">
        <v>14</v>
      </c>
      <c r="D23" s="15">
        <v>33599745.899999999</v>
      </c>
      <c r="E23" s="16">
        <v>41823489.390000001</v>
      </c>
      <c r="G23" s="15"/>
      <c r="H23" s="15"/>
    </row>
    <row r="24" spans="1:8" x14ac:dyDescent="0.2">
      <c r="A24" s="13">
        <v>5250</v>
      </c>
      <c r="C24" s="14" t="s">
        <v>15</v>
      </c>
      <c r="D24" s="15">
        <v>52513722.5</v>
      </c>
      <c r="E24" s="16">
        <v>50240389.700000003</v>
      </c>
      <c r="G24" s="15"/>
      <c r="H24" s="15"/>
    </row>
    <row r="25" spans="1:8" x14ac:dyDescent="0.2">
      <c r="A25" s="13">
        <v>5260</v>
      </c>
      <c r="C25" s="14" t="s">
        <v>16</v>
      </c>
      <c r="D25" s="15">
        <v>0</v>
      </c>
      <c r="E25" s="16">
        <v>0</v>
      </c>
      <c r="G25" s="15"/>
      <c r="H25" s="15"/>
    </row>
    <row r="26" spans="1:8" x14ac:dyDescent="0.2">
      <c r="A26" s="13">
        <v>5270</v>
      </c>
      <c r="C26" s="14" t="s">
        <v>17</v>
      </c>
      <c r="D26" s="15">
        <v>0</v>
      </c>
      <c r="E26" s="16">
        <v>0</v>
      </c>
      <c r="G26" s="15"/>
      <c r="H26" s="15"/>
    </row>
    <row r="27" spans="1:8" x14ac:dyDescent="0.2">
      <c r="A27" s="13">
        <v>5280</v>
      </c>
      <c r="C27" s="14" t="s">
        <v>18</v>
      </c>
      <c r="D27" s="15">
        <v>0</v>
      </c>
      <c r="E27" s="16">
        <v>0</v>
      </c>
      <c r="G27" s="15"/>
      <c r="H27" s="15"/>
    </row>
    <row r="28" spans="1:8" x14ac:dyDescent="0.2">
      <c r="A28" s="13">
        <v>5290</v>
      </c>
      <c r="C28" s="14" t="s">
        <v>19</v>
      </c>
      <c r="D28" s="15">
        <v>0</v>
      </c>
      <c r="E28" s="16">
        <v>0</v>
      </c>
      <c r="G28" s="15"/>
      <c r="H28" s="15"/>
    </row>
    <row r="29" spans="1:8" x14ac:dyDescent="0.2">
      <c r="A29" s="13">
        <v>5310</v>
      </c>
      <c r="C29" s="14" t="s">
        <v>20</v>
      </c>
      <c r="D29" s="15">
        <v>0</v>
      </c>
      <c r="E29" s="16">
        <v>0</v>
      </c>
      <c r="G29" s="15"/>
      <c r="H29" s="15"/>
    </row>
    <row r="30" spans="1:8" x14ac:dyDescent="0.2">
      <c r="A30" s="13">
        <v>5320</v>
      </c>
      <c r="C30" s="14" t="s">
        <v>21</v>
      </c>
      <c r="D30" s="15">
        <v>0</v>
      </c>
      <c r="E30" s="16">
        <v>0</v>
      </c>
      <c r="G30" s="15"/>
      <c r="H30" s="15"/>
    </row>
    <row r="31" spans="1:8" x14ac:dyDescent="0.2">
      <c r="A31" s="13">
        <v>5330</v>
      </c>
      <c r="C31" s="14" t="s">
        <v>22</v>
      </c>
      <c r="D31" s="15">
        <v>0</v>
      </c>
      <c r="E31" s="16">
        <v>0</v>
      </c>
      <c r="G31" s="15"/>
      <c r="H31" s="15"/>
    </row>
    <row r="32" spans="1:8" x14ac:dyDescent="0.2">
      <c r="A32" s="13" t="s">
        <v>48</v>
      </c>
      <c r="C32" s="14" t="s">
        <v>23</v>
      </c>
      <c r="D32" s="15">
        <v>25603050.600000001</v>
      </c>
      <c r="E32" s="16">
        <v>27181152.550000001</v>
      </c>
      <c r="G32" s="15"/>
      <c r="H32" s="15"/>
    </row>
    <row r="33" spans="1:8" x14ac:dyDescent="0.2">
      <c r="A33" s="17" t="s">
        <v>24</v>
      </c>
      <c r="C33" s="18"/>
      <c r="D33" s="12">
        <f>D5-D16</f>
        <v>485318382.46000004</v>
      </c>
      <c r="E33" s="1">
        <f>E5-E16</f>
        <v>341685980.13999987</v>
      </c>
      <c r="G33" s="15"/>
      <c r="H33" s="15"/>
    </row>
    <row r="34" spans="1:8" x14ac:dyDescent="0.2">
      <c r="A34" s="19"/>
      <c r="C34" s="18"/>
      <c r="D34" s="12"/>
      <c r="E34" s="1"/>
      <c r="G34" s="12"/>
      <c r="H34" s="12"/>
    </row>
    <row r="35" spans="1:8" x14ac:dyDescent="0.2">
      <c r="A35" s="6" t="s">
        <v>25</v>
      </c>
      <c r="C35" s="7"/>
      <c r="D35" s="15"/>
      <c r="E35" s="16"/>
      <c r="G35" s="15"/>
      <c r="H35" s="15"/>
    </row>
    <row r="36" spans="1:8" x14ac:dyDescent="0.2">
      <c r="A36" s="2"/>
      <c r="B36" s="10" t="s">
        <v>2</v>
      </c>
      <c r="C36" s="11"/>
      <c r="D36" s="12">
        <f>SUM(D37:D39)</f>
        <v>3624411180.4299998</v>
      </c>
      <c r="E36" s="1">
        <f>SUM(E37:E39)</f>
        <v>1373470187.47</v>
      </c>
      <c r="G36" s="12"/>
      <c r="H36" s="12"/>
    </row>
    <row r="37" spans="1:8" x14ac:dyDescent="0.2">
      <c r="A37" s="2"/>
      <c r="C37" s="14" t="s">
        <v>26</v>
      </c>
      <c r="D37" s="15">
        <v>0</v>
      </c>
      <c r="E37" s="16">
        <v>1293523921.2</v>
      </c>
      <c r="G37" s="15"/>
      <c r="H37" s="15"/>
    </row>
    <row r="38" spans="1:8" x14ac:dyDescent="0.2">
      <c r="A38" s="2"/>
      <c r="C38" s="14" t="s">
        <v>27</v>
      </c>
      <c r="D38" s="15">
        <v>0</v>
      </c>
      <c r="E38" s="16">
        <v>0</v>
      </c>
      <c r="G38" s="15"/>
      <c r="H38" s="15"/>
    </row>
    <row r="39" spans="1:8" x14ac:dyDescent="0.2">
      <c r="A39" s="2"/>
      <c r="C39" s="14" t="s">
        <v>28</v>
      </c>
      <c r="D39" s="15">
        <v>3624411180.4299998</v>
      </c>
      <c r="E39" s="16">
        <v>79946266.269999996</v>
      </c>
      <c r="G39" s="15"/>
      <c r="H39" s="15"/>
    </row>
    <row r="40" spans="1:8" x14ac:dyDescent="0.2">
      <c r="A40" s="2"/>
      <c r="B40" s="10" t="s">
        <v>7</v>
      </c>
      <c r="C40" s="11"/>
      <c r="D40" s="12">
        <f>SUM(D41:D43)</f>
        <v>2759776886.7800002</v>
      </c>
      <c r="E40" s="1">
        <f>SUM(E41:E43)</f>
        <v>10293668.859999999</v>
      </c>
      <c r="G40" s="12"/>
      <c r="H40" s="12"/>
    </row>
    <row r="41" spans="1:8" x14ac:dyDescent="0.2">
      <c r="A41" s="13">
        <v>1230</v>
      </c>
      <c r="C41" s="14" t="s">
        <v>26</v>
      </c>
      <c r="D41" s="15">
        <v>2721796561.46</v>
      </c>
      <c r="E41" s="16">
        <v>0</v>
      </c>
      <c r="G41" s="15"/>
      <c r="H41" s="15"/>
    </row>
    <row r="42" spans="1:8" x14ac:dyDescent="0.2">
      <c r="A42" s="13" t="s">
        <v>50</v>
      </c>
      <c r="C42" s="14" t="s">
        <v>27</v>
      </c>
      <c r="D42" s="15">
        <v>40583800.439999998</v>
      </c>
      <c r="E42" s="16">
        <v>13449432.310000001</v>
      </c>
      <c r="G42" s="15"/>
      <c r="H42" s="15"/>
    </row>
    <row r="43" spans="1:8" x14ac:dyDescent="0.2">
      <c r="A43" s="2"/>
      <c r="C43" s="14" t="s">
        <v>29</v>
      </c>
      <c r="D43" s="15">
        <v>-2603475.12</v>
      </c>
      <c r="E43" s="16">
        <v>-3155763.45</v>
      </c>
      <c r="G43" s="15"/>
      <c r="H43" s="15"/>
    </row>
    <row r="44" spans="1:8" x14ac:dyDescent="0.2">
      <c r="A44" s="17" t="s">
        <v>30</v>
      </c>
      <c r="C44" s="18"/>
      <c r="D44" s="12">
        <f>D36-D40</f>
        <v>864634293.64999962</v>
      </c>
      <c r="E44" s="1">
        <f>E36-E40</f>
        <v>1363176518.6100001</v>
      </c>
      <c r="G44" s="12"/>
      <c r="H44" s="12"/>
    </row>
    <row r="45" spans="1:8" x14ac:dyDescent="0.2">
      <c r="A45" s="19"/>
      <c r="C45" s="18"/>
      <c r="D45" s="12"/>
      <c r="E45" s="1"/>
      <c r="G45" s="15"/>
      <c r="H45" s="15"/>
    </row>
    <row r="46" spans="1:8" x14ac:dyDescent="0.2">
      <c r="A46" s="6" t="s">
        <v>31</v>
      </c>
      <c r="C46" s="7"/>
      <c r="D46" s="15"/>
      <c r="E46" s="16"/>
      <c r="G46" s="12"/>
      <c r="H46" s="12"/>
    </row>
    <row r="47" spans="1:8" x14ac:dyDescent="0.2">
      <c r="A47" s="2"/>
      <c r="B47" s="10" t="s">
        <v>2</v>
      </c>
      <c r="C47" s="11"/>
      <c r="D47" s="12">
        <f>SUM(D48+D51)</f>
        <v>-27244249.350000001</v>
      </c>
      <c r="E47" s="1">
        <f>SUM(E48+E51)</f>
        <v>-34101223.530000001</v>
      </c>
      <c r="G47" s="15"/>
      <c r="H47" s="15"/>
    </row>
    <row r="48" spans="1:8" x14ac:dyDescent="0.2">
      <c r="A48" s="2"/>
      <c r="C48" s="14" t="s">
        <v>32</v>
      </c>
      <c r="D48" s="15">
        <f>SUM(D49:D50)</f>
        <v>-27244249.350000001</v>
      </c>
      <c r="E48" s="16">
        <f>SUM(E49:E50)</f>
        <v>-34101223.530000001</v>
      </c>
      <c r="G48" s="15"/>
      <c r="H48" s="15"/>
    </row>
    <row r="49" spans="1:8" x14ac:dyDescent="0.2">
      <c r="A49" s="13">
        <v>2233</v>
      </c>
      <c r="C49" s="20" t="s">
        <v>33</v>
      </c>
      <c r="D49" s="15">
        <v>-27244249.350000001</v>
      </c>
      <c r="E49" s="16">
        <v>-34101223.530000001</v>
      </c>
      <c r="G49" s="15"/>
      <c r="H49" s="15"/>
    </row>
    <row r="50" spans="1:8" x14ac:dyDescent="0.2">
      <c r="A50" s="13">
        <v>2234</v>
      </c>
      <c r="C50" s="20" t="s">
        <v>34</v>
      </c>
      <c r="D50" s="15">
        <v>0</v>
      </c>
      <c r="E50" s="16">
        <v>0</v>
      </c>
      <c r="G50" s="15"/>
      <c r="H50" s="15"/>
    </row>
    <row r="51" spans="1:8" x14ac:dyDescent="0.2">
      <c r="A51" s="2"/>
      <c r="C51" s="14" t="s">
        <v>35</v>
      </c>
      <c r="D51" s="15">
        <v>0</v>
      </c>
      <c r="E51" s="16">
        <v>0</v>
      </c>
      <c r="G51" s="12"/>
      <c r="H51" s="12"/>
    </row>
    <row r="52" spans="1:8" x14ac:dyDescent="0.2">
      <c r="A52" s="2"/>
      <c r="B52" s="10" t="s">
        <v>7</v>
      </c>
      <c r="C52" s="11"/>
      <c r="D52" s="12">
        <f>SUM(D53+D56)</f>
        <v>1211142926.0799999</v>
      </c>
      <c r="E52" s="1">
        <f>SUM(E53+E56)</f>
        <v>1926671830.3900001</v>
      </c>
      <c r="G52" s="15"/>
      <c r="H52" s="15"/>
    </row>
    <row r="53" spans="1:8" x14ac:dyDescent="0.2">
      <c r="A53" s="2"/>
      <c r="C53" s="14" t="s">
        <v>36</v>
      </c>
      <c r="D53" s="15">
        <f>SUM(D54:D55)</f>
        <v>0</v>
      </c>
      <c r="E53" s="16">
        <v>0</v>
      </c>
      <c r="G53" s="15"/>
      <c r="H53" s="15"/>
    </row>
    <row r="54" spans="1:8" x14ac:dyDescent="0.2">
      <c r="A54" s="2"/>
      <c r="C54" s="20" t="s">
        <v>33</v>
      </c>
      <c r="D54" s="15">
        <v>0</v>
      </c>
      <c r="E54" s="16">
        <v>0</v>
      </c>
      <c r="G54" s="15"/>
      <c r="H54" s="15"/>
    </row>
    <row r="55" spans="1:8" x14ac:dyDescent="0.2">
      <c r="A55" s="2"/>
      <c r="C55" s="20" t="s">
        <v>34</v>
      </c>
      <c r="D55" s="15">
        <v>0</v>
      </c>
      <c r="E55" s="16">
        <v>0</v>
      </c>
      <c r="G55" s="15"/>
      <c r="H55" s="15"/>
    </row>
    <row r="56" spans="1:8" x14ac:dyDescent="0.2">
      <c r="A56" s="2"/>
      <c r="C56" s="14" t="s">
        <v>37</v>
      </c>
      <c r="D56" s="15">
        <f>1211675978.17+3466920.35-3999972.44</f>
        <v>1211142926.0799999</v>
      </c>
      <c r="E56" s="16">
        <v>1926671830.3900001</v>
      </c>
      <c r="G56" s="15"/>
      <c r="H56" s="15"/>
    </row>
    <row r="57" spans="1:8" x14ac:dyDescent="0.2">
      <c r="A57" s="17" t="s">
        <v>38</v>
      </c>
      <c r="C57" s="18"/>
      <c r="D57" s="12">
        <f>D47-D52</f>
        <v>-1238387175.4299998</v>
      </c>
      <c r="E57" s="1">
        <f>E47-E52</f>
        <v>-1960773053.9200001</v>
      </c>
      <c r="G57" s="12"/>
      <c r="H57" s="12"/>
    </row>
    <row r="58" spans="1:8" x14ac:dyDescent="0.2">
      <c r="A58" s="19"/>
      <c r="C58" s="18"/>
      <c r="D58" s="12"/>
      <c r="E58" s="1"/>
      <c r="G58" s="12"/>
      <c r="H58" s="12"/>
    </row>
    <row r="59" spans="1:8" x14ac:dyDescent="0.2">
      <c r="A59" s="17" t="s">
        <v>39</v>
      </c>
      <c r="C59" s="18"/>
      <c r="D59" s="12">
        <f>D57+D44+D33</f>
        <v>111565500.67999983</v>
      </c>
      <c r="E59" s="1">
        <f>E57+E44+E33</f>
        <v>-255910555.17000008</v>
      </c>
      <c r="G59" s="12"/>
      <c r="H59" s="12"/>
    </row>
    <row r="60" spans="1:8" ht="6" customHeight="1" x14ac:dyDescent="0.2">
      <c r="A60" s="19"/>
      <c r="C60" s="18"/>
      <c r="D60" s="12"/>
      <c r="E60" s="1"/>
    </row>
    <row r="61" spans="1:8" x14ac:dyDescent="0.2">
      <c r="A61" s="17" t="s">
        <v>40</v>
      </c>
      <c r="C61" s="18"/>
      <c r="D61" s="12">
        <v>259569891.31</v>
      </c>
      <c r="E61" s="21">
        <v>515480446.48000002</v>
      </c>
    </row>
    <row r="62" spans="1:8" x14ac:dyDescent="0.2">
      <c r="A62" s="17" t="s">
        <v>41</v>
      </c>
      <c r="C62" s="18"/>
      <c r="D62" s="12">
        <f>+D59+D61</f>
        <v>371135391.98999983</v>
      </c>
      <c r="E62" s="22">
        <f>+E59+E61</f>
        <v>259569891.30999994</v>
      </c>
      <c r="G62" s="27"/>
    </row>
    <row r="63" spans="1:8" x14ac:dyDescent="0.2">
      <c r="A63" s="23"/>
      <c r="B63" s="24"/>
      <c r="C63" s="25"/>
      <c r="D63" s="25"/>
      <c r="E63" s="26"/>
    </row>
    <row r="65" spans="2:6" x14ac:dyDescent="0.2">
      <c r="B65" s="35" t="s">
        <v>52</v>
      </c>
      <c r="C65" s="36"/>
      <c r="D65" s="36"/>
      <c r="E65" s="37"/>
      <c r="F65" s="3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212f5b6f-540c-444d-8783-9749c880513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5be96a9-161b-45e5-8955-82d7971c9a3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revision/>
  <cp:lastPrinted>2019-04-29T17:12:25Z</cp:lastPrinted>
  <dcterms:created xsi:type="dcterms:W3CDTF">2012-12-11T20:31:36Z</dcterms:created>
  <dcterms:modified xsi:type="dcterms:W3CDTF">2020-01-30T20:15:18Z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