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2019\"/>
    </mc:Choice>
  </mc:AlternateContent>
  <xr:revisionPtr revIDLastSave="0" documentId="8_{4E7C57BF-6CA5-4871-A501-9FFB2016BD17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GRESOS" sheetId="2" r:id="rId1"/>
    <sheet name="EGRESOS" sheetId="3" r:id="rId2"/>
    <sheet name="COG" sheetId="5" r:id="rId3"/>
    <sheet name="6" sheetId="6" r:id="rId4"/>
    <sheet name="8" sheetId="7" r:id="rId5"/>
    <sheet name="15" sheetId="9" r:id="rId6"/>
    <sheet name="16" sheetId="10" r:id="rId7"/>
  </sheets>
  <externalReferences>
    <externalReference r:id="rId8"/>
    <externalReference r:id="rId9"/>
    <externalReference r:id="rId10"/>
  </externalReferences>
  <definedNames>
    <definedName name="_xlnm._FilterDatabase" localSheetId="3" hidden="1">'6'!$A$4:$C$141</definedName>
    <definedName name="_xlnm._FilterDatabase" localSheetId="2" hidden="1">COG!$A$3:$C$413</definedName>
    <definedName name="_xlnm._FilterDatabase" localSheetId="1" hidden="1">EGRESOS!$A$4:$G$159</definedName>
    <definedName name="_ftn1" localSheetId="1">'[1]1'!#REF!</definedName>
    <definedName name="_ftn1" localSheetId="0">'[1]1'!#REF!</definedName>
    <definedName name="_ftn1">'[2]1'!#REF!</definedName>
    <definedName name="_ftn2" localSheetId="1">'[1]5'!#REF!</definedName>
    <definedName name="_ftn2" localSheetId="0">'[1]5'!#REF!</definedName>
    <definedName name="_ftn2">'[2]5'!#REF!</definedName>
    <definedName name="_ftnref2" localSheetId="1">'[1]5'!#REF!</definedName>
    <definedName name="_ftnref2" localSheetId="0">'[1]5'!#REF!</definedName>
    <definedName name="_ftnref2">'[2]5'!#REF!</definedName>
    <definedName name="_xlnm.Print_Titles" localSheetId="6">'16'!$A:$D</definedName>
    <definedName name="_xlnm.Print_Titles" localSheetId="2">COG!$2:$2</definedName>
    <definedName name="_xlnm.Print_Titles" localSheetId="1">EGRESOS!$2:$4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1" i="6" l="1"/>
  <c r="R17" i="10" l="1"/>
  <c r="Q17" i="10"/>
  <c r="P17" i="10"/>
  <c r="N17" i="10"/>
  <c r="O17" i="10" s="1"/>
  <c r="M17" i="10"/>
  <c r="L17" i="10"/>
  <c r="K17" i="10"/>
  <c r="J17" i="10"/>
  <c r="I17" i="10"/>
  <c r="G17" i="10"/>
  <c r="H17" i="10" s="1"/>
  <c r="F17" i="10"/>
  <c r="E17" i="10"/>
  <c r="R14" i="10"/>
  <c r="Q14" i="10"/>
  <c r="N14" i="10"/>
  <c r="O14" i="10" s="1"/>
  <c r="M14" i="10"/>
  <c r="L14" i="10"/>
  <c r="K14" i="10"/>
  <c r="I14" i="10"/>
  <c r="F14" i="10"/>
  <c r="G14" i="10" s="1"/>
  <c r="H14" i="10" s="1"/>
  <c r="J14" i="10" s="1"/>
  <c r="R13" i="10"/>
  <c r="Q13" i="10"/>
  <c r="P13" i="10"/>
  <c r="P14" i="10" s="1"/>
  <c r="N13" i="10"/>
  <c r="O13" i="10" s="1"/>
  <c r="M13" i="10"/>
  <c r="L13" i="10"/>
  <c r="K13" i="10"/>
  <c r="I13" i="10"/>
  <c r="F13" i="10"/>
  <c r="G13" i="10" s="1"/>
  <c r="H13" i="10" s="1"/>
  <c r="J13" i="10" s="1"/>
  <c r="R12" i="10"/>
  <c r="Q12" i="10"/>
  <c r="P12" i="10"/>
  <c r="N12" i="10"/>
  <c r="O12" i="10" s="1"/>
  <c r="M12" i="10"/>
  <c r="L12" i="10"/>
  <c r="K12" i="10"/>
  <c r="J12" i="10"/>
  <c r="I12" i="10"/>
  <c r="G12" i="10"/>
  <c r="H12" i="10" s="1"/>
  <c r="F12" i="10"/>
  <c r="E12" i="10"/>
  <c r="R11" i="10"/>
  <c r="Q11" i="10"/>
  <c r="P11" i="10"/>
  <c r="N11" i="10"/>
  <c r="O11" i="10" s="1"/>
  <c r="M11" i="10"/>
  <c r="L11" i="10"/>
  <c r="K11" i="10"/>
  <c r="J11" i="10"/>
  <c r="I11" i="10"/>
  <c r="G11" i="10"/>
  <c r="H11" i="10" s="1"/>
  <c r="F11" i="10"/>
  <c r="E11" i="10"/>
  <c r="R10" i="10"/>
  <c r="Q10" i="10"/>
  <c r="P10" i="10"/>
  <c r="M10" i="10"/>
  <c r="N10" i="10" s="1"/>
  <c r="O10" i="10" s="1"/>
  <c r="L10" i="10"/>
  <c r="K10" i="10"/>
  <c r="J10" i="10"/>
  <c r="I10" i="10"/>
  <c r="E10" i="10"/>
  <c r="F10" i="10" s="1"/>
  <c r="G10" i="10" s="1"/>
  <c r="H10" i="10" s="1"/>
  <c r="R9" i="10"/>
  <c r="Q9" i="10"/>
  <c r="P9" i="10"/>
  <c r="N9" i="10"/>
  <c r="O9" i="10" s="1"/>
  <c r="M9" i="10"/>
  <c r="L9" i="10"/>
  <c r="K9" i="10"/>
  <c r="J9" i="10"/>
  <c r="I9" i="10"/>
  <c r="G9" i="10"/>
  <c r="H9" i="10" s="1"/>
  <c r="F9" i="10"/>
  <c r="E9" i="10"/>
  <c r="R8" i="10"/>
  <c r="Q8" i="10"/>
  <c r="P8" i="10"/>
  <c r="N8" i="10"/>
  <c r="O8" i="10" s="1"/>
  <c r="M8" i="10"/>
  <c r="L8" i="10"/>
  <c r="K8" i="10"/>
  <c r="J8" i="10"/>
  <c r="I8" i="10"/>
  <c r="G8" i="10"/>
  <c r="H8" i="10" s="1"/>
  <c r="F8" i="10"/>
  <c r="E8" i="10"/>
  <c r="R7" i="10"/>
  <c r="Q7" i="10"/>
  <c r="P7" i="10"/>
  <c r="N7" i="10"/>
  <c r="O7" i="10" s="1"/>
  <c r="M7" i="10"/>
  <c r="L7" i="10"/>
  <c r="K7" i="10"/>
  <c r="J7" i="10"/>
  <c r="I7" i="10"/>
  <c r="G7" i="10"/>
  <c r="H7" i="10" s="1"/>
  <c r="F7" i="10"/>
  <c r="E7" i="10"/>
  <c r="R6" i="10"/>
  <c r="Q6" i="10"/>
  <c r="P6" i="10"/>
  <c r="N6" i="10"/>
  <c r="O6" i="10" s="1"/>
  <c r="M6" i="10"/>
  <c r="L6" i="10"/>
  <c r="K6" i="10"/>
  <c r="J6" i="10"/>
  <c r="I6" i="10"/>
  <c r="G6" i="10"/>
  <c r="H6" i="10" s="1"/>
  <c r="F6" i="10"/>
  <c r="E6" i="10"/>
  <c r="R5" i="10"/>
  <c r="Q5" i="10"/>
  <c r="P5" i="10"/>
  <c r="N5" i="10"/>
  <c r="O5" i="10" s="1"/>
  <c r="M5" i="10"/>
  <c r="L5" i="10"/>
  <c r="K5" i="10"/>
  <c r="I5" i="10"/>
  <c r="H5" i="10"/>
  <c r="E5" i="10"/>
  <c r="R3" i="10"/>
  <c r="Q3" i="10"/>
  <c r="P3" i="10"/>
  <c r="P2" i="10" s="1"/>
  <c r="N3" i="10"/>
  <c r="O3" i="10" s="1"/>
  <c r="O2" i="10" s="1"/>
  <c r="M3" i="10"/>
  <c r="M2" i="10" s="1"/>
  <c r="L3" i="10"/>
  <c r="L2" i="10" s="1"/>
  <c r="K3" i="10"/>
  <c r="K2" i="10" s="1"/>
  <c r="J3" i="10"/>
  <c r="J2" i="10" s="1"/>
  <c r="I3" i="10"/>
  <c r="I2" i="10" s="1"/>
  <c r="G3" i="10"/>
  <c r="G2" i="10" s="1"/>
  <c r="F3" i="10"/>
  <c r="F2" i="10" s="1"/>
  <c r="E3" i="10"/>
  <c r="E2" i="10" s="1"/>
  <c r="R2" i="10"/>
  <c r="Q2" i="10"/>
  <c r="F23" i="9"/>
  <c r="F41" i="9" s="1"/>
  <c r="E23" i="9"/>
  <c r="E41" i="9" s="1"/>
  <c r="D23" i="9"/>
  <c r="D41" i="9" s="1"/>
  <c r="C23" i="9"/>
  <c r="C41" i="9" s="1"/>
  <c r="C328" i="5"/>
  <c r="C319" i="5"/>
  <c r="C310" i="5"/>
  <c r="C266" i="5"/>
  <c r="C251" i="5"/>
  <c r="C207" i="5"/>
  <c r="C190" i="5" s="1"/>
  <c r="C180" i="5"/>
  <c r="C174" i="5"/>
  <c r="C164" i="5"/>
  <c r="C156" i="5"/>
  <c r="C146" i="5"/>
  <c r="C136" i="5"/>
  <c r="C126" i="5"/>
  <c r="C116" i="5"/>
  <c r="C106" i="5"/>
  <c r="C95" i="5"/>
  <c r="C85" i="5"/>
  <c r="C82" i="5"/>
  <c r="C64" i="5"/>
  <c r="C50" i="5"/>
  <c r="C41" i="5"/>
  <c r="C37" i="5"/>
  <c r="C28" i="5"/>
  <c r="C23" i="5"/>
  <c r="C14" i="5"/>
  <c r="C9" i="5"/>
  <c r="C4" i="5"/>
  <c r="C309" i="5" l="1"/>
  <c r="C3" i="5"/>
  <c r="C105" i="5"/>
  <c r="N2" i="10"/>
  <c r="H3" i="10"/>
  <c r="H2" i="10" s="1"/>
  <c r="C40" i="5"/>
  <c r="C250" i="5"/>
</calcChain>
</file>

<file path=xl/sharedStrings.xml><?xml version="1.0" encoding="utf-8"?>
<sst xmlns="http://schemas.openxmlformats.org/spreadsheetml/2006/main" count="1337" uniqueCount="857">
  <si>
    <t>SERVICIOS PERSONALES</t>
  </si>
  <si>
    <t>Cuotas para el fondo de ahorro y fondo de trabajo</t>
  </si>
  <si>
    <t>Materiales y útiles de impresión y reproducción</t>
  </si>
  <si>
    <t>Material de limpieza</t>
  </si>
  <si>
    <t>Cemento y productos de concreto</t>
  </si>
  <si>
    <t>Vidrio y productos de vidrio</t>
  </si>
  <si>
    <t>Prendas de seguridad y protección personal</t>
  </si>
  <si>
    <t>SERVICIOS GENERALES</t>
  </si>
  <si>
    <t>Arrendamiento de edificios</t>
  </si>
  <si>
    <t>Servicios legales, de contabilidad, auditoría y relacionados</t>
  </si>
  <si>
    <t>Pasajes terrestres</t>
  </si>
  <si>
    <t>TRANSFERENCIAS, ASIGNACIONES, SUBSIDIOS Y OTRAS AYUDAS</t>
  </si>
  <si>
    <t>BIENES MUEBLES, INMUEBLES E INTANGIBLES</t>
  </si>
  <si>
    <t>Muebles de oficina y estantería</t>
  </si>
  <si>
    <t>Equipos y aparatos audiovisuales</t>
  </si>
  <si>
    <t>División de terrenos y construcción de obras de urbanización</t>
  </si>
  <si>
    <t>PARTICIPACIONES Y APORTACIONES</t>
  </si>
  <si>
    <t>MUNICIPIO DE CELAYA GUANAJUATO</t>
  </si>
  <si>
    <t>ANALÍTICO DE INGRESOS</t>
  </si>
  <si>
    <t>CRI</t>
  </si>
  <si>
    <t>DENOMINACIÓN</t>
  </si>
  <si>
    <t>APROBADO</t>
  </si>
  <si>
    <t>F.F.</t>
  </si>
  <si>
    <t>Intereses por inversion temporales</t>
  </si>
  <si>
    <t>Venta de Terrenos</t>
  </si>
  <si>
    <t>Venta de  UBV Huertas</t>
  </si>
  <si>
    <t>Otros Ingresos</t>
  </si>
  <si>
    <t>Ingresos por Servicios</t>
  </si>
  <si>
    <t>Transferencias Municipales para el servicios personales</t>
  </si>
  <si>
    <t>Transferencias Municipales para materiales</t>
  </si>
  <si>
    <t>Transferencias Municipales para servicios básicos</t>
  </si>
  <si>
    <t>ANALÍTICO DE EGRESOS</t>
  </si>
  <si>
    <t>C.A/C.P/COG</t>
  </si>
  <si>
    <t>FF</t>
  </si>
  <si>
    <t>C.F/C.T.G</t>
  </si>
  <si>
    <t>C.E</t>
  </si>
  <si>
    <t>31120-8601</t>
  </si>
  <si>
    <t>E0001</t>
  </si>
  <si>
    <t>SERVICIOS ADMINISTRATIVOS</t>
  </si>
  <si>
    <t>Sueldo Personal permanente</t>
  </si>
  <si>
    <t>2.2.5/1</t>
  </si>
  <si>
    <t>2.1.1.1</t>
  </si>
  <si>
    <t>Sueldo personal de confianza</t>
  </si>
  <si>
    <t>Otras prestaciones economicas y sociales</t>
  </si>
  <si>
    <t>Materiales y útiles de oficina</t>
  </si>
  <si>
    <t>2.1.1.2</t>
  </si>
  <si>
    <t>Material impreso e informacion digital</t>
  </si>
  <si>
    <t>Combustibles, lubricantes y aditivos para vehículos terrestres</t>
  </si>
  <si>
    <t>Impuesto sobre nómina</t>
  </si>
  <si>
    <t>Prima vacacional</t>
  </si>
  <si>
    <t>Gratificación anual</t>
  </si>
  <si>
    <t>Aportaciones IMSS</t>
  </si>
  <si>
    <t>Aportaciones Vivienda</t>
  </si>
  <si>
    <t>Aportacionas Sistema  para el Retiro</t>
  </si>
  <si>
    <t>Estimulos de pago a Servidores Públicos</t>
  </si>
  <si>
    <t>Materiales y ùtiles de impresión y reproducción</t>
  </si>
  <si>
    <t>Materiales de impresión y material digital</t>
  </si>
  <si>
    <t>Alimento para personas</t>
  </si>
  <si>
    <t>Vestuarios y uniformes</t>
  </si>
  <si>
    <t>Energia eléctrica</t>
  </si>
  <si>
    <t>Telefonía Tradicional</t>
  </si>
  <si>
    <t xml:space="preserve">Telefonía celular </t>
  </si>
  <si>
    <t>Arrendamiento de mobiliario y eq. Administrativo</t>
  </si>
  <si>
    <t>Servicios de diseño, arquitectura, ingenieria y actividades relacionadas</t>
  </si>
  <si>
    <t>Servicios de consultoría administrativa procesos, técnicas y tecnologias de la información</t>
  </si>
  <si>
    <t>Servicio de Capacitación</t>
  </si>
  <si>
    <t>Servicios finacieros y bancarios</t>
  </si>
  <si>
    <t>Seguros de bienes patrimoniales</t>
  </si>
  <si>
    <t>Reparacion y mantenimiento de equipo de transporte</t>
  </si>
  <si>
    <t>Instalación reparación , mantenimiento de  equipo de cómputo y tecnologías de la información</t>
  </si>
  <si>
    <t>Servicios de Jardineria y Fumigación</t>
  </si>
  <si>
    <t xml:space="preserve">Viaticos nacionales para servidores públicos  en desempeño de las funciones oficiales </t>
  </si>
  <si>
    <t>Otros gastos de traslado y hopedaje</t>
  </si>
  <si>
    <t>Otros impuestos y derechos</t>
  </si>
  <si>
    <t>2.2.5/2</t>
  </si>
  <si>
    <t>2.2.2.2</t>
  </si>
  <si>
    <t>Computadoras y equipo periférico</t>
  </si>
  <si>
    <t>Automoviles y camiones</t>
  </si>
  <si>
    <t xml:space="preserve">31120-8601 </t>
  </si>
  <si>
    <t>E0002</t>
  </si>
  <si>
    <t>ENLACE SOCIAL</t>
  </si>
  <si>
    <t>Otras prestaciones económicas y sociales</t>
  </si>
  <si>
    <t>material de limpieza</t>
  </si>
  <si>
    <t>Difusión para promociòn y Venta</t>
  </si>
  <si>
    <t>Servicios de consultoría administrativa procesos, tecnicas y tecnologias de la información</t>
  </si>
  <si>
    <t>Servicio de capacitación</t>
  </si>
  <si>
    <t>Difusión para promoción y Venta</t>
  </si>
  <si>
    <t xml:space="preserve">Viáticos nacionales para servidores públicos  en desempeño de las funciones oficiales </t>
  </si>
  <si>
    <t>Otros gastos de traslado y hospedaje</t>
  </si>
  <si>
    <t>Muebles de oficina y Estanteria</t>
  </si>
  <si>
    <t>E0003</t>
  </si>
  <si>
    <t>URBANIZACION Y SERVICIOS</t>
  </si>
  <si>
    <t>Salarios asimilados</t>
  </si>
  <si>
    <t>Remuneraciones personal eventual</t>
  </si>
  <si>
    <t>Material eléctrico</t>
  </si>
  <si>
    <t>Articulos metalicos para la construcción</t>
  </si>
  <si>
    <t>Artículos diversos de construcción</t>
  </si>
  <si>
    <t>Herramiento y equipo menor</t>
  </si>
  <si>
    <t>Arrendamiento de mobiliaio y eq. Administrativo</t>
  </si>
  <si>
    <t>Arrendamiento de maquinaria</t>
  </si>
  <si>
    <t>Serv. de diseño, arquitectura, ingenieria y actividades rel.</t>
  </si>
  <si>
    <t>Servicio  de capacitación</t>
  </si>
  <si>
    <t>Conservación y Mantenimiento menor de inmuebles</t>
  </si>
  <si>
    <t>Instalación reparación , mantenimiento de  equipo de computo y tecnologías de la información</t>
  </si>
  <si>
    <t>Difusión de programas gubernamentales</t>
  </si>
  <si>
    <t>2.2.2.1</t>
  </si>
  <si>
    <t>S0004</t>
  </si>
  <si>
    <t>APOYOS A LA SOCIEDAD</t>
  </si>
  <si>
    <t>Prendas de seguridad y proteccion personal</t>
  </si>
  <si>
    <t>Herramienta y equipo menor</t>
  </si>
  <si>
    <t>Impuestos sobre nómina</t>
  </si>
  <si>
    <t>Gratificacion anual</t>
  </si>
  <si>
    <t>Alimentos para personas</t>
  </si>
  <si>
    <t>Instalación reparación , mantenimiento de  equipo de cómputo y tecnologias de la información</t>
  </si>
  <si>
    <t>Difusion para promoción y Venta</t>
  </si>
  <si>
    <t>Pasajes Terrestres</t>
  </si>
  <si>
    <r>
      <rPr>
        <u/>
        <sz val="8"/>
        <rFont val="Arial"/>
        <family val="2"/>
      </rPr>
      <t>S</t>
    </r>
    <r>
      <rPr>
        <sz val="8"/>
        <rFont val="Arial"/>
        <family val="2"/>
      </rPr>
      <t>ubsidios a la Vivienda</t>
    </r>
  </si>
  <si>
    <t>Capítulo-Concepto-Partida genérica</t>
  </si>
  <si>
    <t>Presupuesto aprobado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</si>
  <si>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</si>
  <si>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</si>
  <si>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</si>
  <si>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</si>
  <si>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</si>
  <si>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</si>
  <si>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</si>
  <si>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</si>
  <si>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</si>
  <si>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</si>
  <si>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</si>
  <si>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</si>
  <si>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</si>
  <si>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</si>
  <si>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</si>
  <si>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</si>
  <si>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</si>
  <si>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</si>
  <si>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</si>
  <si>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</si>
  <si>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</si>
  <si>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</si>
  <si>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</si>
  <si>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</si>
  <si>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</si>
  <si>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</si>
  <si>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</si>
  <si>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</si>
  <si>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</si>
  <si>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</si>
  <si>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</si>
  <si>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</si>
  <si>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</si>
  <si>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</si>
  <si>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</si>
  <si>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</si>
  <si>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</si>
  <si>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</si>
  <si>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 estadístico y geográfico</t>
  </si>
  <si>
    <t>Materiales, útiles y equipos menores de tecnologías de la información y comunicaciones</t>
  </si>
  <si>
    <t>Material impreso e información digital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</si>
  <si>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</si>
  <si>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</si>
  <si>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</si>
  <si>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</si>
  <si>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</si>
  <si>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</si>
  <si>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</si>
  <si>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</si>
  <si>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</si>
  <si>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</si>
  <si>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</si>
  <si>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</si>
  <si>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</si>
  <si>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</si>
  <si>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</si>
  <si>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</si>
  <si>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</si>
  <si>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</si>
  <si>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</si>
  <si>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</si>
  <si>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</si>
  <si>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</si>
  <si>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</si>
  <si>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</si>
  <si>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</si>
  <si>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</si>
  <si>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</si>
  <si>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</si>
  <si>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</si>
  <si>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</si>
  <si>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</si>
  <si>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</si>
  <si>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</si>
  <si>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</si>
  <si>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</si>
  <si>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</si>
  <si>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</si>
  <si>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</si>
  <si>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</si>
  <si>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</si>
  <si>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</si>
  <si>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</si>
  <si>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</si>
  <si>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</si>
  <si>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</si>
  <si>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</si>
  <si>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</si>
  <si>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</si>
  <si>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</si>
  <si>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</si>
  <si>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</si>
  <si>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</si>
  <si>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</si>
  <si>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</si>
  <si>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</si>
  <si>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</si>
  <si>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</si>
  <si>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</si>
  <si>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</si>
  <si>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</si>
  <si>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</si>
  <si>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</si>
  <si>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</si>
  <si>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</si>
  <si>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</si>
  <si>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</si>
  <si>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</si>
  <si>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</si>
  <si>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</si>
  <si>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</si>
  <si>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</si>
  <si>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</si>
  <si>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</si>
  <si>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</si>
  <si>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</si>
  <si>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</si>
  <si>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</si>
  <si>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</si>
  <si>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</si>
  <si>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</si>
  <si>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</si>
  <si>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</si>
  <si>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</si>
  <si>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</si>
  <si>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</si>
  <si>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</si>
  <si>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</si>
  <si>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</si>
  <si>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</si>
  <si>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</si>
  <si>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</si>
  <si>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</si>
  <si>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</si>
  <si>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</si>
  <si>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</si>
  <si>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</si>
  <si>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</si>
  <si>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</si>
  <si>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</si>
  <si>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</si>
  <si>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</si>
  <si>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</si>
  <si>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</si>
  <si>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</si>
  <si>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</si>
  <si>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</si>
  <si>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</si>
  <si>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</si>
  <si>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</si>
  <si>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</si>
  <si>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</si>
  <si>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</si>
  <si>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</si>
  <si>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</si>
  <si>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</si>
  <si>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</si>
  <si>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</si>
  <si>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</si>
  <si>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</si>
  <si>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</si>
  <si>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</si>
  <si>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</si>
  <si>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</si>
  <si>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</si>
  <si>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</si>
  <si>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</si>
  <si>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</si>
  <si>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</si>
  <si>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</si>
  <si>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</si>
  <si>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</si>
  <si>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</si>
  <si>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</si>
  <si>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</si>
  <si>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</si>
  <si>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</si>
  <si>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</si>
  <si>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</si>
  <si>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</si>
  <si>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</si>
  <si>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</si>
  <si>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</si>
  <si>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</si>
  <si>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</si>
  <si>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</si>
  <si>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</si>
  <si>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</si>
  <si>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</si>
  <si>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</si>
  <si>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</si>
  <si>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</si>
  <si>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</si>
  <si>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</si>
  <si>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</si>
  <si>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</si>
  <si>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</si>
  <si>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</si>
  <si>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</si>
  <si>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</si>
  <si>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</si>
  <si>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</si>
  <si>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</si>
  <si>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</si>
  <si>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</si>
  <si>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</si>
  <si>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</si>
  <si>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</si>
  <si>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</si>
  <si>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</si>
  <si>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</si>
  <si>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</si>
  <si>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</si>
  <si>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</si>
  <si>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</si>
  <si>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</si>
  <si>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</si>
  <si>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</si>
  <si>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</si>
  <si>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</si>
  <si>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</si>
  <si>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</si>
  <si>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</si>
  <si>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</si>
  <si>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</si>
  <si>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</si>
  <si>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</si>
  <si>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</si>
  <si>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</si>
  <si>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</si>
  <si>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</si>
  <si>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</si>
  <si>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</si>
  <si>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</si>
  <si>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</si>
  <si>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MOBILIARIO Y EQUIPO DE ADMINISTRACIÓN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</si>
  <si>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</si>
  <si>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</si>
  <si>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</si>
  <si>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</si>
  <si>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</si>
  <si>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</si>
  <si>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</si>
  <si>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</si>
  <si>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</si>
  <si>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</si>
  <si>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</si>
  <si>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</si>
  <si>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</si>
  <si>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</si>
  <si>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</si>
  <si>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</si>
  <si>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</si>
  <si>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</si>
  <si>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</si>
  <si>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</si>
  <si>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</si>
  <si>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</si>
  <si>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</si>
  <si>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</si>
  <si>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</si>
  <si>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</si>
  <si>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</si>
  <si>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</si>
  <si>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</si>
  <si>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</si>
  <si>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</si>
  <si>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</si>
  <si>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</si>
  <si>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</si>
  <si>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</si>
  <si>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</si>
  <si>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</si>
  <si>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</si>
  <si>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</si>
  <si>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</si>
  <si>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</si>
  <si>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</si>
  <si>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</si>
  <si>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</si>
  <si>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</si>
  <si>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</si>
  <si>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</si>
  <si>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</si>
  <si>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</si>
  <si>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</si>
  <si>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</si>
  <si>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</si>
  <si>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</si>
  <si>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</si>
  <si>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</si>
  <si>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</si>
  <si>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</si>
  <si>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</si>
  <si>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</si>
  <si>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</si>
  <si>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</si>
  <si>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</si>
  <si>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</si>
  <si>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</si>
  <si>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</si>
  <si>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</si>
  <si>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</si>
  <si>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</si>
  <si>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</si>
  <si>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</si>
  <si>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</si>
  <si>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</si>
  <si>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</si>
  <si>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</si>
  <si>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</si>
  <si>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</si>
  <si>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</si>
  <si>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</si>
  <si>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</si>
  <si>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</si>
  <si>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</si>
  <si>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</si>
  <si>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</si>
  <si>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</si>
  <si>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</si>
  <si>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</si>
  <si>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</si>
  <si>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</si>
  <si>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</si>
  <si>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</si>
  <si>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</si>
  <si>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</si>
  <si>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</si>
  <si>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</si>
  <si>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</si>
  <si>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</si>
  <si>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</si>
  <si>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</si>
  <si>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</si>
  <si>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</si>
  <si>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</si>
  <si>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</si>
  <si>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</si>
  <si>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</si>
  <si>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</si>
  <si>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</si>
  <si>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</si>
  <si>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</si>
  <si>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</si>
  <si>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</si>
  <si>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</si>
  <si>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</si>
  <si>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</si>
  <si>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</si>
  <si>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</si>
  <si>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</si>
  <si>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</t>
  </si>
  <si>
    <t> </t>
  </si>
  <si>
    <t>Fondo general de participaciones</t>
  </si>
  <si>
    <t>Fondo de fomento municipal</t>
  </si>
  <si>
    <t>Participaciones de las entidades federativas a los municipios</t>
  </si>
  <si>
    <t>Otros conceptos participables de la Federación a municipios</t>
  </si>
  <si>
    <t>APORTACIONES</t>
  </si>
  <si>
    <t>Aportaciones de la Federación a municipios</t>
  </si>
  <si>
    <t>Aportaciones de las entidades federativas a los municipios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</si>
  <si>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</si>
  <si>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</si>
  <si>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</si>
  <si>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</si>
  <si>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</si>
  <si>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</si>
  <si>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</si>
  <si>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</si>
  <si>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</si>
  <si>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</si>
  <si>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</si>
  <si>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</si>
  <si>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</si>
  <si>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</si>
  <si>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COMISIONES DE LA DEUDA PÚBLICA</t>
  </si>
  <si>
    <t>Comisiones de la deuda pública interna</t>
  </si>
  <si>
    <t>GASTOS DE LA DEUDA PÚBLICA</t>
  </si>
  <si>
    <t>Gastos de la deuda pública interna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</si>
  <si>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</si>
  <si>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</si>
  <si>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</si>
  <si>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</si>
  <si>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</si>
  <si>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</si>
  <si>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</si>
  <si>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presupuesto de egresos</t>
  </si>
  <si>
    <t>El presupuesto asignado para el concepto de comunicación social es de __________ y se desglosa en la partida 3600 “Servicios de comunicación social y publicidad” de la clasificación por objeto del gasto.</t>
  </si>
  <si>
    <t>El presupuesto asignado para el pago de pensiones y jubilaciones es de __________ y se desglosa en las partidas 451 “Pensiones”, 452 “Jubilaciones” y 459 “Otras pensiones y jubilaciones” de la clasificación por objeto del gasto.</t>
  </si>
  <si>
    <t>Clasificación Funcional del Gasto (Finalidad, función y subfunción)</t>
  </si>
  <si>
    <t>Finalidad-Función-Subfunción</t>
  </si>
  <si>
    <t>GOBIERNO</t>
  </si>
  <si>
    <t>1.1.</t>
  </si>
  <si>
    <t>LEGISLACIÓN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</si>
  <si>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</si>
  <si>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</si>
  <si>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</si>
  <si>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</si>
  <si>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</si>
  <si>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</si>
  <si>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</si>
  <si>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</si>
  <si>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</si>
  <si>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</si>
  <si>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</si>
  <si>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</si>
  <si>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</si>
  <si>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</si>
  <si>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</si>
  <si>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COORDINACIÓN DE LA POLÍTICA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</si>
  <si>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</si>
  <si>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</si>
  <si>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</si>
  <si>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</si>
  <si>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</si>
  <si>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</si>
  <si>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</si>
  <si>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</si>
  <si>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</si>
  <si>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</si>
  <si>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</si>
  <si>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</si>
  <si>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</si>
  <si>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</si>
  <si>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</si>
  <si>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</si>
  <si>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</si>
  <si>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</si>
  <si>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</si>
  <si>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</si>
  <si>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</si>
  <si>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</si>
  <si>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</si>
  <si>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</si>
  <si>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</si>
  <si>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</si>
  <si>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</si>
  <si>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</si>
  <si>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</si>
  <si>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</si>
  <si>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</si>
  <si>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</si>
  <si>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</si>
  <si>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</si>
  <si>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</si>
  <si>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</si>
  <si>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</si>
  <si>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</si>
  <si>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</si>
  <si>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</si>
  <si>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</si>
  <si>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</si>
  <si>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</si>
  <si>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</si>
  <si>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</si>
  <si>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</si>
  <si>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</si>
  <si>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</si>
  <si>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DESARROLLO SOCIAL</t>
  </si>
  <si>
    <t>2.1.</t>
  </si>
  <si>
    <t>PROTECCIÓN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</si>
  <si>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</si>
  <si>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</si>
  <si>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</si>
  <si>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</si>
  <si>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</si>
  <si>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</si>
  <si>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</si>
  <si>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</si>
  <si>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</si>
  <si>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</si>
  <si>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</si>
  <si>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</si>
  <si>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</si>
  <si>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</si>
  <si>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</si>
  <si>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</si>
  <si>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</si>
  <si>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</si>
  <si>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</si>
  <si>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</si>
  <si>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</si>
  <si>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</si>
  <si>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</si>
  <si>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</si>
  <si>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</si>
  <si>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</si>
  <si>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</si>
  <si>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</si>
  <si>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</si>
  <si>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</si>
  <si>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</si>
  <si>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</si>
  <si>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</si>
  <si>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</si>
  <si>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</si>
  <si>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</si>
  <si>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</si>
  <si>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</si>
  <si>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</si>
  <si>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</si>
  <si>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</si>
  <si>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RECREACIÓN, CULTURA Y OTRAS MANIFESTACIONES SOCIALES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</si>
  <si>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</si>
  <si>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</si>
  <si>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</si>
  <si>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</si>
  <si>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</si>
  <si>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</si>
  <si>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</si>
  <si>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</si>
  <si>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</si>
  <si>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EDUCACIÓN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</si>
  <si>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</si>
  <si>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</si>
  <si>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</si>
  <si>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</si>
  <si>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</si>
  <si>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</si>
  <si>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</si>
  <si>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</si>
  <si>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</si>
  <si>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</si>
  <si>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</si>
  <si>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</si>
  <si>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</si>
  <si>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</si>
  <si>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</si>
  <si>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</si>
  <si>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</si>
  <si>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</si>
  <si>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</si>
  <si>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</si>
  <si>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</si>
  <si>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</si>
  <si>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</si>
  <si>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</si>
  <si>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</si>
  <si>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</si>
  <si>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</si>
  <si>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</si>
  <si>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</si>
  <si>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</si>
  <si>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</si>
  <si>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</si>
  <si>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</si>
  <si>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</si>
  <si>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</si>
  <si>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</si>
  <si>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DESARROLLO ECONÓMICO</t>
  </si>
  <si>
    <t>3.1.</t>
  </si>
  <si>
    <t>ASUNTOS ECONÓMICOS,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</si>
  <si>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</si>
  <si>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</si>
  <si>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</si>
  <si>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</si>
  <si>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</si>
  <si>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</si>
  <si>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</si>
  <si>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</si>
  <si>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</si>
  <si>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</si>
  <si>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</si>
  <si>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</si>
  <si>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</si>
  <si>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</si>
  <si>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</si>
  <si>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</si>
  <si>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</si>
  <si>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</si>
  <si>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</si>
  <si>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</si>
  <si>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</si>
  <si>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</si>
  <si>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</si>
  <si>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</si>
  <si>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</si>
  <si>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</si>
  <si>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</si>
  <si>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</si>
  <si>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</si>
  <si>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</si>
  <si>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</si>
  <si>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</si>
  <si>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</si>
  <si>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MINERÍA, MANUFACTURAS Y CONSTRUCCIÓN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</si>
  <si>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</si>
  <si>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</si>
  <si>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</si>
  <si>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</si>
  <si>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</si>
  <si>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</si>
  <si>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</si>
  <si>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</si>
  <si>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</si>
  <si>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</si>
  <si>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</si>
  <si>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</si>
  <si>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</si>
  <si>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</si>
  <si>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</si>
  <si>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</si>
  <si>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</si>
  <si>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</si>
  <si>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</si>
  <si>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</si>
  <si>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</si>
  <si>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</si>
  <si>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</si>
  <si>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</si>
  <si>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</si>
  <si>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</si>
  <si>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</si>
  <si>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</si>
  <si>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</si>
  <si>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</si>
  <si>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</si>
  <si>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TECNOLOGÍA E INNOVACIÓN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</si>
  <si>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</si>
  <si>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</si>
  <si>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</si>
  <si>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</si>
  <si>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</si>
  <si>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</si>
  <si>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</si>
  <si>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</si>
  <si>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</si>
  <si>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</si>
  <si>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</si>
  <si>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</si>
  <si>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</si>
  <si>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</si>
  <si>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</si>
  <si>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</si>
  <si>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OTRAS NO CLASIFICADAS EN FUNCIONES ANTERIORES</t>
  </si>
  <si>
    <t>4.1.</t>
  </si>
  <si>
    <t>TRANSACCIONES DE LA DEUDA PUBLICA / COSTO FINANCIERO DE LA DEUDA</t>
  </si>
  <si>
    <t>4.1.1</t>
  </si>
  <si>
    <t>Deuda Pública Interna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</si>
  <si>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</si>
  <si>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</si>
  <si>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</si>
  <si>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</si>
  <si>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</si>
  <si>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</si>
  <si>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</si>
  <si>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</si>
  <si>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</si>
  <si>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</si>
  <si>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</si>
  <si>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</si>
  <si>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</si>
  <si>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</si>
  <si>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</si>
  <si>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</si>
  <si>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</si>
  <si>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</si>
  <si>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Los programas con recursos concurrentes provenientes de transferencias federales, estatales e ingresos propios ascienden a 13'703,203.53, distribuidos de la siguiente forma:</t>
  </si>
  <si>
    <t>Programas con recursos concurrentes por orden de gobierno</t>
  </si>
  <si>
    <t>Nombre del Programa</t>
  </si>
  <si>
    <t>Federal</t>
  </si>
  <si>
    <t>Estatal</t>
  </si>
  <si>
    <t>Municipal</t>
  </si>
  <si>
    <t>Monto</t>
  </si>
  <si>
    <t>Total</t>
  </si>
  <si>
    <t>j=c+e+g+i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</si>
  <si>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</si>
  <si>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</si>
  <si>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</si>
  <si>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</si>
  <si>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</si>
  <si>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</si>
  <si>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</si>
  <si>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</si>
  <si>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</si>
  <si>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</si>
  <si>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</si>
  <si>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Tesoreria  Municipal</t>
  </si>
  <si>
    <t>IMUVI</t>
  </si>
  <si>
    <t>En el ejercicio fiscal 2019, la Entidad contará con __15__ plazas de conformidad con lo siguiente:</t>
  </si>
  <si>
    <t>Analítico de plazas de la Entidad</t>
  </si>
  <si>
    <t>Área/Departamento</t>
  </si>
  <si>
    <t>Plaza</t>
  </si>
  <si>
    <t>Número de plazas</t>
  </si>
  <si>
    <t>Confianza</t>
  </si>
  <si>
    <t>Base</t>
  </si>
  <si>
    <t>Honorarios</t>
  </si>
  <si>
    <t>Direccion General</t>
  </si>
  <si>
    <t>Director</t>
  </si>
  <si>
    <t>Secretaria</t>
  </si>
  <si>
    <t>Coordinacion Administrativa</t>
  </si>
  <si>
    <t>Coordinador Administrativo</t>
  </si>
  <si>
    <t>Encargada de Cobranza</t>
  </si>
  <si>
    <t>Encargada de Egresos</t>
  </si>
  <si>
    <t>Enlace Administrativo</t>
  </si>
  <si>
    <t>Auxiliar Contable</t>
  </si>
  <si>
    <t>Ayundante de limpieza</t>
  </si>
  <si>
    <t>Coordinacion Juridico</t>
  </si>
  <si>
    <t>Coordinador Juridico</t>
  </si>
  <si>
    <t>Auxiliar Juridico</t>
  </si>
  <si>
    <t>Coordinacion Tecnica</t>
  </si>
  <si>
    <t>Coordinador tecnico</t>
  </si>
  <si>
    <t>Supervisor de obra</t>
  </si>
  <si>
    <t xml:space="preserve">Vigilante </t>
  </si>
  <si>
    <t>Coordinación de Enlace Social</t>
  </si>
  <si>
    <t>Coordinador Social</t>
  </si>
  <si>
    <t>Supervisor social</t>
  </si>
  <si>
    <t>Suma</t>
  </si>
  <si>
    <t>-</t>
  </si>
  <si>
    <t>Jubilados</t>
  </si>
  <si>
    <t>Nombre</t>
  </si>
  <si>
    <r>
      <t>Tabulador de sueldos y salarios</t>
    </r>
    <r>
      <rPr>
        <b/>
        <sz val="10"/>
        <color rgb="FF595959"/>
        <rFont val="Arial"/>
        <family val="2"/>
      </rPr>
      <t xml:space="preserve"> </t>
    </r>
    <r>
      <rPr>
        <sz val="10"/>
        <color rgb="FF595959"/>
        <rFont val="Arial"/>
        <family val="2"/>
      </rPr>
      <t>(sin seguridad pública)</t>
    </r>
  </si>
  <si>
    <t>Costo anual bruto</t>
  </si>
  <si>
    <t>Costo mensual bruto</t>
  </si>
  <si>
    <t>Costo patronal</t>
  </si>
  <si>
    <t>X</t>
  </si>
  <si>
    <t>Seguridad social</t>
  </si>
  <si>
    <t>Total percepción mensual neta más proporción de aguinaldo y prima vacacional</t>
  </si>
  <si>
    <t>Total percepción mensual neta</t>
  </si>
  <si>
    <t>Deducciones</t>
  </si>
  <si>
    <t>Total deducciones</t>
  </si>
  <si>
    <t>ISR</t>
  </si>
  <si>
    <t>Percepción mensual bruta</t>
  </si>
  <si>
    <t>Total percepción mensual bruta</t>
  </si>
  <si>
    <t>Prestaciones adicionales mensuales [1]</t>
  </si>
  <si>
    <t>asiste</t>
  </si>
  <si>
    <t>puntualidad</t>
  </si>
  <si>
    <t>f. ahorro</t>
  </si>
  <si>
    <t>Despensa</t>
  </si>
  <si>
    <t>Sueldo base mensual</t>
  </si>
  <si>
    <t>Ayudante</t>
  </si>
  <si>
    <t>Supervisor 1</t>
  </si>
  <si>
    <t>vigilante</t>
  </si>
  <si>
    <t>Auxiliar A Nivel1</t>
  </si>
  <si>
    <t>Coordinador A Nivel 1</t>
  </si>
  <si>
    <t>Coordinador A Nivel2</t>
  </si>
  <si>
    <t>Coordinador A Nivel 2</t>
  </si>
  <si>
    <t>INSTITUTO MUNICIPAL DE LA VIVIENDA DE CELAYA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</si>
</sst>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911844"/>
      <name val="Segoe UI"/>
      <family val="2"/>
    </font>
    <font>
      <b/>
      <sz val="8"/>
      <color theme="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b/>
      <sz val="11"/>
      <color theme="0"/>
      <name val="Calibri"/>
      <family val="2"/>
      <scheme val="minor"/>
    </font>
    <font>
      <sz val="10"/>
      <color rgb="FF595959"/>
      <name val="Arial"/>
      <family val="2"/>
    </font>
    <font>
      <b/>
      <sz val="10"/>
      <color theme="0"/>
      <name val="Arial"/>
      <family val="2"/>
    </font>
    <font>
      <b/>
      <sz val="10"/>
      <color rgb="FF595959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vertAlign val="superscript"/>
      <sz val="9"/>
      <color rgb="FF595959"/>
      <name val="Calibri Light"/>
      <family val="2"/>
    </font>
    <font>
      <sz val="9"/>
      <color rgb="FF0070C0"/>
      <name val="Arial"/>
      <family val="2"/>
    </font>
    <font>
      <b/>
      <sz val="12"/>
      <color theme="4" tint="-0.499984740745262"/>
      <name val="Arial"/>
      <family val="2"/>
    </font>
    <font>
      <b/>
      <sz val="9"/>
      <color rgb="FF595959"/>
      <name val="Arial"/>
      <family val="2"/>
    </font>
    <font>
      <u/>
      <sz val="11"/>
      <color theme="10"/>
      <name val="Calibri"/>
      <family val="2"/>
      <scheme val="minor"/>
    </font>
    <font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color rgb="FF0070C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9" fillId="0" borderId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0">
    <xf numFmtId="0" fontId="0" fillId="0" borderId="0" xfId="0"/>
    <xf numFmtId="0" fontId="7" fillId="0" borderId="0" xfId="0" applyFont="1"/>
    <xf numFmtId="0" fontId="8" fillId="2" borderId="0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justify" vertical="distributed" wrapText="1"/>
    </xf>
    <xf numFmtId="43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justify" vertical="distributed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3" fontId="16" fillId="4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17" fillId="4" borderId="1" xfId="0" applyFont="1" applyFill="1" applyBorder="1" applyAlignment="1">
      <alignment horizontal="center" vertical="center"/>
    </xf>
    <xf numFmtId="43" fontId="17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43" fontId="3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0" fillId="0" borderId="1" xfId="0" applyBorder="1"/>
    <xf numFmtId="43" fontId="3" fillId="0" borderId="1" xfId="1" applyFont="1" applyBorder="1" applyAlignment="1">
      <alignment vertical="center"/>
    </xf>
    <xf numFmtId="0" fontId="9" fillId="0" borderId="1" xfId="0" applyFont="1" applyFill="1" applyBorder="1" applyAlignment="1">
      <alignment horizontal="justify" vertical="center"/>
    </xf>
    <xf numFmtId="0" fontId="9" fillId="5" borderId="1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horizontal="center" vertical="center"/>
    </xf>
    <xf numFmtId="43" fontId="20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justify" vertical="center" wrapText="1"/>
    </xf>
    <xf numFmtId="43" fontId="0" fillId="0" borderId="0" xfId="0" applyNumberFormat="1"/>
    <xf numFmtId="44" fontId="24" fillId="6" borderId="4" xfId="4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wrapText="1"/>
    </xf>
    <xf numFmtId="44" fontId="22" fillId="7" borderId="4" xfId="4" applyFont="1" applyFill="1" applyBorder="1" applyAlignment="1">
      <alignment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wrapText="1"/>
    </xf>
    <xf numFmtId="44" fontId="2" fillId="8" borderId="6" xfId="4" applyFont="1" applyFill="1" applyBorder="1" applyAlignment="1">
      <alignment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wrapText="1"/>
    </xf>
    <xf numFmtId="44" fontId="0" fillId="0" borderId="6" xfId="4" applyFont="1" applyBorder="1" applyAlignment="1">
      <alignment wrapText="1"/>
    </xf>
    <xf numFmtId="44" fontId="2" fillId="0" borderId="6" xfId="4" applyFont="1" applyFill="1" applyBorder="1" applyAlignment="1">
      <alignment wrapText="1"/>
    </xf>
    <xf numFmtId="44" fontId="26" fillId="0" borderId="6" xfId="4" applyFont="1" applyBorder="1" applyAlignment="1">
      <alignment wrapText="1"/>
    </xf>
    <xf numFmtId="43" fontId="3" fillId="0" borderId="1" xfId="0" applyNumberFormat="1" applyFont="1" applyFill="1" applyBorder="1"/>
    <xf numFmtId="0" fontId="24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wrapText="1"/>
    </xf>
    <xf numFmtId="44" fontId="22" fillId="7" borderId="6" xfId="4" applyFont="1" applyFill="1" applyBorder="1" applyAlignment="1">
      <alignment wrapText="1"/>
    </xf>
    <xf numFmtId="44" fontId="0" fillId="0" borderId="1" xfId="4" applyFont="1" applyBorder="1"/>
    <xf numFmtId="44" fontId="0" fillId="0" borderId="1" xfId="4" applyFont="1" applyBorder="1" applyAlignment="1">
      <alignment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wrapText="1"/>
    </xf>
    <xf numFmtId="43" fontId="3" fillId="0" borderId="0" xfId="0" applyNumberFormat="1" applyFont="1" applyFill="1"/>
    <xf numFmtId="44" fontId="27" fillId="8" borderId="6" xfId="4" applyFont="1" applyFill="1" applyBorder="1" applyAlignment="1">
      <alignment wrapText="1"/>
    </xf>
    <xf numFmtId="44" fontId="28" fillId="0" borderId="6" xfId="4" applyFont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wrapText="1"/>
    </xf>
    <xf numFmtId="44" fontId="0" fillId="0" borderId="4" xfId="4" applyFont="1" applyBorder="1" applyAlignment="1">
      <alignment wrapText="1"/>
    </xf>
    <xf numFmtId="44" fontId="29" fillId="8" borderId="4" xfId="4" applyFont="1" applyFill="1" applyBorder="1" applyAlignment="1">
      <alignment wrapText="1"/>
    </xf>
    <xf numFmtId="44" fontId="0" fillId="0" borderId="0" xfId="4" applyFont="1"/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4" fillId="9" borderId="4" xfId="0" applyFont="1" applyFill="1" applyBorder="1" applyAlignment="1">
      <alignment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wrapText="1"/>
    </xf>
    <xf numFmtId="0" fontId="0" fillId="10" borderId="6" xfId="0" applyFont="1" applyFill="1" applyBorder="1" applyAlignment="1">
      <alignment wrapText="1"/>
    </xf>
    <xf numFmtId="0" fontId="0" fillId="8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43" fontId="0" fillId="0" borderId="6" xfId="1" applyFont="1" applyBorder="1" applyAlignment="1">
      <alignment wrapText="1"/>
    </xf>
    <xf numFmtId="0" fontId="28" fillId="8" borderId="6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0" fontId="25" fillId="0" borderId="0" xfId="0" applyFont="1" applyAlignment="1">
      <alignment wrapText="1"/>
    </xf>
    <xf numFmtId="0" fontId="24" fillId="9" borderId="0" xfId="0" applyFont="1" applyFill="1" applyAlignment="1">
      <alignment horizontal="center" vertical="center" wrapText="1"/>
    </xf>
    <xf numFmtId="0" fontId="24" fillId="9" borderId="12" xfId="0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43" fontId="23" fillId="0" borderId="1" xfId="1" applyFont="1" applyBorder="1" applyAlignment="1">
      <alignment wrapText="1"/>
    </xf>
    <xf numFmtId="0" fontId="24" fillId="11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4" fontId="24" fillId="9" borderId="4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11" borderId="4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3" fontId="37" fillId="0" borderId="6" xfId="0" applyNumberFormat="1" applyFont="1" applyBorder="1" applyAlignment="1">
      <alignment horizontal="right" vertical="center" wrapText="1"/>
    </xf>
    <xf numFmtId="43" fontId="37" fillId="0" borderId="4" xfId="0" applyNumberFormat="1" applyFont="1" applyBorder="1" applyAlignment="1">
      <alignment horizontal="right" vertical="center" wrapText="1"/>
    </xf>
    <xf numFmtId="0" fontId="37" fillId="0" borderId="6" xfId="0" applyFont="1" applyBorder="1" applyAlignment="1">
      <alignment horizontal="right" vertical="center" wrapText="1"/>
    </xf>
    <xf numFmtId="0" fontId="37" fillId="0" borderId="4" xfId="0" applyFont="1" applyBorder="1" applyAlignment="1">
      <alignment horizontal="right" vertical="center" wrapText="1"/>
    </xf>
    <xf numFmtId="4" fontId="37" fillId="0" borderId="6" xfId="1" applyNumberFormat="1" applyFont="1" applyBorder="1" applyAlignment="1">
      <alignment horizontal="right" vertical="center" wrapText="1"/>
    </xf>
    <xf numFmtId="4" fontId="37" fillId="0" borderId="6" xfId="0" applyNumberFormat="1" applyFont="1" applyBorder="1" applyAlignment="1">
      <alignment horizontal="right" vertical="center" wrapText="1"/>
    </xf>
    <xf numFmtId="4" fontId="37" fillId="0" borderId="4" xfId="0" applyNumberFormat="1" applyFont="1" applyBorder="1" applyAlignment="1">
      <alignment horizontal="right" vertical="center" wrapText="1"/>
    </xf>
    <xf numFmtId="4" fontId="37" fillId="0" borderId="6" xfId="0" quotePrefix="1" applyNumberFormat="1" applyFont="1" applyBorder="1" applyAlignment="1">
      <alignment horizontal="right" vertical="center" wrapText="1"/>
    </xf>
    <xf numFmtId="4" fontId="37" fillId="0" borderId="6" xfId="0" applyNumberFormat="1" applyFont="1" applyFill="1" applyBorder="1" applyAlignment="1">
      <alignment horizontal="right" vertical="center" wrapText="1"/>
    </xf>
    <xf numFmtId="4" fontId="37" fillId="0" borderId="6" xfId="0" quotePrefix="1" applyNumberFormat="1" applyFont="1" applyFill="1" applyBorder="1" applyAlignment="1">
      <alignment horizontal="right" vertical="center" wrapText="1"/>
    </xf>
    <xf numFmtId="4" fontId="37" fillId="0" borderId="4" xfId="0" applyNumberFormat="1" applyFont="1" applyFill="1" applyBorder="1" applyAlignment="1">
      <alignment horizontal="right" vertical="center" wrapText="1"/>
    </xf>
    <xf numFmtId="4" fontId="37" fillId="0" borderId="6" xfId="0" applyNumberFormat="1" applyFont="1" applyBorder="1" applyAlignment="1">
      <alignment horizontal="right" wrapText="1"/>
    </xf>
    <xf numFmtId="0" fontId="41" fillId="0" borderId="0" xfId="0" applyFont="1"/>
    <xf numFmtId="0" fontId="40" fillId="0" borderId="0" xfId="2" applyFont="1" applyBorder="1" applyAlignment="1">
      <alignment vertical="center"/>
    </xf>
    <xf numFmtId="0" fontId="42" fillId="0" borderId="0" xfId="2" applyFont="1" applyBorder="1" applyAlignment="1">
      <alignment vertical="center"/>
    </xf>
    <xf numFmtId="0" fontId="1" fillId="0" borderId="0" xfId="0" applyFont="1"/>
    <xf numFmtId="0" fontId="23" fillId="0" borderId="0" xfId="0" applyFont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wrapText="1"/>
    </xf>
    <xf numFmtId="0" fontId="25" fillId="8" borderId="4" xfId="0" applyFont="1" applyFill="1" applyBorder="1" applyAlignment="1">
      <alignment wrapText="1"/>
    </xf>
    <xf numFmtId="0" fontId="23" fillId="0" borderId="0" xfId="0" applyFont="1" applyAlignment="1">
      <alignment horizontal="left" vertical="center" wrapText="1"/>
    </xf>
    <xf numFmtId="0" fontId="40" fillId="0" borderId="2" xfId="2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4" fillId="9" borderId="3" xfId="0" applyFont="1" applyFill="1" applyBorder="1" applyAlignment="1">
      <alignment vertical="center" wrapText="1"/>
    </xf>
    <xf numFmtId="0" fontId="24" fillId="9" borderId="4" xfId="0" applyFont="1" applyFill="1" applyBorder="1" applyAlignment="1">
      <alignment vertical="center" wrapText="1"/>
    </xf>
    <xf numFmtId="0" fontId="24" fillId="9" borderId="3" xfId="0" applyFont="1" applyFill="1" applyBorder="1" applyAlignment="1">
      <alignment wrapText="1"/>
    </xf>
    <xf numFmtId="0" fontId="24" fillId="9" borderId="4" xfId="0" applyFont="1" applyFill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42" fillId="0" borderId="2" xfId="2" applyFont="1" applyBorder="1" applyAlignment="1">
      <alignment horizontal="center" vertical="center"/>
    </xf>
    <xf numFmtId="0" fontId="42" fillId="0" borderId="0" xfId="2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15" xfId="0" applyFont="1" applyFill="1" applyBorder="1" applyAlignment="1">
      <alignment horizontal="center" vertical="center" wrapText="1"/>
    </xf>
    <xf numFmtId="0" fontId="36" fillId="11" borderId="5" xfId="0" applyFont="1" applyFill="1" applyBorder="1" applyAlignment="1">
      <alignment horizontal="center" vertical="center" wrapText="1"/>
    </xf>
    <xf numFmtId="0" fontId="36" fillId="11" borderId="14" xfId="0" applyFont="1" applyFill="1" applyBorder="1" applyAlignment="1">
      <alignment horizontal="center" vertical="center" wrapText="1"/>
    </xf>
    <xf numFmtId="0" fontId="36" fillId="11" borderId="4" xfId="0" applyFont="1" applyFill="1" applyBorder="1" applyAlignment="1">
      <alignment horizontal="center" vertical="center" wrapText="1"/>
    </xf>
    <xf numFmtId="0" fontId="38" fillId="11" borderId="12" xfId="5" applyFont="1" applyFill="1" applyBorder="1" applyAlignment="1">
      <alignment horizontal="center" vertical="center" wrapText="1"/>
    </xf>
    <xf numFmtId="0" fontId="38" fillId="11" borderId="15" xfId="5" applyFont="1" applyFill="1" applyBorder="1" applyAlignment="1">
      <alignment horizontal="center" vertical="center" wrapText="1"/>
    </xf>
    <xf numFmtId="0" fontId="38" fillId="11" borderId="5" xfId="5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textRotation="90" wrapText="1"/>
    </xf>
    <xf numFmtId="0" fontId="36" fillId="11" borderId="8" xfId="0" applyFont="1" applyFill="1" applyBorder="1" applyAlignment="1">
      <alignment horizontal="center" vertical="center" wrapText="1"/>
    </xf>
    <xf numFmtId="0" fontId="36" fillId="11" borderId="13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 wrapText="1"/>
    </xf>
    <xf numFmtId="0" fontId="36" fillId="11" borderId="6" xfId="0" applyFont="1" applyFill="1" applyBorder="1" applyAlignment="1">
      <alignment horizontal="center" vertical="center" wrapText="1"/>
    </xf>
    <xf numFmtId="0" fontId="36" fillId="11" borderId="3" xfId="0" applyFont="1" applyFill="1" applyBorder="1" applyAlignment="1">
      <alignment horizontal="center" vertical="center" wrapText="1"/>
    </xf>
  </cellXfs>
  <cellStyles count="6">
    <cellStyle name="Hipervínculo" xfId="5" builtinId="8"/>
    <cellStyle name="Millares" xfId="1" builtinId="3"/>
    <cellStyle name="Moneda" xfId="4" builtinId="4"/>
    <cellStyle name="Normal" xfId="0" builtinId="0"/>
    <cellStyle name="Normal 2 2" xfId="2" xr:uid="{00000000-0005-0000-0000-000004000000}"/>
    <cellStyle name="Normal_COG 2010_POA municipal 2011 170810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uviserver\imuviDocs\ADMINISTRATIVO\TANIA\Anexos%20Presupuesto%2028nov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ANTEPROYECTO%20DESCENTRALIZADOS%202019\IMUVI__Presupuesto_2019\ANTEPRESUPUEST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MUVI/CAF%20informacion%20imuvi/PRESUPUESTOS/2019/Anteproyecto%204%25/proyecto%20de%20tabulador%20para%202019_4%25GLOBAL-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-2018"/>
      <sheetName val="fh5"/>
      <sheetName val="Hoja1"/>
      <sheetName val="TABULADOR4.0"/>
      <sheetName val="PLANTILLA"/>
      <sheetName val="PLANXPROG-1"/>
      <sheetName val="IMSS-1"/>
      <sheetName val="PLANXPROG-1-MES"/>
      <sheetName val="NOMINA-1"/>
      <sheetName val="TABLAS-SYS-15"/>
      <sheetName val="modificado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>
        <row r="4">
          <cell r="T4">
            <v>16424.479166666664</v>
          </cell>
          <cell r="U4">
            <v>1563.84</v>
          </cell>
          <cell r="V4">
            <v>347.41</v>
          </cell>
        </row>
        <row r="5">
          <cell r="T5">
            <v>14789.583333333334</v>
          </cell>
          <cell r="U5">
            <v>1648.96</v>
          </cell>
          <cell r="V5">
            <v>272.86</v>
          </cell>
        </row>
        <row r="6">
          <cell r="T6">
            <v>30910.416666666668</v>
          </cell>
          <cell r="U6">
            <v>4927.75</v>
          </cell>
          <cell r="V6">
            <v>713.03</v>
          </cell>
        </row>
        <row r="7">
          <cell r="T7">
            <v>21652.34375</v>
          </cell>
          <cell r="U7">
            <v>2992.11</v>
          </cell>
          <cell r="V7">
            <v>488.16</v>
          </cell>
        </row>
        <row r="8">
          <cell r="T8">
            <v>44293.75</v>
          </cell>
          <cell r="U8">
            <v>8966.27</v>
          </cell>
          <cell r="V8">
            <v>1103.26</v>
          </cell>
        </row>
        <row r="9">
          <cell r="T9">
            <v>7793.75</v>
          </cell>
          <cell r="U9">
            <v>30.38</v>
          </cell>
          <cell r="V9">
            <v>118.38</v>
          </cell>
        </row>
        <row r="10">
          <cell r="T10">
            <v>14371.354166666666</v>
          </cell>
          <cell r="U10">
            <v>1490.48</v>
          </cell>
          <cell r="V10">
            <v>298.99</v>
          </cell>
        </row>
        <row r="11">
          <cell r="V11">
            <v>308.24</v>
          </cell>
        </row>
        <row r="13">
          <cell r="T13">
            <v>10417.708333333334</v>
          </cell>
          <cell r="U13">
            <v>1036.94</v>
          </cell>
          <cell r="V13">
            <v>261.58</v>
          </cell>
        </row>
      </sheetData>
      <sheetData sheetId="4" refreshError="1">
        <row r="3">
          <cell r="L3">
            <v>12379.583333333334</v>
          </cell>
        </row>
        <row r="4">
          <cell r="L4">
            <v>12379.583333333334</v>
          </cell>
        </row>
        <row r="9">
          <cell r="L9">
            <v>23968.333333333332</v>
          </cell>
        </row>
        <row r="10">
          <cell r="L10">
            <v>16561.875</v>
          </cell>
        </row>
        <row r="11">
          <cell r="L11">
            <v>16592.291666666668</v>
          </cell>
        </row>
        <row r="12">
          <cell r="L12">
            <v>16592.291666666668</v>
          </cell>
        </row>
        <row r="13">
          <cell r="L13">
            <v>34675</v>
          </cell>
        </row>
        <row r="14">
          <cell r="L14">
            <v>5475</v>
          </cell>
        </row>
        <row r="17">
          <cell r="L17">
            <v>12379.583333333334</v>
          </cell>
        </row>
        <row r="18">
          <cell r="L18">
            <v>11071.666666666666</v>
          </cell>
        </row>
        <row r="19">
          <cell r="L19">
            <v>10417.708333333334</v>
          </cell>
        </row>
      </sheetData>
      <sheetData sheetId="5" refreshError="1"/>
      <sheetData sheetId="6" refreshError="1"/>
      <sheetData sheetId="7" refreshError="1">
        <row r="6">
          <cell r="L6">
            <v>6935</v>
          </cell>
          <cell r="O6">
            <v>44293.75</v>
          </cell>
          <cell r="T6">
            <v>4001.5501167200009</v>
          </cell>
          <cell r="U6">
            <v>783.10464448000016</v>
          </cell>
          <cell r="V6">
            <v>1957.7616112000003</v>
          </cell>
          <cell r="X6">
            <v>693.5</v>
          </cell>
          <cell r="Y6">
            <v>5940.755208333333</v>
          </cell>
          <cell r="Z6">
            <v>1188.1510416666667</v>
          </cell>
        </row>
        <row r="7">
          <cell r="L7">
            <v>2147.416666666667</v>
          </cell>
          <cell r="O7">
            <v>14371.354166666666</v>
          </cell>
          <cell r="T7">
            <v>1459.9130736479999</v>
          </cell>
          <cell r="U7">
            <v>233.561500032</v>
          </cell>
          <cell r="V7">
            <v>583.90375008000012</v>
          </cell>
          <cell r="X7">
            <v>214.74166666666667</v>
          </cell>
          <cell r="Y7">
            <v>1839.5496390716373</v>
          </cell>
          <cell r="Z7">
            <v>367.90992781432743</v>
          </cell>
        </row>
        <row r="9">
          <cell r="L9">
            <v>4793.666666666667</v>
          </cell>
          <cell r="O9">
            <v>30910.416666666668</v>
          </cell>
          <cell r="T9">
            <v>2833.4134173920002</v>
          </cell>
          <cell r="U9">
            <v>530.53454732800003</v>
          </cell>
          <cell r="V9">
            <v>1326.33636832</v>
          </cell>
          <cell r="X9">
            <v>479.36666666666667</v>
          </cell>
          <cell r="Y9">
            <v>4106.4167580409367</v>
          </cell>
          <cell r="Z9">
            <v>821.28335160818722</v>
          </cell>
        </row>
        <row r="10">
          <cell r="O10">
            <v>16424.479166666664</v>
          </cell>
          <cell r="T10">
            <v>1626.5418342400001</v>
          </cell>
          <cell r="U10">
            <v>269.58934016000001</v>
          </cell>
          <cell r="V10">
            <v>673.97335040000007</v>
          </cell>
          <cell r="X10">
            <v>247.5916666666667</v>
          </cell>
          <cell r="Y10">
            <v>2120.9538331505846</v>
          </cell>
          <cell r="Z10">
            <v>424.19076663011697</v>
          </cell>
        </row>
        <row r="11">
          <cell r="O11">
            <v>16424.479166666664</v>
          </cell>
          <cell r="T11">
            <v>1495.9630373760001</v>
          </cell>
          <cell r="U11">
            <v>241.35608678400001</v>
          </cell>
          <cell r="V11">
            <v>603.39021696000009</v>
          </cell>
          <cell r="X11">
            <v>247.5916666666667</v>
          </cell>
          <cell r="Y11">
            <v>2120.9538331505846</v>
          </cell>
          <cell r="Z11">
            <v>424.19076663011697</v>
          </cell>
        </row>
        <row r="12">
          <cell r="O12">
            <v>16424.479166666664</v>
          </cell>
          <cell r="T12">
            <v>1490.593197184</v>
          </cell>
          <cell r="U12">
            <v>240.195040256</v>
          </cell>
          <cell r="V12">
            <v>600.48760063999998</v>
          </cell>
          <cell r="X12">
            <v>247.5916666666667</v>
          </cell>
          <cell r="Y12">
            <v>2120.9538331505846</v>
          </cell>
          <cell r="Z12">
            <v>424.19076663011697</v>
          </cell>
        </row>
        <row r="14">
          <cell r="L14">
            <v>1095</v>
          </cell>
          <cell r="O14">
            <v>7793.75</v>
          </cell>
          <cell r="T14">
            <v>859.19008872639995</v>
          </cell>
          <cell r="U14">
            <v>99.687171712000008</v>
          </cell>
          <cell r="V14">
            <v>249.21792927999999</v>
          </cell>
          <cell r="X14">
            <v>109.5</v>
          </cell>
          <cell r="Y14">
            <v>938.01398026315803</v>
          </cell>
          <cell r="Z14">
            <v>187.60279605263159</v>
          </cell>
        </row>
        <row r="16">
          <cell r="L16">
            <v>3313.5916666666672</v>
          </cell>
          <cell r="O16">
            <v>21659.947916666672</v>
          </cell>
          <cell r="T16">
            <v>2087.4312887679998</v>
          </cell>
          <cell r="U16">
            <v>369.24111411199993</v>
          </cell>
          <cell r="V16">
            <v>923.10278527999992</v>
          </cell>
          <cell r="X16">
            <v>331.35916666666674</v>
          </cell>
          <cell r="Y16">
            <v>2838.5345280519014</v>
          </cell>
          <cell r="Z16">
            <v>567.7069056103802</v>
          </cell>
        </row>
        <row r="22">
          <cell r="L22">
            <v>3313.5916666666672</v>
          </cell>
          <cell r="O22">
            <v>21659.947916666672</v>
          </cell>
          <cell r="T22">
            <v>2087.4312887679998</v>
          </cell>
          <cell r="U22">
            <v>369.24111411199993</v>
          </cell>
          <cell r="V22">
            <v>923.10278527999992</v>
          </cell>
          <cell r="X22">
            <v>331.35916666666674</v>
          </cell>
          <cell r="Y22">
            <v>2838.5345280519014</v>
          </cell>
          <cell r="Z22">
            <v>567.7069056103802</v>
          </cell>
        </row>
        <row r="23">
          <cell r="O23">
            <v>16424.479166666664</v>
          </cell>
          <cell r="T23">
            <v>1490.593197184</v>
          </cell>
          <cell r="U23">
            <v>240.195040256</v>
          </cell>
          <cell r="V23">
            <v>600.48760063999998</v>
          </cell>
          <cell r="X23">
            <v>247.5916666666667</v>
          </cell>
          <cell r="Y23">
            <v>2120.9538331505846</v>
          </cell>
          <cell r="Z23">
            <v>424.19076663011697</v>
          </cell>
        </row>
        <row r="26">
          <cell r="L26">
            <v>2214.3333333333335</v>
          </cell>
          <cell r="O26">
            <v>14789.583333333334</v>
          </cell>
          <cell r="T26">
            <v>1490.593197184</v>
          </cell>
          <cell r="U26">
            <v>240.195040256</v>
          </cell>
          <cell r="V26">
            <v>600.48760063999998</v>
          </cell>
          <cell r="X26">
            <v>221.43333333333334</v>
          </cell>
          <cell r="Y26">
            <v>1140.7474999999999</v>
          </cell>
          <cell r="Z26">
            <v>256.07781661184214</v>
          </cell>
        </row>
        <row r="27">
          <cell r="L27">
            <v>0</v>
          </cell>
          <cell r="O27">
            <v>10417.708333333334</v>
          </cell>
          <cell r="T27">
            <v>1327.7573971679999</v>
          </cell>
          <cell r="U27">
            <v>204.98729971199995</v>
          </cell>
          <cell r="V27">
            <v>512.4682492799999</v>
          </cell>
          <cell r="X27">
            <v>208.35416666666669</v>
          </cell>
          <cell r="Y27">
            <v>999.50600785818733</v>
          </cell>
          <cell r="Z27">
            <v>51.403166118421062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E11"/>
  <sheetViews>
    <sheetView tabSelected="1" workbookViewId="0">
      <selection activeCell="B27" sqref="B27"/>
    </sheetView>
  </sheetViews>
  <sheetFormatPr baseColWidth="10" defaultColWidth="20.85546875" defaultRowHeight="15" x14ac:dyDescent="0.25"/>
  <cols>
    <col min="2" max="2" width="31.42578125" customWidth="1"/>
  </cols>
  <sheetData>
    <row r="1" spans="1:5" x14ac:dyDescent="0.25">
      <c r="A1" s="116" t="s">
        <v>856</v>
      </c>
      <c r="B1" s="116"/>
      <c r="C1" s="117"/>
      <c r="D1" s="117"/>
      <c r="E1" s="1"/>
    </row>
    <row r="2" spans="1:5" x14ac:dyDescent="0.25">
      <c r="A2" s="116" t="s">
        <v>18</v>
      </c>
      <c r="B2" s="116"/>
      <c r="C2" s="117"/>
      <c r="D2" s="117"/>
    </row>
    <row r="3" spans="1:5" x14ac:dyDescent="0.25">
      <c r="A3" s="2" t="s">
        <v>19</v>
      </c>
      <c r="B3" s="2" t="s">
        <v>20</v>
      </c>
      <c r="C3" s="2" t="s">
        <v>21</v>
      </c>
      <c r="D3" s="2" t="s">
        <v>22</v>
      </c>
    </row>
    <row r="4" spans="1:5" x14ac:dyDescent="0.25">
      <c r="A4" s="3">
        <v>521001</v>
      </c>
      <c r="B4" s="4" t="s">
        <v>23</v>
      </c>
      <c r="C4" s="5">
        <v>120000</v>
      </c>
      <c r="D4" s="6">
        <v>1400319</v>
      </c>
    </row>
    <row r="5" spans="1:5" x14ac:dyDescent="0.25">
      <c r="A5" s="7">
        <v>711101</v>
      </c>
      <c r="B5" s="8" t="s">
        <v>24</v>
      </c>
      <c r="C5" s="5">
        <v>5963383.2199999997</v>
      </c>
      <c r="D5" s="6">
        <v>1400319</v>
      </c>
    </row>
    <row r="6" spans="1:5" x14ac:dyDescent="0.25">
      <c r="A6" s="7">
        <v>711102</v>
      </c>
      <c r="B6" s="8" t="s">
        <v>25</v>
      </c>
      <c r="C6" s="5">
        <v>4031651.7300000004</v>
      </c>
      <c r="D6" s="6">
        <v>1400319</v>
      </c>
    </row>
    <row r="7" spans="1:5" x14ac:dyDescent="0.25">
      <c r="A7" s="7">
        <v>711103</v>
      </c>
      <c r="B7" s="8" t="s">
        <v>26</v>
      </c>
      <c r="C7" s="5">
        <v>85000</v>
      </c>
      <c r="D7" s="6">
        <v>1400319</v>
      </c>
    </row>
    <row r="8" spans="1:5" x14ac:dyDescent="0.25">
      <c r="A8" s="7">
        <v>711106</v>
      </c>
      <c r="B8" s="8" t="s">
        <v>27</v>
      </c>
      <c r="C8" s="5">
        <v>204000</v>
      </c>
      <c r="D8" s="6">
        <v>1400319</v>
      </c>
    </row>
    <row r="9" spans="1:5" ht="22.5" x14ac:dyDescent="0.25">
      <c r="A9" s="3">
        <v>910100</v>
      </c>
      <c r="B9" s="4" t="s">
        <v>28</v>
      </c>
      <c r="C9" s="5">
        <v>2931351.94</v>
      </c>
      <c r="D9" s="6">
        <v>1100119</v>
      </c>
    </row>
    <row r="10" spans="1:5" ht="22.5" x14ac:dyDescent="0.25">
      <c r="A10" s="3">
        <v>910200</v>
      </c>
      <c r="B10" s="4" t="s">
        <v>29</v>
      </c>
      <c r="C10" s="5">
        <v>233017.85</v>
      </c>
      <c r="D10" s="6">
        <v>1100119</v>
      </c>
    </row>
    <row r="11" spans="1:5" ht="22.5" x14ac:dyDescent="0.25">
      <c r="A11" s="3">
        <v>910300</v>
      </c>
      <c r="B11" s="4" t="s">
        <v>30</v>
      </c>
      <c r="C11" s="5">
        <v>134798.78999999998</v>
      </c>
      <c r="D11" s="6">
        <v>1100119</v>
      </c>
    </row>
  </sheetData>
  <mergeCells count="2">
    <mergeCell ref="A1:D1"/>
    <mergeCell ref="A2:D2"/>
  </mergeCells>
  <pageMargins left="0.7" right="0.7" top="0.75" bottom="0.75" header="0.3" footer="0.3"/>
  <pageSetup scale="97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F0"/>
    <pageSetUpPr fitToPage="1"/>
  </sheetPr>
  <dimension ref="A1:G159"/>
  <sheetViews>
    <sheetView workbookViewId="0">
      <selection activeCell="C32" sqref="C32"/>
    </sheetView>
  </sheetViews>
  <sheetFormatPr baseColWidth="10" defaultRowHeight="15" x14ac:dyDescent="0.25"/>
  <cols>
    <col min="2" max="2" width="23.140625" customWidth="1"/>
    <col min="3" max="3" width="23.42578125" customWidth="1"/>
    <col min="5" max="5" width="19.5703125" customWidth="1"/>
    <col min="6" max="6" width="14.5703125" customWidth="1"/>
    <col min="7" max="7" width="14.140625" bestFit="1" customWidth="1"/>
  </cols>
  <sheetData>
    <row r="1" spans="1:7" s="111" customFormat="1" ht="12" x14ac:dyDescent="0.2">
      <c r="A1" s="119" t="s">
        <v>856</v>
      </c>
      <c r="B1" s="119"/>
      <c r="C1" s="119"/>
      <c r="D1" s="119"/>
      <c r="E1" s="119"/>
      <c r="F1" s="119"/>
    </row>
    <row r="2" spans="1:7" x14ac:dyDescent="0.25">
      <c r="A2" s="118" t="s">
        <v>17</v>
      </c>
      <c r="B2" s="118"/>
      <c r="C2" s="118"/>
      <c r="D2" s="118"/>
      <c r="E2" s="118"/>
      <c r="F2" s="118"/>
    </row>
    <row r="3" spans="1:7" x14ac:dyDescent="0.25">
      <c r="A3" s="118" t="s">
        <v>31</v>
      </c>
      <c r="B3" s="118"/>
      <c r="C3" s="118"/>
      <c r="D3" s="118"/>
      <c r="E3" s="118"/>
      <c r="F3" s="118"/>
    </row>
    <row r="4" spans="1:7" x14ac:dyDescent="0.25">
      <c r="A4" s="9" t="s">
        <v>32</v>
      </c>
      <c r="B4" s="10" t="s">
        <v>20</v>
      </c>
      <c r="C4" s="9" t="s">
        <v>21</v>
      </c>
      <c r="D4" s="11" t="s">
        <v>33</v>
      </c>
      <c r="E4" s="12" t="s">
        <v>34</v>
      </c>
      <c r="F4" s="13" t="s">
        <v>35</v>
      </c>
    </row>
    <row r="5" spans="1:7" s="18" customFormat="1" hidden="1" x14ac:dyDescent="0.25">
      <c r="A5" s="14" t="s">
        <v>36</v>
      </c>
      <c r="B5" s="15"/>
      <c r="C5" s="16"/>
      <c r="D5" s="17"/>
      <c r="E5" s="17"/>
      <c r="F5" s="17"/>
    </row>
    <row r="6" spans="1:7" s="18" customFormat="1" hidden="1" x14ac:dyDescent="0.25">
      <c r="A6" s="19" t="s">
        <v>37</v>
      </c>
      <c r="B6" s="19"/>
      <c r="C6" s="20"/>
      <c r="D6" s="19"/>
      <c r="E6" s="19"/>
      <c r="F6" s="19"/>
    </row>
    <row r="7" spans="1:7" s="18" customFormat="1" hidden="1" x14ac:dyDescent="0.25">
      <c r="A7" s="21" t="s">
        <v>38</v>
      </c>
      <c r="B7" s="19"/>
      <c r="C7" s="20"/>
      <c r="D7" s="19"/>
      <c r="E7" s="19"/>
      <c r="F7" s="19"/>
    </row>
    <row r="8" spans="1:7" x14ac:dyDescent="0.25">
      <c r="A8" s="22">
        <v>1131</v>
      </c>
      <c r="B8" s="23" t="s">
        <v>39</v>
      </c>
      <c r="C8" s="24">
        <v>1392365.5199999998</v>
      </c>
      <c r="D8" s="25">
        <v>1100119</v>
      </c>
      <c r="E8" s="26" t="s">
        <v>40</v>
      </c>
      <c r="F8" s="27" t="s">
        <v>41</v>
      </c>
    </row>
    <row r="9" spans="1:7" x14ac:dyDescent="0.25">
      <c r="A9" s="22">
        <v>1132</v>
      </c>
      <c r="B9" s="23" t="s">
        <v>42</v>
      </c>
      <c r="C9" s="24">
        <v>416100</v>
      </c>
      <c r="D9" s="25">
        <v>1100119</v>
      </c>
      <c r="E9" s="26" t="s">
        <v>40</v>
      </c>
      <c r="F9" s="27" t="s">
        <v>41</v>
      </c>
    </row>
    <row r="10" spans="1:7" ht="22.5" x14ac:dyDescent="0.25">
      <c r="A10" s="28">
        <v>1511</v>
      </c>
      <c r="B10" s="29" t="s">
        <v>1</v>
      </c>
      <c r="C10" s="24">
        <v>90423.240000000034</v>
      </c>
      <c r="D10" s="25">
        <v>1100119</v>
      </c>
      <c r="E10" s="26" t="s">
        <v>40</v>
      </c>
      <c r="F10" s="27" t="s">
        <v>41</v>
      </c>
    </row>
    <row r="11" spans="1:7" ht="22.5" x14ac:dyDescent="0.25">
      <c r="A11" s="28">
        <v>1592</v>
      </c>
      <c r="B11" s="29" t="s">
        <v>43</v>
      </c>
      <c r="C11" s="24">
        <v>114000</v>
      </c>
      <c r="D11" s="25">
        <v>1100119</v>
      </c>
      <c r="E11" s="26" t="s">
        <v>40</v>
      </c>
      <c r="F11" s="27" t="s">
        <v>41</v>
      </c>
      <c r="G11" s="41"/>
    </row>
    <row r="12" spans="1:7" x14ac:dyDescent="0.25">
      <c r="A12" s="25">
        <v>2111</v>
      </c>
      <c r="B12" s="23" t="s">
        <v>44</v>
      </c>
      <c r="C12" s="24">
        <v>49684.350000000006</v>
      </c>
      <c r="D12" s="25">
        <v>1100119</v>
      </c>
      <c r="E12" s="26" t="s">
        <v>40</v>
      </c>
      <c r="F12" s="27" t="s">
        <v>45</v>
      </c>
    </row>
    <row r="13" spans="1:7" ht="22.5" x14ac:dyDescent="0.25">
      <c r="A13" s="25">
        <v>2151</v>
      </c>
      <c r="B13" s="23" t="s">
        <v>46</v>
      </c>
      <c r="C13" s="24">
        <v>8602.82</v>
      </c>
      <c r="D13" s="25">
        <v>1100119</v>
      </c>
      <c r="E13" s="26" t="s">
        <v>40</v>
      </c>
      <c r="F13" s="27" t="s">
        <v>45</v>
      </c>
    </row>
    <row r="14" spans="1:7" x14ac:dyDescent="0.25">
      <c r="A14" s="25">
        <v>2161</v>
      </c>
      <c r="B14" s="23" t="s">
        <v>3</v>
      </c>
      <c r="C14" s="24">
        <v>9750</v>
      </c>
      <c r="D14" s="25">
        <v>1100119</v>
      </c>
      <c r="E14" s="26" t="s">
        <v>40</v>
      </c>
      <c r="F14" s="27" t="s">
        <v>45</v>
      </c>
    </row>
    <row r="15" spans="1:7" ht="33.75" x14ac:dyDescent="0.25">
      <c r="A15" s="25">
        <v>2612</v>
      </c>
      <c r="B15" s="23" t="s">
        <v>47</v>
      </c>
      <c r="C15" s="24">
        <v>24000</v>
      </c>
      <c r="D15" s="25">
        <v>1100119</v>
      </c>
      <c r="E15" s="26" t="s">
        <v>40</v>
      </c>
      <c r="F15" s="27" t="s">
        <v>45</v>
      </c>
    </row>
    <row r="16" spans="1:7" x14ac:dyDescent="0.25">
      <c r="A16" s="25">
        <v>3981</v>
      </c>
      <c r="B16" s="23" t="s">
        <v>48</v>
      </c>
      <c r="C16" s="24">
        <v>43680</v>
      </c>
      <c r="D16" s="25">
        <v>1100119</v>
      </c>
      <c r="E16" s="26" t="s">
        <v>40</v>
      </c>
      <c r="F16" s="27" t="s">
        <v>45</v>
      </c>
    </row>
    <row r="17" spans="1:6" x14ac:dyDescent="0.25">
      <c r="A17" s="28">
        <v>1321</v>
      </c>
      <c r="B17" s="29" t="s">
        <v>49</v>
      </c>
      <c r="C17" s="24">
        <v>61967.7</v>
      </c>
      <c r="D17" s="25">
        <v>1400319</v>
      </c>
      <c r="E17" s="26" t="s">
        <v>40</v>
      </c>
      <c r="F17" s="27" t="s">
        <v>41</v>
      </c>
    </row>
    <row r="18" spans="1:6" x14ac:dyDescent="0.25">
      <c r="A18" s="28">
        <v>1323</v>
      </c>
      <c r="B18" s="29" t="s">
        <v>50</v>
      </c>
      <c r="C18" s="24">
        <v>309838.52</v>
      </c>
      <c r="D18" s="25">
        <v>1400319</v>
      </c>
      <c r="E18" s="26" t="s">
        <v>40</v>
      </c>
      <c r="F18" s="27" t="s">
        <v>41</v>
      </c>
    </row>
    <row r="19" spans="1:6" x14ac:dyDescent="0.25">
      <c r="A19" s="28">
        <v>1413</v>
      </c>
      <c r="B19" s="29" t="s">
        <v>51</v>
      </c>
      <c r="C19" s="24">
        <v>226029.36</v>
      </c>
      <c r="D19" s="25">
        <v>1400319</v>
      </c>
      <c r="E19" s="26" t="s">
        <v>40</v>
      </c>
      <c r="F19" s="27" t="s">
        <v>41</v>
      </c>
    </row>
    <row r="20" spans="1:6" x14ac:dyDescent="0.25">
      <c r="A20" s="28">
        <v>1421</v>
      </c>
      <c r="B20" s="29" t="s">
        <v>52</v>
      </c>
      <c r="C20" s="24">
        <v>97429.799999999988</v>
      </c>
      <c r="D20" s="25">
        <v>1400319</v>
      </c>
      <c r="E20" s="26" t="s">
        <v>40</v>
      </c>
      <c r="F20" s="27" t="s">
        <v>41</v>
      </c>
    </row>
    <row r="21" spans="1:6" ht="22.5" x14ac:dyDescent="0.25">
      <c r="A21" s="28">
        <v>1431</v>
      </c>
      <c r="B21" s="29" t="s">
        <v>53</v>
      </c>
      <c r="C21" s="24">
        <v>38971.919999999998</v>
      </c>
      <c r="D21" s="25">
        <v>1400319</v>
      </c>
      <c r="E21" s="26" t="s">
        <v>40</v>
      </c>
      <c r="F21" s="27" t="s">
        <v>41</v>
      </c>
    </row>
    <row r="22" spans="1:6" ht="22.5" x14ac:dyDescent="0.25">
      <c r="A22" s="28">
        <v>1711</v>
      </c>
      <c r="B22" s="29" t="s">
        <v>54</v>
      </c>
      <c r="C22" s="24">
        <v>361693.08000000007</v>
      </c>
      <c r="D22" s="25">
        <v>1400319</v>
      </c>
      <c r="E22" s="26" t="s">
        <v>40</v>
      </c>
      <c r="F22" s="27" t="s">
        <v>41</v>
      </c>
    </row>
    <row r="23" spans="1:6" ht="22.5" x14ac:dyDescent="0.25">
      <c r="A23" s="30">
        <v>2121</v>
      </c>
      <c r="B23" s="23" t="s">
        <v>55</v>
      </c>
      <c r="C23" s="24">
        <v>6000</v>
      </c>
      <c r="D23" s="25">
        <v>1400319</v>
      </c>
      <c r="E23" s="26" t="s">
        <v>40</v>
      </c>
      <c r="F23" s="27" t="s">
        <v>45</v>
      </c>
    </row>
    <row r="24" spans="1:6" ht="22.5" x14ac:dyDescent="0.25">
      <c r="A24" s="25">
        <v>2151</v>
      </c>
      <c r="B24" s="23" t="s">
        <v>56</v>
      </c>
      <c r="C24" s="24">
        <v>36000</v>
      </c>
      <c r="D24" s="25">
        <v>1400319</v>
      </c>
      <c r="E24" s="26" t="s">
        <v>40</v>
      </c>
      <c r="F24" s="27" t="s">
        <v>45</v>
      </c>
    </row>
    <row r="25" spans="1:6" x14ac:dyDescent="0.25">
      <c r="A25" s="25">
        <v>2212</v>
      </c>
      <c r="B25" s="23" t="s">
        <v>57</v>
      </c>
      <c r="C25" s="24">
        <v>34000</v>
      </c>
      <c r="D25" s="25">
        <v>1400319</v>
      </c>
      <c r="E25" s="26" t="s">
        <v>40</v>
      </c>
      <c r="F25" s="27" t="s">
        <v>45</v>
      </c>
    </row>
    <row r="26" spans="1:6" ht="33.75" x14ac:dyDescent="0.25">
      <c r="A26" s="25">
        <v>2612</v>
      </c>
      <c r="B26" s="23" t="s">
        <v>47</v>
      </c>
      <c r="C26" s="24">
        <v>3000</v>
      </c>
      <c r="D26" s="25">
        <v>1400319</v>
      </c>
      <c r="E26" s="26" t="s">
        <v>40</v>
      </c>
      <c r="F26" s="27" t="s">
        <v>45</v>
      </c>
    </row>
    <row r="27" spans="1:6" x14ac:dyDescent="0.25">
      <c r="A27" s="25">
        <v>2711</v>
      </c>
      <c r="B27" s="23" t="s">
        <v>58</v>
      </c>
      <c r="C27" s="24">
        <v>22600</v>
      </c>
      <c r="D27" s="25">
        <v>1400319</v>
      </c>
      <c r="E27" s="26" t="s">
        <v>40</v>
      </c>
      <c r="F27" s="27" t="s">
        <v>45</v>
      </c>
    </row>
    <row r="28" spans="1:6" x14ac:dyDescent="0.25">
      <c r="A28" s="25">
        <v>3111</v>
      </c>
      <c r="B28" s="23" t="s">
        <v>59</v>
      </c>
      <c r="C28" s="24">
        <v>25200</v>
      </c>
      <c r="D28" s="25">
        <v>1400319</v>
      </c>
      <c r="E28" s="26" t="s">
        <v>40</v>
      </c>
      <c r="F28" s="27" t="s">
        <v>45</v>
      </c>
    </row>
    <row r="29" spans="1:6" x14ac:dyDescent="0.25">
      <c r="A29" s="25">
        <v>3141</v>
      </c>
      <c r="B29" s="23" t="s">
        <v>60</v>
      </c>
      <c r="C29" s="24">
        <v>36000</v>
      </c>
      <c r="D29" s="25">
        <v>1400319</v>
      </c>
      <c r="E29" s="26" t="s">
        <v>40</v>
      </c>
      <c r="F29" s="27" t="s">
        <v>45</v>
      </c>
    </row>
    <row r="30" spans="1:6" x14ac:dyDescent="0.25">
      <c r="A30" s="25">
        <v>3151</v>
      </c>
      <c r="B30" s="23" t="s">
        <v>61</v>
      </c>
      <c r="C30" s="24">
        <v>18200</v>
      </c>
      <c r="D30" s="25">
        <v>1400319</v>
      </c>
      <c r="E30" s="26" t="s">
        <v>40</v>
      </c>
      <c r="F30" s="27" t="s">
        <v>45</v>
      </c>
    </row>
    <row r="31" spans="1:6" x14ac:dyDescent="0.25">
      <c r="A31" s="25">
        <v>3221</v>
      </c>
      <c r="B31" s="23" t="s">
        <v>8</v>
      </c>
      <c r="C31" s="24">
        <v>253300</v>
      </c>
      <c r="D31" s="25">
        <v>1400319</v>
      </c>
      <c r="E31" s="26" t="s">
        <v>40</v>
      </c>
      <c r="F31" s="27" t="s">
        <v>45</v>
      </c>
    </row>
    <row r="32" spans="1:6" ht="22.5" x14ac:dyDescent="0.25">
      <c r="A32" s="25">
        <v>3231</v>
      </c>
      <c r="B32" s="23" t="s">
        <v>62</v>
      </c>
      <c r="C32" s="24">
        <v>30000</v>
      </c>
      <c r="D32" s="25">
        <v>1400319</v>
      </c>
      <c r="E32" s="26" t="s">
        <v>40</v>
      </c>
      <c r="F32" s="27" t="s">
        <v>45</v>
      </c>
    </row>
    <row r="33" spans="1:6" ht="33.75" x14ac:dyDescent="0.25">
      <c r="A33" s="25">
        <v>3311</v>
      </c>
      <c r="B33" s="23" t="s">
        <v>9</v>
      </c>
      <c r="C33" s="24">
        <v>460000</v>
      </c>
      <c r="D33" s="25">
        <v>1400319</v>
      </c>
      <c r="E33" s="26" t="s">
        <v>40</v>
      </c>
      <c r="F33" s="27" t="s">
        <v>45</v>
      </c>
    </row>
    <row r="34" spans="1:6" ht="33.75" x14ac:dyDescent="0.25">
      <c r="A34" s="25">
        <v>3321</v>
      </c>
      <c r="B34" s="23" t="s">
        <v>63</v>
      </c>
      <c r="C34" s="24">
        <v>96000</v>
      </c>
      <c r="D34" s="25">
        <v>1400319</v>
      </c>
      <c r="E34" s="26" t="s">
        <v>40</v>
      </c>
      <c r="F34" s="27" t="s">
        <v>45</v>
      </c>
    </row>
    <row r="35" spans="1:6" ht="45" x14ac:dyDescent="0.25">
      <c r="A35" s="25">
        <v>3331</v>
      </c>
      <c r="B35" s="23" t="s">
        <v>64</v>
      </c>
      <c r="C35" s="24">
        <v>72000</v>
      </c>
      <c r="D35" s="25">
        <v>1400319</v>
      </c>
      <c r="E35" s="26" t="s">
        <v>40</v>
      </c>
      <c r="F35" s="27" t="s">
        <v>45</v>
      </c>
    </row>
    <row r="36" spans="1:6" x14ac:dyDescent="0.25">
      <c r="A36" s="25">
        <v>3341</v>
      </c>
      <c r="B36" s="23" t="s">
        <v>65</v>
      </c>
      <c r="C36" s="24">
        <v>45000</v>
      </c>
      <c r="D36" s="25">
        <v>1400319</v>
      </c>
      <c r="E36" s="26" t="s">
        <v>40</v>
      </c>
      <c r="F36" s="27" t="s">
        <v>45</v>
      </c>
    </row>
    <row r="37" spans="1:6" ht="22.5" x14ac:dyDescent="0.25">
      <c r="A37" s="25">
        <v>3411</v>
      </c>
      <c r="B37" s="23" t="s">
        <v>66</v>
      </c>
      <c r="C37" s="24">
        <v>60000</v>
      </c>
      <c r="D37" s="25">
        <v>1400319</v>
      </c>
      <c r="E37" s="26" t="s">
        <v>40</v>
      </c>
      <c r="F37" s="27" t="s">
        <v>45</v>
      </c>
    </row>
    <row r="38" spans="1:6" ht="22.5" x14ac:dyDescent="0.25">
      <c r="A38" s="25">
        <v>3451</v>
      </c>
      <c r="B38" s="23" t="s">
        <v>67</v>
      </c>
      <c r="C38" s="24">
        <v>8000</v>
      </c>
      <c r="D38" s="25">
        <v>1400319</v>
      </c>
      <c r="E38" s="26" t="s">
        <v>40</v>
      </c>
      <c r="F38" s="27" t="s">
        <v>45</v>
      </c>
    </row>
    <row r="39" spans="1:6" ht="22.5" x14ac:dyDescent="0.25">
      <c r="A39" s="25">
        <v>3551</v>
      </c>
      <c r="B39" s="23" t="s">
        <v>68</v>
      </c>
      <c r="C39" s="24">
        <v>24000</v>
      </c>
      <c r="D39" s="25">
        <v>1400319</v>
      </c>
      <c r="E39" s="26" t="s">
        <v>40</v>
      </c>
      <c r="F39" s="27" t="s">
        <v>45</v>
      </c>
    </row>
    <row r="40" spans="1:6" ht="45" x14ac:dyDescent="0.25">
      <c r="A40" s="25">
        <v>3531</v>
      </c>
      <c r="B40" s="23" t="s">
        <v>69</v>
      </c>
      <c r="C40" s="24">
        <v>24000</v>
      </c>
      <c r="D40" s="25">
        <v>1400319</v>
      </c>
      <c r="E40" s="26" t="s">
        <v>40</v>
      </c>
      <c r="F40" s="27" t="s">
        <v>45</v>
      </c>
    </row>
    <row r="41" spans="1:6" ht="22.5" x14ac:dyDescent="0.25">
      <c r="A41" s="25">
        <v>3591</v>
      </c>
      <c r="B41" s="23" t="s">
        <v>70</v>
      </c>
      <c r="C41" s="24">
        <v>6000</v>
      </c>
      <c r="D41" s="25">
        <v>1400319</v>
      </c>
      <c r="E41" s="26" t="s">
        <v>40</v>
      </c>
      <c r="F41" s="27" t="s">
        <v>45</v>
      </c>
    </row>
    <row r="42" spans="1:6" x14ac:dyDescent="0.25">
      <c r="A42" s="25">
        <v>3721</v>
      </c>
      <c r="B42" s="23" t="s">
        <v>10</v>
      </c>
      <c r="C42" s="24">
        <v>6000</v>
      </c>
      <c r="D42" s="25">
        <v>1400319</v>
      </c>
      <c r="E42" s="26" t="s">
        <v>40</v>
      </c>
      <c r="F42" s="27" t="s">
        <v>45</v>
      </c>
    </row>
    <row r="43" spans="1:6" ht="45" x14ac:dyDescent="0.25">
      <c r="A43" s="25">
        <v>3751</v>
      </c>
      <c r="B43" s="23" t="s">
        <v>71</v>
      </c>
      <c r="C43" s="24">
        <v>7200</v>
      </c>
      <c r="D43" s="25">
        <v>1400319</v>
      </c>
      <c r="E43" s="26" t="s">
        <v>40</v>
      </c>
      <c r="F43" s="27" t="s">
        <v>45</v>
      </c>
    </row>
    <row r="44" spans="1:6" ht="22.5" x14ac:dyDescent="0.25">
      <c r="A44" s="25">
        <v>3791</v>
      </c>
      <c r="B44" s="23" t="s">
        <v>72</v>
      </c>
      <c r="C44" s="24">
        <v>3600</v>
      </c>
      <c r="D44" s="25">
        <v>1400319</v>
      </c>
      <c r="E44" s="26" t="s">
        <v>40</v>
      </c>
      <c r="F44" s="27" t="s">
        <v>45</v>
      </c>
    </row>
    <row r="45" spans="1:6" x14ac:dyDescent="0.25">
      <c r="A45" s="25">
        <v>3921</v>
      </c>
      <c r="B45" s="23" t="s">
        <v>73</v>
      </c>
      <c r="C45" s="24">
        <v>216000</v>
      </c>
      <c r="D45" s="25">
        <v>1400319</v>
      </c>
      <c r="E45" s="26" t="s">
        <v>40</v>
      </c>
      <c r="F45" s="27" t="s">
        <v>45</v>
      </c>
    </row>
    <row r="46" spans="1:6" x14ac:dyDescent="0.25">
      <c r="A46" s="25">
        <v>5111</v>
      </c>
      <c r="B46" s="31" t="s">
        <v>13</v>
      </c>
      <c r="C46" s="24">
        <v>15000</v>
      </c>
      <c r="D46" s="25">
        <v>1400319</v>
      </c>
      <c r="E46" s="26" t="s">
        <v>74</v>
      </c>
      <c r="F46" s="27" t="s">
        <v>75</v>
      </c>
    </row>
    <row r="47" spans="1:6" x14ac:dyDescent="0.25">
      <c r="A47" s="25">
        <v>5151</v>
      </c>
      <c r="B47" s="31" t="s">
        <v>76</v>
      </c>
      <c r="C47" s="24">
        <v>36000</v>
      </c>
      <c r="D47" s="25">
        <v>1400319</v>
      </c>
      <c r="E47" s="26" t="s">
        <v>74</v>
      </c>
      <c r="F47" s="27" t="s">
        <v>75</v>
      </c>
    </row>
    <row r="48" spans="1:6" x14ac:dyDescent="0.25">
      <c r="A48" s="25">
        <v>5221</v>
      </c>
      <c r="B48" s="31" t="s">
        <v>14</v>
      </c>
      <c r="C48" s="24">
        <v>12000</v>
      </c>
      <c r="D48" s="25">
        <v>1400319</v>
      </c>
      <c r="E48" s="26" t="s">
        <v>74</v>
      </c>
      <c r="F48" s="27" t="s">
        <v>75</v>
      </c>
    </row>
    <row r="49" spans="1:6" x14ac:dyDescent="0.25">
      <c r="A49" s="25">
        <v>5411</v>
      </c>
      <c r="B49" s="31" t="s">
        <v>77</v>
      </c>
      <c r="C49" s="24">
        <v>300000</v>
      </c>
      <c r="D49" s="25">
        <v>1400319</v>
      </c>
      <c r="E49" s="26" t="s">
        <v>74</v>
      </c>
      <c r="F49" s="27" t="s">
        <v>75</v>
      </c>
    </row>
    <row r="50" spans="1:6" hidden="1" x14ac:dyDescent="0.25">
      <c r="A50" s="32" t="s">
        <v>78</v>
      </c>
      <c r="B50" s="31"/>
      <c r="C50" s="24"/>
      <c r="D50" s="25"/>
      <c r="E50" s="26"/>
      <c r="F50" s="27"/>
    </row>
    <row r="51" spans="1:6" hidden="1" x14ac:dyDescent="0.25">
      <c r="A51" s="32" t="s">
        <v>79</v>
      </c>
      <c r="B51" s="31"/>
      <c r="C51" s="24"/>
      <c r="D51" s="25"/>
      <c r="E51" s="26"/>
      <c r="F51" s="27"/>
    </row>
    <row r="52" spans="1:6" hidden="1" x14ac:dyDescent="0.25">
      <c r="A52" s="32" t="s">
        <v>80</v>
      </c>
      <c r="B52" s="19"/>
      <c r="C52" s="20"/>
      <c r="D52" s="19"/>
      <c r="E52" s="19"/>
      <c r="F52" s="19"/>
    </row>
    <row r="53" spans="1:6" x14ac:dyDescent="0.25">
      <c r="A53" s="22">
        <v>1131</v>
      </c>
      <c r="B53" s="23" t="s">
        <v>39</v>
      </c>
      <c r="C53" s="24">
        <v>347370.48</v>
      </c>
      <c r="D53" s="25">
        <v>1100119</v>
      </c>
      <c r="E53" s="26" t="s">
        <v>40</v>
      </c>
      <c r="F53" s="27" t="s">
        <v>41</v>
      </c>
    </row>
    <row r="54" spans="1:6" ht="22.5" x14ac:dyDescent="0.25">
      <c r="A54" s="28">
        <v>1511</v>
      </c>
      <c r="B54" s="29" t="s">
        <v>1</v>
      </c>
      <c r="C54" s="24">
        <v>17368.560000000005</v>
      </c>
      <c r="D54" s="25">
        <v>1100119</v>
      </c>
      <c r="E54" s="26" t="s">
        <v>40</v>
      </c>
      <c r="F54" s="27" t="s">
        <v>41</v>
      </c>
    </row>
    <row r="55" spans="1:6" ht="22.5" x14ac:dyDescent="0.25">
      <c r="A55" s="28">
        <v>1592</v>
      </c>
      <c r="B55" s="29" t="s">
        <v>81</v>
      </c>
      <c r="C55" s="24">
        <v>22800</v>
      </c>
      <c r="D55" s="25">
        <v>1100119</v>
      </c>
      <c r="E55" s="26" t="s">
        <v>40</v>
      </c>
      <c r="F55" s="27" t="s">
        <v>41</v>
      </c>
    </row>
    <row r="56" spans="1:6" x14ac:dyDescent="0.25">
      <c r="A56" s="25">
        <v>2111</v>
      </c>
      <c r="B56" s="23" t="s">
        <v>44</v>
      </c>
      <c r="C56" s="24">
        <v>12000</v>
      </c>
      <c r="D56" s="25">
        <v>1100119</v>
      </c>
      <c r="E56" s="26" t="s">
        <v>40</v>
      </c>
      <c r="F56" s="27" t="s">
        <v>45</v>
      </c>
    </row>
    <row r="57" spans="1:6" x14ac:dyDescent="0.25">
      <c r="A57" s="25">
        <v>2161</v>
      </c>
      <c r="B57" s="23" t="s">
        <v>82</v>
      </c>
      <c r="C57" s="24">
        <v>5000</v>
      </c>
      <c r="D57" s="25">
        <v>1100119</v>
      </c>
      <c r="E57" s="26" t="s">
        <v>40</v>
      </c>
      <c r="F57" s="27" t="s">
        <v>45</v>
      </c>
    </row>
    <row r="58" spans="1:6" ht="33.75" x14ac:dyDescent="0.25">
      <c r="A58" s="25">
        <v>2612</v>
      </c>
      <c r="B58" s="23" t="s">
        <v>47</v>
      </c>
      <c r="C58" s="24">
        <v>36000</v>
      </c>
      <c r="D58" s="25">
        <v>1100119</v>
      </c>
      <c r="E58" s="26" t="s">
        <v>40</v>
      </c>
      <c r="F58" s="27" t="s">
        <v>45</v>
      </c>
    </row>
    <row r="59" spans="1:6" ht="22.5" x14ac:dyDescent="0.25">
      <c r="A59" s="25">
        <v>3621</v>
      </c>
      <c r="B59" s="23" t="s">
        <v>83</v>
      </c>
      <c r="C59" s="24">
        <v>42459.35</v>
      </c>
      <c r="D59" s="25">
        <v>1100119</v>
      </c>
      <c r="E59" s="26" t="s">
        <v>40</v>
      </c>
      <c r="F59" s="27" t="s">
        <v>45</v>
      </c>
    </row>
    <row r="60" spans="1:6" x14ac:dyDescent="0.25">
      <c r="A60" s="25">
        <v>3981</v>
      </c>
      <c r="B60" s="23" t="s">
        <v>48</v>
      </c>
      <c r="C60" s="24">
        <v>8420</v>
      </c>
      <c r="D60" s="25">
        <v>1100119</v>
      </c>
      <c r="E60" s="26" t="s">
        <v>40</v>
      </c>
      <c r="F60" s="27" t="s">
        <v>45</v>
      </c>
    </row>
    <row r="61" spans="1:6" x14ac:dyDescent="0.25">
      <c r="A61" s="28">
        <v>1321</v>
      </c>
      <c r="B61" s="29" t="s">
        <v>49</v>
      </c>
      <c r="C61" s="24">
        <v>11902.78</v>
      </c>
      <c r="D61" s="25">
        <v>1400319</v>
      </c>
      <c r="E61" s="26" t="s">
        <v>40</v>
      </c>
      <c r="F61" s="27" t="s">
        <v>41</v>
      </c>
    </row>
    <row r="62" spans="1:6" x14ac:dyDescent="0.25">
      <c r="A62" s="28">
        <v>1323</v>
      </c>
      <c r="B62" s="29" t="s">
        <v>50</v>
      </c>
      <c r="C62" s="24">
        <v>59513.86</v>
      </c>
      <c r="D62" s="25">
        <v>1400319</v>
      </c>
      <c r="E62" s="26" t="s">
        <v>40</v>
      </c>
      <c r="F62" s="27" t="s">
        <v>41</v>
      </c>
    </row>
    <row r="63" spans="1:6" x14ac:dyDescent="0.25">
      <c r="A63" s="28">
        <v>1413</v>
      </c>
      <c r="B63" s="29" t="s">
        <v>51</v>
      </c>
      <c r="C63" s="24">
        <v>42936.239999999991</v>
      </c>
      <c r="D63" s="25">
        <v>1400319</v>
      </c>
      <c r="E63" s="26" t="s">
        <v>40</v>
      </c>
      <c r="F63" s="27" t="s">
        <v>41</v>
      </c>
    </row>
    <row r="64" spans="1:6" x14ac:dyDescent="0.25">
      <c r="A64" s="28">
        <v>1421</v>
      </c>
      <c r="B64" s="29" t="s">
        <v>52</v>
      </c>
      <c r="C64" s="24">
        <v>18283.079999999998</v>
      </c>
      <c r="D64" s="25">
        <v>1400319</v>
      </c>
      <c r="E64" s="26" t="s">
        <v>40</v>
      </c>
      <c r="F64" s="27" t="s">
        <v>41</v>
      </c>
    </row>
    <row r="65" spans="1:6" ht="22.5" x14ac:dyDescent="0.25">
      <c r="A65" s="28">
        <v>1431</v>
      </c>
      <c r="B65" s="29" t="s">
        <v>53</v>
      </c>
      <c r="C65" s="24">
        <v>7313.2800000000025</v>
      </c>
      <c r="D65" s="25">
        <v>1400319</v>
      </c>
      <c r="E65" s="26" t="s">
        <v>40</v>
      </c>
      <c r="F65" s="27" t="s">
        <v>41</v>
      </c>
    </row>
    <row r="66" spans="1:6" ht="22.5" x14ac:dyDescent="0.25">
      <c r="A66" s="28">
        <v>1711</v>
      </c>
      <c r="B66" s="29" t="s">
        <v>54</v>
      </c>
      <c r="C66" s="24">
        <v>69474.12000000001</v>
      </c>
      <c r="D66" s="25">
        <v>1400319</v>
      </c>
      <c r="E66" s="26" t="s">
        <v>40</v>
      </c>
      <c r="F66" s="27" t="s">
        <v>41</v>
      </c>
    </row>
    <row r="67" spans="1:6" ht="22.5" x14ac:dyDescent="0.25">
      <c r="A67" s="25">
        <v>2151</v>
      </c>
      <c r="B67" s="23" t="s">
        <v>56</v>
      </c>
      <c r="C67" s="24">
        <v>6000</v>
      </c>
      <c r="D67" s="25">
        <v>1400319</v>
      </c>
      <c r="E67" s="26" t="s">
        <v>40</v>
      </c>
      <c r="F67" s="27" t="s">
        <v>45</v>
      </c>
    </row>
    <row r="68" spans="1:6" x14ac:dyDescent="0.25">
      <c r="A68" s="25">
        <v>2212</v>
      </c>
      <c r="B68" s="23" t="s">
        <v>57</v>
      </c>
      <c r="C68" s="24">
        <v>2000</v>
      </c>
      <c r="D68" s="25">
        <v>1400319</v>
      </c>
      <c r="E68" s="26" t="s">
        <v>40</v>
      </c>
      <c r="F68" s="27" t="s">
        <v>45</v>
      </c>
    </row>
    <row r="69" spans="1:6" ht="33.75" x14ac:dyDescent="0.25">
      <c r="A69" s="25">
        <v>2612</v>
      </c>
      <c r="B69" s="23" t="s">
        <v>47</v>
      </c>
      <c r="C69" s="24">
        <v>1500</v>
      </c>
      <c r="D69" s="25">
        <v>1400319</v>
      </c>
      <c r="E69" s="26" t="s">
        <v>40</v>
      </c>
      <c r="F69" s="27" t="s">
        <v>45</v>
      </c>
    </row>
    <row r="70" spans="1:6" x14ac:dyDescent="0.25">
      <c r="A70" s="25">
        <v>2711</v>
      </c>
      <c r="B70" s="23" t="s">
        <v>58</v>
      </c>
      <c r="C70" s="24">
        <v>4500</v>
      </c>
      <c r="D70" s="25">
        <v>1400319</v>
      </c>
      <c r="E70" s="26" t="s">
        <v>40</v>
      </c>
      <c r="F70" s="27" t="s">
        <v>45</v>
      </c>
    </row>
    <row r="71" spans="1:6" ht="22.5" x14ac:dyDescent="0.25">
      <c r="A71" s="25">
        <v>3231</v>
      </c>
      <c r="B71" s="23" t="s">
        <v>62</v>
      </c>
      <c r="C71" s="24">
        <v>18000</v>
      </c>
      <c r="D71" s="25">
        <v>1400319</v>
      </c>
      <c r="E71" s="26" t="s">
        <v>40</v>
      </c>
      <c r="F71" s="27" t="s">
        <v>45</v>
      </c>
    </row>
    <row r="72" spans="1:6" ht="45" x14ac:dyDescent="0.25">
      <c r="A72" s="25">
        <v>3331</v>
      </c>
      <c r="B72" s="23" t="s">
        <v>84</v>
      </c>
      <c r="C72" s="24">
        <v>12000</v>
      </c>
      <c r="D72" s="25">
        <v>1400319</v>
      </c>
      <c r="E72" s="26" t="s">
        <v>40</v>
      </c>
      <c r="F72" s="27" t="s">
        <v>45</v>
      </c>
    </row>
    <row r="73" spans="1:6" x14ac:dyDescent="0.25">
      <c r="A73" s="25">
        <v>3341</v>
      </c>
      <c r="B73" s="23" t="s">
        <v>85</v>
      </c>
      <c r="C73" s="24">
        <v>7000</v>
      </c>
      <c r="D73" s="25">
        <v>1400319</v>
      </c>
      <c r="E73" s="26" t="s">
        <v>40</v>
      </c>
      <c r="F73" s="27" t="s">
        <v>45</v>
      </c>
    </row>
    <row r="74" spans="1:6" ht="22.5" x14ac:dyDescent="0.25">
      <c r="A74" s="25">
        <v>3451</v>
      </c>
      <c r="B74" s="23" t="s">
        <v>67</v>
      </c>
      <c r="C74" s="24">
        <v>18000</v>
      </c>
      <c r="D74" s="25">
        <v>1400319</v>
      </c>
      <c r="E74" s="26" t="s">
        <v>40</v>
      </c>
      <c r="F74" s="27" t="s">
        <v>45</v>
      </c>
    </row>
    <row r="75" spans="1:6" ht="45" x14ac:dyDescent="0.25">
      <c r="A75" s="25">
        <v>3531</v>
      </c>
      <c r="B75" s="23" t="s">
        <v>69</v>
      </c>
      <c r="C75" s="24">
        <v>18000</v>
      </c>
      <c r="D75" s="25">
        <v>1400319</v>
      </c>
      <c r="E75" s="26" t="s">
        <v>40</v>
      </c>
      <c r="F75" s="27" t="s">
        <v>45</v>
      </c>
    </row>
    <row r="76" spans="1:6" ht="22.5" x14ac:dyDescent="0.25">
      <c r="A76" s="25">
        <v>3551</v>
      </c>
      <c r="B76" s="23" t="s">
        <v>68</v>
      </c>
      <c r="C76" s="24">
        <v>14000</v>
      </c>
      <c r="D76" s="25">
        <v>1400319</v>
      </c>
      <c r="E76" s="26" t="s">
        <v>40</v>
      </c>
      <c r="F76" s="27" t="s">
        <v>45</v>
      </c>
    </row>
    <row r="77" spans="1:6" ht="22.5" x14ac:dyDescent="0.25">
      <c r="A77" s="25">
        <v>3621</v>
      </c>
      <c r="B77" s="23" t="s">
        <v>86</v>
      </c>
      <c r="C77" s="33">
        <v>25000</v>
      </c>
      <c r="D77" s="25">
        <v>1400319</v>
      </c>
      <c r="E77" s="26" t="s">
        <v>40</v>
      </c>
      <c r="F77" s="27" t="s">
        <v>45</v>
      </c>
    </row>
    <row r="78" spans="1:6" x14ac:dyDescent="0.25">
      <c r="A78" s="25">
        <v>3721</v>
      </c>
      <c r="B78" s="23" t="s">
        <v>10</v>
      </c>
      <c r="C78" s="33">
        <v>3000</v>
      </c>
      <c r="D78" s="25">
        <v>1400319</v>
      </c>
      <c r="E78" s="26" t="s">
        <v>40</v>
      </c>
      <c r="F78" s="27" t="s">
        <v>45</v>
      </c>
    </row>
    <row r="79" spans="1:6" ht="45" x14ac:dyDescent="0.25">
      <c r="A79" s="25">
        <v>3751</v>
      </c>
      <c r="B79" s="23" t="s">
        <v>87</v>
      </c>
      <c r="C79" s="33">
        <v>3600</v>
      </c>
      <c r="D79" s="25">
        <v>1400319</v>
      </c>
      <c r="E79" s="26" t="s">
        <v>40</v>
      </c>
      <c r="F79" s="27" t="s">
        <v>45</v>
      </c>
    </row>
    <row r="80" spans="1:6" ht="22.5" x14ac:dyDescent="0.25">
      <c r="A80" s="25">
        <v>3791</v>
      </c>
      <c r="B80" s="23" t="s">
        <v>88</v>
      </c>
      <c r="C80" s="33">
        <v>1800</v>
      </c>
      <c r="D80" s="25">
        <v>1400319</v>
      </c>
      <c r="E80" s="26" t="s">
        <v>40</v>
      </c>
      <c r="F80" s="27" t="s">
        <v>45</v>
      </c>
    </row>
    <row r="81" spans="1:6" x14ac:dyDescent="0.25">
      <c r="A81" s="25">
        <v>5111</v>
      </c>
      <c r="B81" s="23" t="s">
        <v>89</v>
      </c>
      <c r="C81" s="33">
        <v>7500</v>
      </c>
      <c r="D81" s="25">
        <v>1400319</v>
      </c>
      <c r="E81" s="26" t="s">
        <v>74</v>
      </c>
      <c r="F81" s="27" t="s">
        <v>75</v>
      </c>
    </row>
    <row r="82" spans="1:6" hidden="1" x14ac:dyDescent="0.25">
      <c r="A82" s="32" t="s">
        <v>78</v>
      </c>
      <c r="B82" s="23"/>
      <c r="C82" s="33"/>
      <c r="D82" s="25"/>
      <c r="E82" s="26"/>
      <c r="F82" s="27"/>
    </row>
    <row r="83" spans="1:6" hidden="1" x14ac:dyDescent="0.25">
      <c r="A83" s="32" t="s">
        <v>90</v>
      </c>
      <c r="B83" s="23"/>
      <c r="C83" s="33"/>
      <c r="D83" s="25"/>
      <c r="E83" s="26"/>
      <c r="F83" s="27"/>
    </row>
    <row r="84" spans="1:6" hidden="1" x14ac:dyDescent="0.25">
      <c r="A84" s="32" t="s">
        <v>91</v>
      </c>
      <c r="B84" s="23"/>
      <c r="C84" s="33"/>
      <c r="D84" s="25"/>
      <c r="E84" s="26"/>
      <c r="F84" s="27"/>
    </row>
    <row r="85" spans="1:6" x14ac:dyDescent="0.25">
      <c r="A85" s="22">
        <v>1131</v>
      </c>
      <c r="B85" s="23" t="s">
        <v>39</v>
      </c>
      <c r="C85" s="24">
        <v>198815.51999999993</v>
      </c>
      <c r="D85" s="25">
        <v>1100119</v>
      </c>
      <c r="E85" s="26" t="s">
        <v>40</v>
      </c>
      <c r="F85" s="27" t="s">
        <v>41</v>
      </c>
    </row>
    <row r="86" spans="1:6" x14ac:dyDescent="0.25">
      <c r="A86" s="25">
        <v>1212</v>
      </c>
      <c r="B86" s="34" t="s">
        <v>92</v>
      </c>
      <c r="C86" s="24">
        <v>132860.04</v>
      </c>
      <c r="D86" s="25">
        <v>1100119</v>
      </c>
      <c r="E86" s="26" t="s">
        <v>40</v>
      </c>
      <c r="F86" s="27" t="s">
        <v>41</v>
      </c>
    </row>
    <row r="87" spans="1:6" ht="22.5" x14ac:dyDescent="0.25">
      <c r="A87" s="28">
        <v>1511</v>
      </c>
      <c r="B87" s="29" t="s">
        <v>1</v>
      </c>
      <c r="C87" s="24">
        <v>13815.859999999997</v>
      </c>
      <c r="D87" s="25">
        <v>1100119</v>
      </c>
      <c r="E87" s="26" t="s">
        <v>40</v>
      </c>
      <c r="F87" s="27" t="s">
        <v>41</v>
      </c>
    </row>
    <row r="88" spans="1:6" ht="22.5" x14ac:dyDescent="0.25">
      <c r="A88" s="28">
        <v>1592</v>
      </c>
      <c r="B88" s="29" t="s">
        <v>81</v>
      </c>
      <c r="C88" s="24">
        <v>18050</v>
      </c>
      <c r="D88" s="25">
        <v>1100119</v>
      </c>
      <c r="E88" s="26" t="s">
        <v>40</v>
      </c>
      <c r="F88" s="27" t="s">
        <v>41</v>
      </c>
    </row>
    <row r="89" spans="1:6" x14ac:dyDescent="0.25">
      <c r="A89" s="25">
        <v>3981</v>
      </c>
      <c r="B89" s="23" t="s">
        <v>48</v>
      </c>
      <c r="C89" s="24">
        <v>10495</v>
      </c>
      <c r="D89" s="25">
        <v>1100119</v>
      </c>
      <c r="E89" s="26" t="s">
        <v>40</v>
      </c>
      <c r="F89" s="27" t="s">
        <v>45</v>
      </c>
    </row>
    <row r="90" spans="1:6" ht="22.5" x14ac:dyDescent="0.25">
      <c r="A90" s="22">
        <v>1221</v>
      </c>
      <c r="B90" s="23" t="s">
        <v>93</v>
      </c>
      <c r="C90" s="24">
        <v>82366.8</v>
      </c>
      <c r="D90" s="25">
        <v>1400319</v>
      </c>
      <c r="E90" s="26" t="s">
        <v>40</v>
      </c>
      <c r="F90" s="27" t="s">
        <v>41</v>
      </c>
    </row>
    <row r="91" spans="1:6" x14ac:dyDescent="0.25">
      <c r="A91" s="28">
        <v>1321</v>
      </c>
      <c r="B91" s="29" t="s">
        <v>49</v>
      </c>
      <c r="C91" s="24">
        <v>10616.06</v>
      </c>
      <c r="D91" s="25">
        <v>1400319</v>
      </c>
      <c r="E91" s="26" t="s">
        <v>40</v>
      </c>
      <c r="F91" s="27" t="s">
        <v>41</v>
      </c>
    </row>
    <row r="92" spans="1:6" x14ac:dyDescent="0.25">
      <c r="A92" s="28">
        <v>1323</v>
      </c>
      <c r="B92" s="29" t="s">
        <v>50</v>
      </c>
      <c r="C92" s="24">
        <v>59821.53</v>
      </c>
      <c r="D92" s="25">
        <v>1400319</v>
      </c>
      <c r="E92" s="26" t="s">
        <v>40</v>
      </c>
      <c r="F92" s="27" t="s">
        <v>41</v>
      </c>
    </row>
    <row r="93" spans="1:6" x14ac:dyDescent="0.25">
      <c r="A93" s="28">
        <v>1413</v>
      </c>
      <c r="B93" s="29" t="s">
        <v>51</v>
      </c>
      <c r="C93" s="24">
        <v>52157.69999999999</v>
      </c>
      <c r="D93" s="25">
        <v>1400319</v>
      </c>
      <c r="E93" s="26" t="s">
        <v>40</v>
      </c>
      <c r="F93" s="27" t="s">
        <v>41</v>
      </c>
    </row>
    <row r="94" spans="1:6" x14ac:dyDescent="0.25">
      <c r="A94" s="28">
        <v>1421</v>
      </c>
      <c r="B94" s="29" t="s">
        <v>52</v>
      </c>
      <c r="C94" s="24">
        <v>21730.510000000002</v>
      </c>
      <c r="D94" s="25">
        <v>1400319</v>
      </c>
      <c r="E94" s="26" t="s">
        <v>40</v>
      </c>
      <c r="F94" s="27" t="s">
        <v>41</v>
      </c>
    </row>
    <row r="95" spans="1:6" ht="22.5" x14ac:dyDescent="0.25">
      <c r="A95" s="28">
        <v>1431</v>
      </c>
      <c r="B95" s="29" t="s">
        <v>53</v>
      </c>
      <c r="C95" s="24">
        <v>8696.14</v>
      </c>
      <c r="D95" s="25">
        <v>1400319</v>
      </c>
      <c r="E95" s="26" t="s">
        <v>40</v>
      </c>
      <c r="F95" s="27" t="s">
        <v>41</v>
      </c>
    </row>
    <row r="96" spans="1:6" ht="22.5" x14ac:dyDescent="0.25">
      <c r="A96" s="28">
        <v>1711</v>
      </c>
      <c r="B96" s="29" t="s">
        <v>54</v>
      </c>
      <c r="C96" s="24">
        <v>55263.460000000006</v>
      </c>
      <c r="D96" s="25">
        <v>1400319</v>
      </c>
      <c r="E96" s="26" t="s">
        <v>40</v>
      </c>
      <c r="F96" s="27" t="s">
        <v>41</v>
      </c>
    </row>
    <row r="97" spans="1:6" x14ac:dyDescent="0.25">
      <c r="A97" s="25">
        <v>2111</v>
      </c>
      <c r="B97" s="23" t="s">
        <v>44</v>
      </c>
      <c r="C97" s="24">
        <v>22400</v>
      </c>
      <c r="D97" s="25">
        <v>1400319</v>
      </c>
      <c r="E97" s="26" t="s">
        <v>40</v>
      </c>
      <c r="F97" s="27" t="s">
        <v>45</v>
      </c>
    </row>
    <row r="98" spans="1:6" ht="22.5" x14ac:dyDescent="0.25">
      <c r="A98" s="25">
        <v>2151</v>
      </c>
      <c r="B98" s="23" t="s">
        <v>56</v>
      </c>
      <c r="C98" s="24">
        <v>6000</v>
      </c>
      <c r="D98" s="25">
        <v>1400319</v>
      </c>
      <c r="E98" s="26" t="s">
        <v>40</v>
      </c>
      <c r="F98" s="27" t="s">
        <v>45</v>
      </c>
    </row>
    <row r="99" spans="1:6" x14ac:dyDescent="0.25">
      <c r="A99" s="25">
        <v>2161</v>
      </c>
      <c r="B99" s="23" t="s">
        <v>3</v>
      </c>
      <c r="C99" s="24">
        <v>4000</v>
      </c>
      <c r="D99" s="25">
        <v>1400319</v>
      </c>
      <c r="E99" s="26" t="s">
        <v>40</v>
      </c>
      <c r="F99" s="27" t="s">
        <v>45</v>
      </c>
    </row>
    <row r="100" spans="1:6" x14ac:dyDescent="0.25">
      <c r="A100" s="25">
        <v>2212</v>
      </c>
      <c r="B100" s="23" t="s">
        <v>57</v>
      </c>
      <c r="C100" s="24">
        <v>4000</v>
      </c>
      <c r="D100" s="25">
        <v>1400319</v>
      </c>
      <c r="E100" s="26" t="s">
        <v>40</v>
      </c>
      <c r="F100" s="27" t="s">
        <v>45</v>
      </c>
    </row>
    <row r="101" spans="1:6" ht="22.5" x14ac:dyDescent="0.25">
      <c r="A101" s="25">
        <v>2421</v>
      </c>
      <c r="B101" s="23" t="s">
        <v>4</v>
      </c>
      <c r="C101" s="24">
        <v>62344.02</v>
      </c>
      <c r="D101" s="25">
        <v>1400319</v>
      </c>
      <c r="E101" s="26" t="s">
        <v>40</v>
      </c>
      <c r="F101" s="27" t="s">
        <v>45</v>
      </c>
    </row>
    <row r="102" spans="1:6" x14ac:dyDescent="0.25">
      <c r="A102" s="25">
        <v>2451</v>
      </c>
      <c r="B102" s="23" t="s">
        <v>5</v>
      </c>
      <c r="C102" s="24">
        <v>26670</v>
      </c>
      <c r="D102" s="25">
        <v>1400319</v>
      </c>
      <c r="E102" s="26" t="s">
        <v>40</v>
      </c>
      <c r="F102" s="27" t="s">
        <v>45</v>
      </c>
    </row>
    <row r="103" spans="1:6" x14ac:dyDescent="0.25">
      <c r="A103" s="25">
        <v>2461</v>
      </c>
      <c r="B103" s="23" t="s">
        <v>94</v>
      </c>
      <c r="C103" s="24">
        <v>33978</v>
      </c>
      <c r="D103" s="25">
        <v>1400319</v>
      </c>
      <c r="E103" s="26" t="s">
        <v>40</v>
      </c>
      <c r="F103" s="27" t="s">
        <v>45</v>
      </c>
    </row>
    <row r="104" spans="1:6" ht="22.5" x14ac:dyDescent="0.25">
      <c r="A104" s="25">
        <v>2471</v>
      </c>
      <c r="B104" s="23" t="s">
        <v>95</v>
      </c>
      <c r="C104" s="24">
        <v>122190</v>
      </c>
      <c r="D104" s="25">
        <v>1400319</v>
      </c>
      <c r="E104" s="26" t="s">
        <v>40</v>
      </c>
      <c r="F104" s="27" t="s">
        <v>45</v>
      </c>
    </row>
    <row r="105" spans="1:6" ht="22.5" x14ac:dyDescent="0.25">
      <c r="A105" s="25">
        <v>2491</v>
      </c>
      <c r="B105" s="23" t="s">
        <v>96</v>
      </c>
      <c r="C105" s="24">
        <v>92190</v>
      </c>
      <c r="D105" s="25">
        <v>1400319</v>
      </c>
      <c r="E105" s="26" t="s">
        <v>40</v>
      </c>
      <c r="F105" s="27" t="s">
        <v>45</v>
      </c>
    </row>
    <row r="106" spans="1:6" ht="33.75" x14ac:dyDescent="0.25">
      <c r="A106" s="25">
        <v>2612</v>
      </c>
      <c r="B106" s="23" t="s">
        <v>47</v>
      </c>
      <c r="C106" s="24">
        <v>36000</v>
      </c>
      <c r="D106" s="25">
        <v>1400319</v>
      </c>
      <c r="E106" s="26" t="s">
        <v>40</v>
      </c>
      <c r="F106" s="27" t="s">
        <v>45</v>
      </c>
    </row>
    <row r="107" spans="1:6" x14ac:dyDescent="0.25">
      <c r="A107" s="25">
        <v>2711</v>
      </c>
      <c r="B107" s="23" t="s">
        <v>58</v>
      </c>
      <c r="C107" s="24">
        <v>6750</v>
      </c>
      <c r="D107" s="25">
        <v>1400319</v>
      </c>
      <c r="E107" s="26" t="s">
        <v>40</v>
      </c>
      <c r="F107" s="27" t="s">
        <v>45</v>
      </c>
    </row>
    <row r="108" spans="1:6" ht="22.5" x14ac:dyDescent="0.25">
      <c r="A108" s="25">
        <v>2721</v>
      </c>
      <c r="B108" s="23" t="s">
        <v>6</v>
      </c>
      <c r="C108" s="24">
        <v>8000</v>
      </c>
      <c r="D108" s="25">
        <v>1400319</v>
      </c>
      <c r="E108" s="26" t="s">
        <v>40</v>
      </c>
      <c r="F108" s="27" t="s">
        <v>45</v>
      </c>
    </row>
    <row r="109" spans="1:6" x14ac:dyDescent="0.25">
      <c r="A109" s="30">
        <v>2911</v>
      </c>
      <c r="B109" s="35" t="s">
        <v>97</v>
      </c>
      <c r="C109" s="24">
        <v>22000</v>
      </c>
      <c r="D109" s="25">
        <v>1400319</v>
      </c>
      <c r="E109" s="26" t="s">
        <v>40</v>
      </c>
      <c r="F109" s="27" t="s">
        <v>45</v>
      </c>
    </row>
    <row r="110" spans="1:6" x14ac:dyDescent="0.25">
      <c r="A110" s="25">
        <v>3111</v>
      </c>
      <c r="B110" s="23" t="s">
        <v>59</v>
      </c>
      <c r="C110" s="24">
        <v>26400</v>
      </c>
      <c r="D110" s="25">
        <v>1400319</v>
      </c>
      <c r="E110" s="26" t="s">
        <v>40</v>
      </c>
      <c r="F110" s="27" t="s">
        <v>45</v>
      </c>
    </row>
    <row r="111" spans="1:6" ht="22.5" x14ac:dyDescent="0.25">
      <c r="A111" s="25">
        <v>3231</v>
      </c>
      <c r="B111" s="23" t="s">
        <v>98</v>
      </c>
      <c r="C111" s="24">
        <v>18000</v>
      </c>
      <c r="D111" s="25">
        <v>1400319</v>
      </c>
      <c r="E111" s="26" t="s">
        <v>40</v>
      </c>
      <c r="F111" s="27" t="s">
        <v>45</v>
      </c>
    </row>
    <row r="112" spans="1:6" x14ac:dyDescent="0.25">
      <c r="A112" s="25">
        <v>3261</v>
      </c>
      <c r="B112" s="23" t="s">
        <v>99</v>
      </c>
      <c r="C112" s="24">
        <v>60000</v>
      </c>
      <c r="D112" s="25">
        <v>1400319</v>
      </c>
      <c r="E112" s="26" t="s">
        <v>40</v>
      </c>
      <c r="F112" s="27" t="s">
        <v>45</v>
      </c>
    </row>
    <row r="113" spans="1:6" ht="22.5" x14ac:dyDescent="0.25">
      <c r="A113" s="25">
        <v>3321</v>
      </c>
      <c r="B113" s="23" t="s">
        <v>100</v>
      </c>
      <c r="C113" s="24">
        <v>120000</v>
      </c>
      <c r="D113" s="25">
        <v>1400319</v>
      </c>
      <c r="E113" s="26" t="s">
        <v>40</v>
      </c>
      <c r="F113" s="27" t="s">
        <v>45</v>
      </c>
    </row>
    <row r="114" spans="1:6" x14ac:dyDescent="0.25">
      <c r="A114" s="25">
        <v>3341</v>
      </c>
      <c r="B114" s="23" t="s">
        <v>101</v>
      </c>
      <c r="C114" s="24">
        <v>12000</v>
      </c>
      <c r="D114" s="25">
        <v>1400319</v>
      </c>
      <c r="E114" s="26" t="s">
        <v>40</v>
      </c>
      <c r="F114" s="27" t="s">
        <v>45</v>
      </c>
    </row>
    <row r="115" spans="1:6" ht="22.5" x14ac:dyDescent="0.25">
      <c r="A115" s="25">
        <v>3451</v>
      </c>
      <c r="B115" s="23" t="s">
        <v>67</v>
      </c>
      <c r="C115" s="24">
        <v>19000</v>
      </c>
      <c r="D115" s="25">
        <v>1400319</v>
      </c>
      <c r="E115" s="26" t="s">
        <v>40</v>
      </c>
      <c r="F115" s="27" t="s">
        <v>45</v>
      </c>
    </row>
    <row r="116" spans="1:6" ht="22.5" x14ac:dyDescent="0.25">
      <c r="A116" s="25">
        <v>3511</v>
      </c>
      <c r="B116" s="23" t="s">
        <v>102</v>
      </c>
      <c r="C116" s="24">
        <v>30000</v>
      </c>
      <c r="D116" s="25">
        <v>1400319</v>
      </c>
      <c r="E116" s="26" t="s">
        <v>40</v>
      </c>
      <c r="F116" s="27" t="s">
        <v>45</v>
      </c>
    </row>
    <row r="117" spans="1:6" ht="45" x14ac:dyDescent="0.25">
      <c r="A117" s="25">
        <v>3531</v>
      </c>
      <c r="B117" s="23" t="s">
        <v>103</v>
      </c>
      <c r="C117" s="24">
        <v>10500</v>
      </c>
      <c r="D117" s="25">
        <v>1400319</v>
      </c>
      <c r="E117" s="26" t="s">
        <v>40</v>
      </c>
      <c r="F117" s="27" t="s">
        <v>45</v>
      </c>
    </row>
    <row r="118" spans="1:6" ht="22.5" x14ac:dyDescent="0.25">
      <c r="A118" s="25">
        <v>3551</v>
      </c>
      <c r="B118" s="23" t="s">
        <v>68</v>
      </c>
      <c r="C118" s="33">
        <v>10000</v>
      </c>
      <c r="D118" s="25">
        <v>1400319</v>
      </c>
      <c r="E118" s="26" t="s">
        <v>40</v>
      </c>
      <c r="F118" s="27" t="s">
        <v>45</v>
      </c>
    </row>
    <row r="119" spans="1:6" ht="22.5" x14ac:dyDescent="0.25">
      <c r="A119" s="30">
        <v>3611</v>
      </c>
      <c r="B119" s="35" t="s">
        <v>104</v>
      </c>
      <c r="C119" s="33">
        <v>50000</v>
      </c>
      <c r="D119" s="25">
        <v>1400319</v>
      </c>
      <c r="E119" s="26" t="s">
        <v>40</v>
      </c>
      <c r="F119" s="27" t="s">
        <v>45</v>
      </c>
    </row>
    <row r="120" spans="1:6" x14ac:dyDescent="0.25">
      <c r="A120" s="25">
        <v>3721</v>
      </c>
      <c r="B120" s="23" t="s">
        <v>10</v>
      </c>
      <c r="C120" s="33">
        <v>3000</v>
      </c>
      <c r="D120" s="25">
        <v>1400319</v>
      </c>
      <c r="E120" s="26" t="s">
        <v>40</v>
      </c>
      <c r="F120" s="27" t="s">
        <v>45</v>
      </c>
    </row>
    <row r="121" spans="1:6" ht="45" x14ac:dyDescent="0.25">
      <c r="A121" s="25">
        <v>3751</v>
      </c>
      <c r="B121" s="23" t="s">
        <v>87</v>
      </c>
      <c r="C121" s="33">
        <v>3600</v>
      </c>
      <c r="D121" s="25">
        <v>1400319</v>
      </c>
      <c r="E121" s="26" t="s">
        <v>40</v>
      </c>
      <c r="F121" s="27" t="s">
        <v>45</v>
      </c>
    </row>
    <row r="122" spans="1:6" ht="22.5" x14ac:dyDescent="0.25">
      <c r="A122" s="25">
        <v>3791</v>
      </c>
      <c r="B122" s="23" t="s">
        <v>88</v>
      </c>
      <c r="C122" s="33">
        <v>1800</v>
      </c>
      <c r="D122" s="25">
        <v>1400319</v>
      </c>
      <c r="E122" s="26" t="s">
        <v>40</v>
      </c>
      <c r="F122" s="27" t="s">
        <v>45</v>
      </c>
    </row>
    <row r="123" spans="1:6" x14ac:dyDescent="0.25">
      <c r="A123" s="25">
        <v>3921</v>
      </c>
      <c r="B123" s="23" t="s">
        <v>73</v>
      </c>
      <c r="C123" s="33">
        <v>60000</v>
      </c>
      <c r="D123" s="25">
        <v>1400319</v>
      </c>
      <c r="E123" s="26" t="s">
        <v>40</v>
      </c>
      <c r="F123" s="27" t="s">
        <v>45</v>
      </c>
    </row>
    <row r="124" spans="1:6" x14ac:dyDescent="0.25">
      <c r="A124" s="25">
        <v>5111</v>
      </c>
      <c r="B124" s="23" t="s">
        <v>89</v>
      </c>
      <c r="C124" s="33">
        <v>7500</v>
      </c>
      <c r="D124" s="25">
        <v>1400319</v>
      </c>
      <c r="E124" s="26" t="s">
        <v>74</v>
      </c>
      <c r="F124" s="27" t="s">
        <v>75</v>
      </c>
    </row>
    <row r="125" spans="1:6" ht="33.75" x14ac:dyDescent="0.25">
      <c r="A125" s="25">
        <v>6241</v>
      </c>
      <c r="B125" s="23" t="s">
        <v>15</v>
      </c>
      <c r="C125" s="33">
        <v>4840828.8600000003</v>
      </c>
      <c r="D125" s="25">
        <v>1400319</v>
      </c>
      <c r="E125" s="26" t="s">
        <v>74</v>
      </c>
      <c r="F125" s="27" t="s">
        <v>105</v>
      </c>
    </row>
    <row r="126" spans="1:6" hidden="1" x14ac:dyDescent="0.25">
      <c r="A126" s="32" t="s">
        <v>78</v>
      </c>
      <c r="B126" s="23"/>
      <c r="C126" s="33"/>
      <c r="D126" s="25"/>
      <c r="E126" s="26"/>
      <c r="F126" s="27"/>
    </row>
    <row r="127" spans="1:6" hidden="1" x14ac:dyDescent="0.25">
      <c r="A127" s="32" t="s">
        <v>106</v>
      </c>
      <c r="B127" s="23"/>
      <c r="C127" s="33"/>
      <c r="D127" s="25"/>
      <c r="E127" s="26"/>
      <c r="F127" s="27"/>
    </row>
    <row r="128" spans="1:6" s="18" customFormat="1" hidden="1" x14ac:dyDescent="0.25">
      <c r="A128" s="32" t="s">
        <v>107</v>
      </c>
      <c r="B128" s="36"/>
      <c r="C128" s="37"/>
      <c r="D128" s="36"/>
      <c r="E128" s="36"/>
      <c r="F128" s="36"/>
    </row>
    <row r="129" spans="1:6" x14ac:dyDescent="0.25">
      <c r="A129" s="38">
        <v>1131</v>
      </c>
      <c r="B129" s="35" t="s">
        <v>39</v>
      </c>
      <c r="C129" s="24">
        <v>148554.96</v>
      </c>
      <c r="D129" s="25">
        <v>1100119</v>
      </c>
      <c r="E129" s="26" t="s">
        <v>40</v>
      </c>
      <c r="F129" s="27" t="s">
        <v>41</v>
      </c>
    </row>
    <row r="130" spans="1:6" ht="22.5" x14ac:dyDescent="0.25">
      <c r="A130" s="39">
        <v>1511</v>
      </c>
      <c r="B130" s="40" t="s">
        <v>1</v>
      </c>
      <c r="C130" s="24">
        <v>7427.7599999999984</v>
      </c>
      <c r="D130" s="25">
        <v>1100119</v>
      </c>
      <c r="E130" s="26" t="s">
        <v>40</v>
      </c>
      <c r="F130" s="27" t="s">
        <v>41</v>
      </c>
    </row>
    <row r="131" spans="1:6" ht="22.5" x14ac:dyDescent="0.25">
      <c r="A131" s="39">
        <v>1592</v>
      </c>
      <c r="B131" s="40" t="s">
        <v>81</v>
      </c>
      <c r="C131" s="24">
        <v>11400</v>
      </c>
      <c r="D131" s="25">
        <v>1100119</v>
      </c>
      <c r="E131" s="26" t="s">
        <v>40</v>
      </c>
      <c r="F131" s="27" t="s">
        <v>41</v>
      </c>
    </row>
    <row r="132" spans="1:6" x14ac:dyDescent="0.25">
      <c r="A132" s="25">
        <v>2111</v>
      </c>
      <c r="B132" s="23" t="s">
        <v>44</v>
      </c>
      <c r="C132" s="24">
        <v>21000</v>
      </c>
      <c r="D132" s="25">
        <v>1100119</v>
      </c>
      <c r="E132" s="26" t="s">
        <v>40</v>
      </c>
      <c r="F132" s="27" t="s">
        <v>45</v>
      </c>
    </row>
    <row r="133" spans="1:6" ht="22.5" x14ac:dyDescent="0.25">
      <c r="A133" s="25">
        <v>2121</v>
      </c>
      <c r="B133" s="23" t="s">
        <v>2</v>
      </c>
      <c r="C133" s="24">
        <v>5300</v>
      </c>
      <c r="D133" s="25">
        <v>1100119</v>
      </c>
      <c r="E133" s="26" t="s">
        <v>40</v>
      </c>
      <c r="F133" s="27" t="s">
        <v>45</v>
      </c>
    </row>
    <row r="134" spans="1:6" x14ac:dyDescent="0.25">
      <c r="A134" s="25">
        <v>2161</v>
      </c>
      <c r="B134" s="23" t="s">
        <v>3</v>
      </c>
      <c r="C134" s="24">
        <v>5000</v>
      </c>
      <c r="D134" s="25">
        <v>1100119</v>
      </c>
      <c r="E134" s="26" t="s">
        <v>40</v>
      </c>
      <c r="F134" s="27" t="s">
        <v>45</v>
      </c>
    </row>
    <row r="135" spans="1:6" ht="33.75" x14ac:dyDescent="0.25">
      <c r="A135" s="25">
        <v>2612</v>
      </c>
      <c r="B135" s="23" t="s">
        <v>47</v>
      </c>
      <c r="C135" s="24">
        <v>36000</v>
      </c>
      <c r="D135" s="25">
        <v>1100119</v>
      </c>
      <c r="E135" s="26" t="s">
        <v>40</v>
      </c>
      <c r="F135" s="27" t="s">
        <v>45</v>
      </c>
    </row>
    <row r="136" spans="1:6" ht="22.5" x14ac:dyDescent="0.25">
      <c r="A136" s="30">
        <v>2721</v>
      </c>
      <c r="B136" s="35" t="s">
        <v>108</v>
      </c>
      <c r="C136" s="24">
        <v>4000</v>
      </c>
      <c r="D136" s="25">
        <v>1100119</v>
      </c>
      <c r="E136" s="26" t="s">
        <v>40</v>
      </c>
      <c r="F136" s="27" t="s">
        <v>45</v>
      </c>
    </row>
    <row r="137" spans="1:6" x14ac:dyDescent="0.25">
      <c r="A137" s="30">
        <v>2911</v>
      </c>
      <c r="B137" s="35" t="s">
        <v>109</v>
      </c>
      <c r="C137" s="24">
        <v>16680.68</v>
      </c>
      <c r="D137" s="25">
        <v>1100119</v>
      </c>
      <c r="E137" s="26" t="s">
        <v>40</v>
      </c>
      <c r="F137" s="27" t="s">
        <v>45</v>
      </c>
    </row>
    <row r="138" spans="1:6" ht="22.5" x14ac:dyDescent="0.25">
      <c r="A138" s="25">
        <v>3551</v>
      </c>
      <c r="B138" s="23" t="s">
        <v>68</v>
      </c>
      <c r="C138" s="24">
        <v>26044.440000000002</v>
      </c>
      <c r="D138" s="25">
        <v>1100119</v>
      </c>
      <c r="E138" s="26" t="s">
        <v>40</v>
      </c>
      <c r="F138" s="27" t="s">
        <v>45</v>
      </c>
    </row>
    <row r="139" spans="1:6" x14ac:dyDescent="0.25">
      <c r="A139" s="30">
        <v>3981</v>
      </c>
      <c r="B139" s="35" t="s">
        <v>110</v>
      </c>
      <c r="C139" s="24">
        <v>3700</v>
      </c>
      <c r="D139" s="25">
        <v>1100119</v>
      </c>
      <c r="E139" s="26" t="s">
        <v>40</v>
      </c>
      <c r="F139" s="27" t="s">
        <v>45</v>
      </c>
    </row>
    <row r="140" spans="1:6" x14ac:dyDescent="0.25">
      <c r="A140" s="39">
        <v>1321</v>
      </c>
      <c r="B140" s="40" t="s">
        <v>49</v>
      </c>
      <c r="C140" s="24">
        <v>5090.28</v>
      </c>
      <c r="D140" s="25">
        <v>1400319</v>
      </c>
      <c r="E140" s="26" t="s">
        <v>40</v>
      </c>
      <c r="F140" s="27" t="s">
        <v>41</v>
      </c>
    </row>
    <row r="141" spans="1:6" x14ac:dyDescent="0.25">
      <c r="A141" s="39">
        <v>1323</v>
      </c>
      <c r="B141" s="40" t="s">
        <v>111</v>
      </c>
      <c r="C141" s="24">
        <v>25451.45</v>
      </c>
      <c r="D141" s="25">
        <v>1400319</v>
      </c>
      <c r="E141" s="26" t="s">
        <v>40</v>
      </c>
      <c r="F141" s="27" t="s">
        <v>41</v>
      </c>
    </row>
    <row r="142" spans="1:6" x14ac:dyDescent="0.25">
      <c r="A142" s="39">
        <v>1413</v>
      </c>
      <c r="B142" s="40" t="s">
        <v>51</v>
      </c>
      <c r="C142" s="24">
        <v>17887.079999999998</v>
      </c>
      <c r="D142" s="25">
        <v>1400319</v>
      </c>
      <c r="E142" s="26" t="s">
        <v>40</v>
      </c>
      <c r="F142" s="27" t="s">
        <v>41</v>
      </c>
    </row>
    <row r="143" spans="1:6" x14ac:dyDescent="0.25">
      <c r="A143" s="39">
        <v>1421</v>
      </c>
      <c r="B143" s="40" t="s">
        <v>52</v>
      </c>
      <c r="C143" s="24">
        <v>7205.8799999999983</v>
      </c>
      <c r="D143" s="25">
        <v>1400319</v>
      </c>
      <c r="E143" s="26" t="s">
        <v>40</v>
      </c>
      <c r="F143" s="27" t="s">
        <v>41</v>
      </c>
    </row>
    <row r="144" spans="1:6" ht="22.5" x14ac:dyDescent="0.25">
      <c r="A144" s="39">
        <v>1431</v>
      </c>
      <c r="B144" s="40" t="s">
        <v>53</v>
      </c>
      <c r="C144" s="24">
        <v>2882.3999999999996</v>
      </c>
      <c r="D144" s="25">
        <v>1400319</v>
      </c>
      <c r="E144" s="26" t="s">
        <v>40</v>
      </c>
      <c r="F144" s="27" t="s">
        <v>41</v>
      </c>
    </row>
    <row r="145" spans="1:7" ht="22.5" x14ac:dyDescent="0.25">
      <c r="A145" s="28">
        <v>1711</v>
      </c>
      <c r="B145" s="29" t="s">
        <v>54</v>
      </c>
      <c r="C145" s="24">
        <v>29711.039999999994</v>
      </c>
      <c r="D145" s="25">
        <v>1400319</v>
      </c>
      <c r="E145" s="26" t="s">
        <v>40</v>
      </c>
      <c r="F145" s="27" t="s">
        <v>41</v>
      </c>
      <c r="G145" s="41"/>
    </row>
    <row r="146" spans="1:7" ht="22.5" x14ac:dyDescent="0.25">
      <c r="A146" s="25">
        <v>2151</v>
      </c>
      <c r="B146" s="23" t="s">
        <v>56</v>
      </c>
      <c r="C146" s="24">
        <v>3500</v>
      </c>
      <c r="D146" s="25">
        <v>1400319</v>
      </c>
      <c r="E146" s="26" t="s">
        <v>40</v>
      </c>
      <c r="F146" s="27" t="s">
        <v>45</v>
      </c>
    </row>
    <row r="147" spans="1:7" x14ac:dyDescent="0.25">
      <c r="A147" s="25">
        <v>2212</v>
      </c>
      <c r="B147" s="23" t="s">
        <v>112</v>
      </c>
      <c r="C147" s="24">
        <v>7000</v>
      </c>
      <c r="D147" s="25">
        <v>1400319</v>
      </c>
      <c r="E147" s="26" t="s">
        <v>40</v>
      </c>
      <c r="F147" s="27" t="s">
        <v>45</v>
      </c>
    </row>
    <row r="148" spans="1:7" ht="33.75" x14ac:dyDescent="0.25">
      <c r="A148" s="30">
        <v>2612</v>
      </c>
      <c r="B148" s="35" t="s">
        <v>47</v>
      </c>
      <c r="C148" s="24">
        <v>12000</v>
      </c>
      <c r="D148" s="25">
        <v>1400319</v>
      </c>
      <c r="E148" s="26" t="s">
        <v>40</v>
      </c>
      <c r="F148" s="27" t="s">
        <v>45</v>
      </c>
    </row>
    <row r="149" spans="1:7" x14ac:dyDescent="0.25">
      <c r="A149" s="25">
        <v>2711</v>
      </c>
      <c r="B149" s="23" t="s">
        <v>58</v>
      </c>
      <c r="C149" s="24">
        <v>2250</v>
      </c>
      <c r="D149" s="25">
        <v>1400319</v>
      </c>
      <c r="E149" s="26" t="s">
        <v>40</v>
      </c>
      <c r="F149" s="27" t="s">
        <v>45</v>
      </c>
    </row>
    <row r="150" spans="1:7" ht="22.5" x14ac:dyDescent="0.25">
      <c r="A150" s="25">
        <v>3231</v>
      </c>
      <c r="B150" s="23" t="s">
        <v>98</v>
      </c>
      <c r="C150" s="24">
        <v>18000</v>
      </c>
      <c r="D150" s="25">
        <v>1400319</v>
      </c>
      <c r="E150" s="26" t="s">
        <v>40</v>
      </c>
      <c r="F150" s="27" t="s">
        <v>45</v>
      </c>
    </row>
    <row r="151" spans="1:7" ht="22.5" x14ac:dyDescent="0.25">
      <c r="A151" s="30">
        <v>3451</v>
      </c>
      <c r="B151" s="35" t="s">
        <v>67</v>
      </c>
      <c r="C151" s="24">
        <v>7000</v>
      </c>
      <c r="D151" s="25">
        <v>1400319</v>
      </c>
      <c r="E151" s="26" t="s">
        <v>40</v>
      </c>
      <c r="F151" s="27" t="s">
        <v>45</v>
      </c>
    </row>
    <row r="152" spans="1:7" ht="45" x14ac:dyDescent="0.25">
      <c r="A152" s="25">
        <v>3531</v>
      </c>
      <c r="B152" s="23" t="s">
        <v>113</v>
      </c>
      <c r="C152" s="24">
        <v>18000</v>
      </c>
      <c r="D152" s="25">
        <v>1400319</v>
      </c>
      <c r="E152" s="26" t="s">
        <v>40</v>
      </c>
      <c r="F152" s="27" t="s">
        <v>45</v>
      </c>
    </row>
    <row r="153" spans="1:7" ht="22.5" x14ac:dyDescent="0.25">
      <c r="A153" s="30">
        <v>3621</v>
      </c>
      <c r="B153" s="35" t="s">
        <v>114</v>
      </c>
      <c r="C153" s="24">
        <v>20000</v>
      </c>
      <c r="D153" s="25">
        <v>1400319</v>
      </c>
      <c r="E153" s="26" t="s">
        <v>40</v>
      </c>
      <c r="F153" s="27" t="s">
        <v>45</v>
      </c>
    </row>
    <row r="154" spans="1:7" x14ac:dyDescent="0.25">
      <c r="A154" s="25">
        <v>3721</v>
      </c>
      <c r="B154" s="23" t="s">
        <v>115</v>
      </c>
      <c r="C154" s="24">
        <v>3000</v>
      </c>
      <c r="D154" s="25">
        <v>1400319</v>
      </c>
      <c r="E154" s="26" t="s">
        <v>40</v>
      </c>
      <c r="F154" s="27" t="s">
        <v>45</v>
      </c>
    </row>
    <row r="155" spans="1:7" ht="45" x14ac:dyDescent="0.25">
      <c r="A155" s="25">
        <v>3751</v>
      </c>
      <c r="B155" s="23" t="s">
        <v>87</v>
      </c>
      <c r="C155" s="24">
        <v>3600</v>
      </c>
      <c r="D155" s="25">
        <v>1400319</v>
      </c>
      <c r="E155" s="26" t="s">
        <v>40</v>
      </c>
      <c r="F155" s="27" t="s">
        <v>45</v>
      </c>
    </row>
    <row r="156" spans="1:7" ht="22.5" x14ac:dyDescent="0.25">
      <c r="A156" s="25">
        <v>3791</v>
      </c>
      <c r="B156" s="23" t="s">
        <v>88</v>
      </c>
      <c r="C156" s="24">
        <v>1800</v>
      </c>
      <c r="D156" s="25">
        <v>1400319</v>
      </c>
      <c r="E156" s="26" t="s">
        <v>40</v>
      </c>
      <c r="F156" s="27" t="s">
        <v>45</v>
      </c>
    </row>
    <row r="157" spans="1:7" x14ac:dyDescent="0.25">
      <c r="A157" s="25">
        <v>4361</v>
      </c>
      <c r="B157" s="23" t="s">
        <v>116</v>
      </c>
      <c r="C157" s="24">
        <v>600000</v>
      </c>
      <c r="D157" s="25">
        <v>1400319</v>
      </c>
      <c r="E157" s="26" t="s">
        <v>40</v>
      </c>
      <c r="F157" s="27" t="s">
        <v>45</v>
      </c>
    </row>
    <row r="158" spans="1:7" x14ac:dyDescent="0.25">
      <c r="A158" s="25">
        <v>5111</v>
      </c>
      <c r="B158" s="23" t="s">
        <v>89</v>
      </c>
      <c r="C158" s="24">
        <v>7500</v>
      </c>
      <c r="D158" s="25">
        <v>1400319</v>
      </c>
      <c r="E158" s="26" t="s">
        <v>74</v>
      </c>
      <c r="F158" s="27" t="s">
        <v>75</v>
      </c>
    </row>
    <row r="159" spans="1:7" x14ac:dyDescent="0.25">
      <c r="A159" s="25">
        <v>5411</v>
      </c>
      <c r="B159" s="31" t="s">
        <v>77</v>
      </c>
      <c r="C159" s="24">
        <v>300000</v>
      </c>
      <c r="D159" s="25">
        <v>1400319</v>
      </c>
      <c r="E159" s="26" t="s">
        <v>74</v>
      </c>
      <c r="F159" s="27" t="s">
        <v>75</v>
      </c>
    </row>
  </sheetData>
  <autoFilter ref="A4:G159" xr:uid="{00000000-0009-0000-0000-000001000000}">
    <filterColumn colId="2">
      <customFilters>
        <customFilter operator="notEqual" val=" "/>
      </customFilters>
    </filterColumn>
  </autoFilter>
  <mergeCells count="3">
    <mergeCell ref="A2:F2"/>
    <mergeCell ref="A3:F3"/>
    <mergeCell ref="A1:F1"/>
  </mergeCells>
  <pageMargins left="0.23622047244094491" right="0.23622047244094491" top="0.74803149606299213" bottom="0.74803149606299213" header="0.31496062992125984" footer="0.31496062992125984"/>
  <pageSetup scale="99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F427"/>
  <sheetViews>
    <sheetView workbookViewId="0">
      <selection sqref="A1:C21"/>
    </sheetView>
  </sheetViews>
  <sheetFormatPr baseColWidth="10" defaultRowHeight="15" x14ac:dyDescent="0.25"/>
  <cols>
    <col min="1" max="1" width="16.7109375" customWidth="1"/>
    <col min="2" max="2" width="90.42578125" customWidth="1"/>
    <col min="3" max="3" width="17.28515625" style="69" bestFit="1" customWidth="1"/>
  </cols>
  <sheetData>
    <row r="1" spans="1:6" s="111" customFormat="1" ht="12" x14ac:dyDescent="0.2">
      <c r="A1" s="125" t="s">
        <v>856</v>
      </c>
      <c r="B1" s="125"/>
      <c r="C1" s="125"/>
      <c r="D1" s="112"/>
      <c r="E1" s="112"/>
      <c r="F1" s="112"/>
    </row>
    <row r="2" spans="1:6" ht="25.5" x14ac:dyDescent="0.25">
      <c r="A2" s="120" t="s">
        <v>117</v>
      </c>
      <c r="B2" s="121"/>
      <c r="C2" s="42" t="s">
        <v>118</v>
      </c>
    </row>
    <row r="3" spans="1:6" x14ac:dyDescent="0.25">
      <c r="A3" s="43">
        <v>1000</v>
      </c>
      <c r="B3" s="44" t="s">
        <v>0</v>
      </c>
      <c r="C3" s="45">
        <f>C4+C9+C14+C23+C28+C35+C37</f>
        <v>4482725.97</v>
      </c>
    </row>
    <row r="4" spans="1:6" x14ac:dyDescent="0.25">
      <c r="A4" s="46">
        <v>1100</v>
      </c>
      <c r="B4" s="47" t="s">
        <v>119</v>
      </c>
      <c r="C4" s="48">
        <f>C7</f>
        <v>2503206.48</v>
      </c>
    </row>
    <row r="5" spans="1:6" hidden="1" x14ac:dyDescent="0.25">
      <c r="A5" s="49">
        <v>111</v>
      </c>
      <c r="B5" s="50" t="s">
        <v>120</v>
      </c>
      <c r="C5" s="51"/>
    </row>
    <row r="6" spans="1:6" hidden="1" x14ac:dyDescent="0.25">
      <c r="A6" s="49">
        <v>112</v>
      </c>
      <c r="B6" s="50" t="s">
        <v>121</v>
      </c>
      <c r="C6" s="51"/>
    </row>
    <row r="7" spans="1:6" x14ac:dyDescent="0.25">
      <c r="A7" s="49">
        <v>113</v>
      </c>
      <c r="B7" s="50" t="s">
        <v>122</v>
      </c>
      <c r="C7" s="52">
        <v>2503206.48</v>
      </c>
    </row>
    <row r="8" spans="1:6" hidden="1" x14ac:dyDescent="0.25">
      <c r="A8" s="49">
        <v>114</v>
      </c>
      <c r="B8" s="50" t="s">
        <v>123</v>
      </c>
      <c r="C8" s="51"/>
    </row>
    <row r="9" spans="1:6" x14ac:dyDescent="0.25">
      <c r="A9" s="46">
        <v>1200</v>
      </c>
      <c r="B9" s="47" t="s">
        <v>124</v>
      </c>
      <c r="C9" s="48">
        <f>C11</f>
        <v>82366.8</v>
      </c>
    </row>
    <row r="10" spans="1:6" x14ac:dyDescent="0.25">
      <c r="A10" s="49">
        <v>121</v>
      </c>
      <c r="B10" s="50" t="s">
        <v>125</v>
      </c>
      <c r="C10" s="53">
        <v>132860.04</v>
      </c>
    </row>
    <row r="11" spans="1:6" x14ac:dyDescent="0.25">
      <c r="A11" s="49">
        <v>122</v>
      </c>
      <c r="B11" s="50" t="s">
        <v>126</v>
      </c>
      <c r="C11" s="54">
        <v>82366.8</v>
      </c>
    </row>
    <row r="12" spans="1:6" hidden="1" x14ac:dyDescent="0.25">
      <c r="A12" s="49">
        <v>123</v>
      </c>
      <c r="B12" s="50" t="s">
        <v>127</v>
      </c>
      <c r="C12" s="51"/>
    </row>
    <row r="13" spans="1:6" ht="26.25" hidden="1" x14ac:dyDescent="0.25">
      <c r="A13" s="49">
        <v>124</v>
      </c>
      <c r="B13" s="50" t="s">
        <v>128</v>
      </c>
      <c r="C13" s="51"/>
    </row>
    <row r="14" spans="1:6" x14ac:dyDescent="0.25">
      <c r="A14" s="46">
        <v>1300</v>
      </c>
      <c r="B14" s="47" t="s">
        <v>129</v>
      </c>
      <c r="C14" s="48">
        <f>C16</f>
        <v>544202.18000000005</v>
      </c>
    </row>
    <row r="15" spans="1:6" hidden="1" x14ac:dyDescent="0.25">
      <c r="A15" s="49">
        <v>131</v>
      </c>
      <c r="B15" s="50" t="s">
        <v>130</v>
      </c>
      <c r="C15" s="51"/>
    </row>
    <row r="16" spans="1:6" x14ac:dyDescent="0.25">
      <c r="A16" s="49">
        <v>132</v>
      </c>
      <c r="B16" s="50" t="s">
        <v>131</v>
      </c>
      <c r="C16" s="51">
        <v>544202.18000000005</v>
      </c>
    </row>
    <row r="17" spans="1:3" hidden="1" x14ac:dyDescent="0.25">
      <c r="A17" s="49">
        <v>133</v>
      </c>
      <c r="B17" s="50" t="s">
        <v>132</v>
      </c>
      <c r="C17" s="51"/>
    </row>
    <row r="18" spans="1:3" hidden="1" x14ac:dyDescent="0.25">
      <c r="A18" s="49">
        <v>134</v>
      </c>
      <c r="B18" s="50" t="s">
        <v>133</v>
      </c>
      <c r="C18" s="51"/>
    </row>
    <row r="19" spans="1:3" hidden="1" x14ac:dyDescent="0.25">
      <c r="A19" s="49">
        <v>135</v>
      </c>
      <c r="B19" s="50" t="s">
        <v>134</v>
      </c>
      <c r="C19" s="51"/>
    </row>
    <row r="20" spans="1:3" hidden="1" x14ac:dyDescent="0.25">
      <c r="A20" s="49">
        <v>136</v>
      </c>
      <c r="B20" s="50" t="s">
        <v>135</v>
      </c>
      <c r="C20" s="51"/>
    </row>
    <row r="21" spans="1:3" hidden="1" x14ac:dyDescent="0.25">
      <c r="A21" s="49">
        <v>137</v>
      </c>
      <c r="B21" s="50" t="s">
        <v>136</v>
      </c>
      <c r="C21" s="51"/>
    </row>
    <row r="22" spans="1:3" hidden="1" x14ac:dyDescent="0.25">
      <c r="A22" s="49">
        <v>138</v>
      </c>
      <c r="B22" s="50" t="s">
        <v>137</v>
      </c>
      <c r="C22" s="51"/>
    </row>
    <row r="23" spans="1:3" x14ac:dyDescent="0.25">
      <c r="A23" s="46">
        <v>1400</v>
      </c>
      <c r="B23" s="47" t="s">
        <v>138</v>
      </c>
      <c r="C23" s="48">
        <f>SUM(C24:C26)</f>
        <v>541523.39</v>
      </c>
    </row>
    <row r="24" spans="1:3" x14ac:dyDescent="0.25">
      <c r="A24" s="49">
        <v>141</v>
      </c>
      <c r="B24" s="50" t="s">
        <v>139</v>
      </c>
      <c r="C24" s="51">
        <v>339010.38</v>
      </c>
    </row>
    <row r="25" spans="1:3" x14ac:dyDescent="0.25">
      <c r="A25" s="49">
        <v>142</v>
      </c>
      <c r="B25" s="50" t="s">
        <v>140</v>
      </c>
      <c r="C25" s="51">
        <v>144649.26999999999</v>
      </c>
    </row>
    <row r="26" spans="1:3" x14ac:dyDescent="0.25">
      <c r="A26" s="49">
        <v>143</v>
      </c>
      <c r="B26" s="50" t="s">
        <v>141</v>
      </c>
      <c r="C26" s="51">
        <v>57863.74</v>
      </c>
    </row>
    <row r="27" spans="1:3" hidden="1" x14ac:dyDescent="0.25">
      <c r="A27" s="49">
        <v>144</v>
      </c>
      <c r="B27" s="50" t="s">
        <v>142</v>
      </c>
      <c r="C27" s="51"/>
    </row>
    <row r="28" spans="1:3" x14ac:dyDescent="0.25">
      <c r="A28" s="46">
        <v>1500</v>
      </c>
      <c r="B28" s="47" t="s">
        <v>143</v>
      </c>
      <c r="C28" s="48">
        <f>C29+C34</f>
        <v>295285.42000000004</v>
      </c>
    </row>
    <row r="29" spans="1:3" x14ac:dyDescent="0.25">
      <c r="A29" s="49">
        <v>151</v>
      </c>
      <c r="B29" s="50" t="s">
        <v>1</v>
      </c>
      <c r="C29" s="51">
        <v>129035.42000000004</v>
      </c>
    </row>
    <row r="30" spans="1:3" hidden="1" x14ac:dyDescent="0.25">
      <c r="A30" s="49">
        <v>152</v>
      </c>
      <c r="B30" s="50" t="s">
        <v>144</v>
      </c>
      <c r="C30" s="51"/>
    </row>
    <row r="31" spans="1:3" hidden="1" x14ac:dyDescent="0.25">
      <c r="A31" s="49">
        <v>153</v>
      </c>
      <c r="B31" s="50" t="s">
        <v>145</v>
      </c>
      <c r="C31" s="51"/>
    </row>
    <row r="32" spans="1:3" hidden="1" x14ac:dyDescent="0.25">
      <c r="A32" s="49">
        <v>154</v>
      </c>
      <c r="B32" s="50" t="s">
        <v>146</v>
      </c>
      <c r="C32" s="51"/>
    </row>
    <row r="33" spans="1:3" hidden="1" x14ac:dyDescent="0.25">
      <c r="A33" s="49">
        <v>155</v>
      </c>
      <c r="B33" s="50" t="s">
        <v>147</v>
      </c>
      <c r="C33" s="51"/>
    </row>
    <row r="34" spans="1:3" x14ac:dyDescent="0.25">
      <c r="A34" s="49">
        <v>159</v>
      </c>
      <c r="B34" s="50" t="s">
        <v>148</v>
      </c>
      <c r="C34" s="51">
        <v>166250</v>
      </c>
    </row>
    <row r="35" spans="1:3" hidden="1" x14ac:dyDescent="0.25">
      <c r="A35" s="46">
        <v>1600</v>
      </c>
      <c r="B35" s="47" t="s">
        <v>149</v>
      </c>
      <c r="C35" s="48"/>
    </row>
    <row r="36" spans="1:3" hidden="1" x14ac:dyDescent="0.25">
      <c r="A36" s="49">
        <v>161</v>
      </c>
      <c r="B36" s="50" t="s">
        <v>150</v>
      </c>
      <c r="C36" s="51"/>
    </row>
    <row r="37" spans="1:3" x14ac:dyDescent="0.25">
      <c r="A37" s="46">
        <v>1700</v>
      </c>
      <c r="B37" s="47" t="s">
        <v>151</v>
      </c>
      <c r="C37" s="48">
        <f>C38</f>
        <v>516141.70000000007</v>
      </c>
    </row>
    <row r="38" spans="1:3" x14ac:dyDescent="0.25">
      <c r="A38" s="49">
        <v>171</v>
      </c>
      <c r="B38" s="50" t="s">
        <v>152</v>
      </c>
      <c r="C38" s="51">
        <v>516141.70000000007</v>
      </c>
    </row>
    <row r="39" spans="1:3" hidden="1" x14ac:dyDescent="0.25">
      <c r="A39" s="49">
        <v>172</v>
      </c>
      <c r="B39" s="50" t="s">
        <v>153</v>
      </c>
      <c r="C39" s="51"/>
    </row>
    <row r="40" spans="1:3" x14ac:dyDescent="0.25">
      <c r="A40" s="55">
        <v>2000</v>
      </c>
      <c r="B40" s="56" t="s">
        <v>154</v>
      </c>
      <c r="C40" s="57">
        <f>C41+C50+C54+C64+C74+C82+C85+C91+C95</f>
        <v>819889.87000000011</v>
      </c>
    </row>
    <row r="41" spans="1:3" x14ac:dyDescent="0.25">
      <c r="A41" s="46">
        <v>2100</v>
      </c>
      <c r="B41" s="47" t="s">
        <v>155</v>
      </c>
      <c r="C41" s="48">
        <f>SUM(C42:C47)</f>
        <v>200237.17</v>
      </c>
    </row>
    <row r="42" spans="1:3" x14ac:dyDescent="0.25">
      <c r="A42" s="49">
        <v>211</v>
      </c>
      <c r="B42" s="50" t="s">
        <v>156</v>
      </c>
      <c r="C42" s="51">
        <v>105084.35</v>
      </c>
    </row>
    <row r="43" spans="1:3" x14ac:dyDescent="0.25">
      <c r="A43" s="49">
        <v>212</v>
      </c>
      <c r="B43" s="50" t="s">
        <v>2</v>
      </c>
      <c r="C43" s="54">
        <v>11300</v>
      </c>
    </row>
    <row r="44" spans="1:3" hidden="1" x14ac:dyDescent="0.25">
      <c r="A44" s="49">
        <v>213</v>
      </c>
      <c r="B44" s="50" t="s">
        <v>157</v>
      </c>
      <c r="C44" s="58"/>
    </row>
    <row r="45" spans="1:3" hidden="1" x14ac:dyDescent="0.25">
      <c r="A45" s="49">
        <v>214</v>
      </c>
      <c r="B45" s="50" t="s">
        <v>158</v>
      </c>
      <c r="C45" s="59"/>
    </row>
    <row r="46" spans="1:3" x14ac:dyDescent="0.25">
      <c r="A46" s="49">
        <v>215</v>
      </c>
      <c r="B46" s="50" t="s">
        <v>159</v>
      </c>
      <c r="C46" s="59">
        <v>60102.82</v>
      </c>
    </row>
    <row r="47" spans="1:3" x14ac:dyDescent="0.25">
      <c r="A47" s="49">
        <v>216</v>
      </c>
      <c r="B47" s="50" t="s">
        <v>3</v>
      </c>
      <c r="C47" s="59">
        <v>23750</v>
      </c>
    </row>
    <row r="48" spans="1:3" hidden="1" x14ac:dyDescent="0.25">
      <c r="A48" s="49">
        <v>217</v>
      </c>
      <c r="B48" s="50" t="s">
        <v>160</v>
      </c>
      <c r="C48" s="51"/>
    </row>
    <row r="49" spans="1:3" hidden="1" x14ac:dyDescent="0.25">
      <c r="A49" s="49">
        <v>218</v>
      </c>
      <c r="B49" s="50" t="s">
        <v>161</v>
      </c>
      <c r="C49" s="51"/>
    </row>
    <row r="50" spans="1:3" x14ac:dyDescent="0.25">
      <c r="A50" s="46">
        <v>2200</v>
      </c>
      <c r="B50" s="47" t="s">
        <v>162</v>
      </c>
      <c r="C50" s="48">
        <f>C51</f>
        <v>47000</v>
      </c>
    </row>
    <row r="51" spans="1:3" x14ac:dyDescent="0.25">
      <c r="A51" s="49">
        <v>221</v>
      </c>
      <c r="B51" s="50" t="s">
        <v>163</v>
      </c>
      <c r="C51" s="51">
        <v>47000</v>
      </c>
    </row>
    <row r="52" spans="1:3" hidden="1" x14ac:dyDescent="0.25">
      <c r="A52" s="49">
        <v>222</v>
      </c>
      <c r="B52" s="50" t="s">
        <v>164</v>
      </c>
      <c r="C52" s="51"/>
    </row>
    <row r="53" spans="1:3" hidden="1" x14ac:dyDescent="0.25">
      <c r="A53" s="49">
        <v>223</v>
      </c>
      <c r="B53" s="50" t="s">
        <v>165</v>
      </c>
      <c r="C53" s="51"/>
    </row>
    <row r="54" spans="1:3" hidden="1" x14ac:dyDescent="0.25">
      <c r="A54" s="46">
        <v>2300</v>
      </c>
      <c r="B54" s="47" t="s">
        <v>166</v>
      </c>
      <c r="C54" s="48"/>
    </row>
    <row r="55" spans="1:3" hidden="1" x14ac:dyDescent="0.25">
      <c r="A55" s="49">
        <v>231</v>
      </c>
      <c r="B55" s="50" t="s">
        <v>167</v>
      </c>
      <c r="C55" s="51"/>
    </row>
    <row r="56" spans="1:3" hidden="1" x14ac:dyDescent="0.25">
      <c r="A56" s="49">
        <v>232</v>
      </c>
      <c r="B56" s="50" t="s">
        <v>168</v>
      </c>
      <c r="C56" s="51"/>
    </row>
    <row r="57" spans="1:3" hidden="1" x14ac:dyDescent="0.25">
      <c r="A57" s="49">
        <v>233</v>
      </c>
      <c r="B57" s="50" t="s">
        <v>169</v>
      </c>
      <c r="C57" s="51"/>
    </row>
    <row r="58" spans="1:3" hidden="1" x14ac:dyDescent="0.25">
      <c r="A58" s="49">
        <v>234</v>
      </c>
      <c r="B58" s="50" t="s">
        <v>170</v>
      </c>
      <c r="C58" s="51"/>
    </row>
    <row r="59" spans="1:3" hidden="1" x14ac:dyDescent="0.25">
      <c r="A59" s="49">
        <v>235</v>
      </c>
      <c r="B59" s="50" t="s">
        <v>171</v>
      </c>
      <c r="C59" s="51"/>
    </row>
    <row r="60" spans="1:3" hidden="1" x14ac:dyDescent="0.25">
      <c r="A60" s="49">
        <v>236</v>
      </c>
      <c r="B60" s="50" t="s">
        <v>172</v>
      </c>
      <c r="C60" s="51"/>
    </row>
    <row r="61" spans="1:3" hidden="1" x14ac:dyDescent="0.25">
      <c r="A61" s="49">
        <v>237</v>
      </c>
      <c r="B61" s="50" t="s">
        <v>173</v>
      </c>
      <c r="C61" s="51"/>
    </row>
    <row r="62" spans="1:3" hidden="1" x14ac:dyDescent="0.25">
      <c r="A62" s="49">
        <v>238</v>
      </c>
      <c r="B62" s="50" t="s">
        <v>174</v>
      </c>
      <c r="C62" s="51"/>
    </row>
    <row r="63" spans="1:3" hidden="1" x14ac:dyDescent="0.25">
      <c r="A63" s="49">
        <v>239</v>
      </c>
      <c r="B63" s="50" t="s">
        <v>175</v>
      </c>
      <c r="C63" s="51"/>
    </row>
    <row r="64" spans="1:3" x14ac:dyDescent="0.25">
      <c r="A64" s="46">
        <v>2400</v>
      </c>
      <c r="B64" s="47" t="s">
        <v>176</v>
      </c>
      <c r="C64" s="48">
        <f>SUM(C65:C73)</f>
        <v>337372.02</v>
      </c>
    </row>
    <row r="65" spans="1:3" hidden="1" x14ac:dyDescent="0.25">
      <c r="A65" s="49">
        <v>241</v>
      </c>
      <c r="B65" s="50" t="s">
        <v>177</v>
      </c>
      <c r="C65" s="51"/>
    </row>
    <row r="66" spans="1:3" x14ac:dyDescent="0.25">
      <c r="A66" s="60">
        <v>242</v>
      </c>
      <c r="B66" s="61" t="s">
        <v>4</v>
      </c>
      <c r="C66" s="51">
        <v>62344.02</v>
      </c>
    </row>
    <row r="67" spans="1:3" hidden="1" x14ac:dyDescent="0.25">
      <c r="A67" s="60">
        <v>243</v>
      </c>
      <c r="B67" s="61" t="s">
        <v>178</v>
      </c>
      <c r="C67" s="51"/>
    </row>
    <row r="68" spans="1:3" hidden="1" x14ac:dyDescent="0.25">
      <c r="A68" s="60">
        <v>244</v>
      </c>
      <c r="B68" s="61" t="s">
        <v>179</v>
      </c>
      <c r="C68" s="51"/>
    </row>
    <row r="69" spans="1:3" x14ac:dyDescent="0.25">
      <c r="A69" s="60">
        <v>245</v>
      </c>
      <c r="B69" s="61" t="s">
        <v>5</v>
      </c>
      <c r="C69" s="51">
        <v>26670</v>
      </c>
    </row>
    <row r="70" spans="1:3" x14ac:dyDescent="0.25">
      <c r="A70" s="60">
        <v>246</v>
      </c>
      <c r="B70" s="61" t="s">
        <v>180</v>
      </c>
      <c r="C70" s="51">
        <v>33978</v>
      </c>
    </row>
    <row r="71" spans="1:3" x14ac:dyDescent="0.25">
      <c r="A71" s="60">
        <v>247</v>
      </c>
      <c r="B71" s="61" t="s">
        <v>181</v>
      </c>
      <c r="C71" s="51">
        <v>122190</v>
      </c>
    </row>
    <row r="72" spans="1:3" hidden="1" x14ac:dyDescent="0.25">
      <c r="A72" s="60">
        <v>248</v>
      </c>
      <c r="B72" s="61" t="s">
        <v>182</v>
      </c>
      <c r="C72" s="51"/>
    </row>
    <row r="73" spans="1:3" x14ac:dyDescent="0.25">
      <c r="A73" s="60">
        <v>249</v>
      </c>
      <c r="B73" s="61" t="s">
        <v>183</v>
      </c>
      <c r="C73" s="51">
        <v>92190</v>
      </c>
    </row>
    <row r="74" spans="1:3" hidden="1" x14ac:dyDescent="0.25">
      <c r="A74" s="46">
        <v>2500</v>
      </c>
      <c r="B74" s="47" t="s">
        <v>184</v>
      </c>
      <c r="C74" s="48"/>
    </row>
    <row r="75" spans="1:3" hidden="1" x14ac:dyDescent="0.25">
      <c r="A75" s="49">
        <v>251</v>
      </c>
      <c r="B75" s="50" t="s">
        <v>185</v>
      </c>
      <c r="C75" s="51"/>
    </row>
    <row r="76" spans="1:3" hidden="1" x14ac:dyDescent="0.25">
      <c r="A76" s="49">
        <v>252</v>
      </c>
      <c r="B76" s="50" t="s">
        <v>186</v>
      </c>
      <c r="C76" s="51"/>
    </row>
    <row r="77" spans="1:3" hidden="1" x14ac:dyDescent="0.25">
      <c r="A77" s="49">
        <v>253</v>
      </c>
      <c r="B77" s="50" t="s">
        <v>187</v>
      </c>
      <c r="C77" s="51"/>
    </row>
    <row r="78" spans="1:3" hidden="1" x14ac:dyDescent="0.25">
      <c r="A78" s="49">
        <v>254</v>
      </c>
      <c r="B78" s="50" t="s">
        <v>188</v>
      </c>
      <c r="C78" s="51"/>
    </row>
    <row r="79" spans="1:3" hidden="1" x14ac:dyDescent="0.25">
      <c r="A79" s="49">
        <v>255</v>
      </c>
      <c r="B79" s="50" t="s">
        <v>189</v>
      </c>
      <c r="C79" s="51"/>
    </row>
    <row r="80" spans="1:3" hidden="1" x14ac:dyDescent="0.25">
      <c r="A80" s="49">
        <v>256</v>
      </c>
      <c r="B80" s="50" t="s">
        <v>190</v>
      </c>
      <c r="C80" s="51"/>
    </row>
    <row r="81" spans="1:3" hidden="1" x14ac:dyDescent="0.25">
      <c r="A81" s="49">
        <v>259</v>
      </c>
      <c r="B81" s="50" t="s">
        <v>191</v>
      </c>
      <c r="C81" s="51"/>
    </row>
    <row r="82" spans="1:3" x14ac:dyDescent="0.25">
      <c r="A82" s="46">
        <v>2600</v>
      </c>
      <c r="B82" s="47" t="s">
        <v>192</v>
      </c>
      <c r="C82" s="48">
        <f>C83</f>
        <v>148500</v>
      </c>
    </row>
    <row r="83" spans="1:3" x14ac:dyDescent="0.25">
      <c r="A83" s="49">
        <v>261</v>
      </c>
      <c r="B83" s="50" t="s">
        <v>193</v>
      </c>
      <c r="C83" s="51">
        <v>148500</v>
      </c>
    </row>
    <row r="84" spans="1:3" hidden="1" x14ac:dyDescent="0.25">
      <c r="A84" s="49">
        <v>262</v>
      </c>
      <c r="B84" s="50" t="s">
        <v>194</v>
      </c>
      <c r="C84" s="51"/>
    </row>
    <row r="85" spans="1:3" x14ac:dyDescent="0.25">
      <c r="A85" s="46">
        <v>2700</v>
      </c>
      <c r="B85" s="47" t="s">
        <v>195</v>
      </c>
      <c r="C85" s="48">
        <f>C86+C87</f>
        <v>48100</v>
      </c>
    </row>
    <row r="86" spans="1:3" x14ac:dyDescent="0.25">
      <c r="A86" s="49">
        <v>271</v>
      </c>
      <c r="B86" s="50" t="s">
        <v>196</v>
      </c>
      <c r="C86" s="51">
        <v>36100</v>
      </c>
    </row>
    <row r="87" spans="1:3" x14ac:dyDescent="0.25">
      <c r="A87" s="49">
        <v>272</v>
      </c>
      <c r="B87" s="50" t="s">
        <v>6</v>
      </c>
      <c r="C87" s="51">
        <v>12000</v>
      </c>
    </row>
    <row r="88" spans="1:3" hidden="1" x14ac:dyDescent="0.25">
      <c r="A88" s="49">
        <v>273</v>
      </c>
      <c r="B88" s="50" t="s">
        <v>197</v>
      </c>
      <c r="C88" s="51"/>
    </row>
    <row r="89" spans="1:3" hidden="1" x14ac:dyDescent="0.25">
      <c r="A89" s="49">
        <v>274</v>
      </c>
      <c r="B89" s="50" t="s">
        <v>198</v>
      </c>
      <c r="C89" s="51"/>
    </row>
    <row r="90" spans="1:3" hidden="1" x14ac:dyDescent="0.25">
      <c r="A90" s="49">
        <v>275</v>
      </c>
      <c r="B90" s="50" t="s">
        <v>199</v>
      </c>
      <c r="C90" s="51"/>
    </row>
    <row r="91" spans="1:3" hidden="1" x14ac:dyDescent="0.25">
      <c r="A91" s="46">
        <v>2800</v>
      </c>
      <c r="B91" s="47" t="s">
        <v>200</v>
      </c>
      <c r="C91" s="48"/>
    </row>
    <row r="92" spans="1:3" hidden="1" x14ac:dyDescent="0.25">
      <c r="A92" s="49">
        <v>281</v>
      </c>
      <c r="B92" s="50" t="s">
        <v>201</v>
      </c>
      <c r="C92" s="51"/>
    </row>
    <row r="93" spans="1:3" hidden="1" x14ac:dyDescent="0.25">
      <c r="A93" s="49">
        <v>282</v>
      </c>
      <c r="B93" s="50" t="s">
        <v>202</v>
      </c>
      <c r="C93" s="51"/>
    </row>
    <row r="94" spans="1:3" hidden="1" x14ac:dyDescent="0.25">
      <c r="A94" s="49">
        <v>283</v>
      </c>
      <c r="B94" s="50" t="s">
        <v>203</v>
      </c>
      <c r="C94" s="51"/>
    </row>
    <row r="95" spans="1:3" x14ac:dyDescent="0.25">
      <c r="A95" s="46">
        <v>2900</v>
      </c>
      <c r="B95" s="47" t="s">
        <v>204</v>
      </c>
      <c r="C95" s="48">
        <f>C96</f>
        <v>38680.68</v>
      </c>
    </row>
    <row r="96" spans="1:3" x14ac:dyDescent="0.25">
      <c r="A96" s="49">
        <v>291</v>
      </c>
      <c r="B96" s="50" t="s">
        <v>205</v>
      </c>
      <c r="C96" s="51">
        <v>38680.68</v>
      </c>
    </row>
    <row r="97" spans="1:3" hidden="1" x14ac:dyDescent="0.25">
      <c r="A97" s="49">
        <v>292</v>
      </c>
      <c r="B97" s="50" t="s">
        <v>206</v>
      </c>
      <c r="C97" s="51"/>
    </row>
    <row r="98" spans="1:3" hidden="1" x14ac:dyDescent="0.25">
      <c r="A98" s="49">
        <v>293</v>
      </c>
      <c r="B98" s="50" t="s">
        <v>207</v>
      </c>
      <c r="C98" s="51"/>
    </row>
    <row r="99" spans="1:3" hidden="1" x14ac:dyDescent="0.25">
      <c r="A99" s="49">
        <v>294</v>
      </c>
      <c r="B99" s="50" t="s">
        <v>208</v>
      </c>
      <c r="C99" s="51"/>
    </row>
    <row r="100" spans="1:3" hidden="1" x14ac:dyDescent="0.25">
      <c r="A100" s="49">
        <v>295</v>
      </c>
      <c r="B100" s="50" t="s">
        <v>209</v>
      </c>
      <c r="C100" s="51"/>
    </row>
    <row r="101" spans="1:3" hidden="1" x14ac:dyDescent="0.25">
      <c r="A101" s="49">
        <v>296</v>
      </c>
      <c r="B101" s="50" t="s">
        <v>210</v>
      </c>
      <c r="C101" s="51"/>
    </row>
    <row r="102" spans="1:3" hidden="1" x14ac:dyDescent="0.25">
      <c r="A102" s="49">
        <v>297</v>
      </c>
      <c r="B102" s="50" t="s">
        <v>211</v>
      </c>
      <c r="C102" s="51"/>
    </row>
    <row r="103" spans="1:3" hidden="1" x14ac:dyDescent="0.25">
      <c r="A103" s="49">
        <v>298</v>
      </c>
      <c r="B103" s="50" t="s">
        <v>212</v>
      </c>
      <c r="C103" s="51"/>
    </row>
    <row r="104" spans="1:3" hidden="1" x14ac:dyDescent="0.25">
      <c r="A104" s="49">
        <v>299</v>
      </c>
      <c r="B104" s="50" t="s">
        <v>213</v>
      </c>
      <c r="C104" s="51"/>
    </row>
    <row r="105" spans="1:3" x14ac:dyDescent="0.25">
      <c r="A105" s="55">
        <v>3000</v>
      </c>
      <c r="B105" s="56" t="s">
        <v>7</v>
      </c>
      <c r="C105" s="57">
        <f>C106+C116+C126+C136+C146+C156+C164+C174+C180</f>
        <v>2141398.79</v>
      </c>
    </row>
    <row r="106" spans="1:3" x14ac:dyDescent="0.25">
      <c r="A106" s="46">
        <v>3100</v>
      </c>
      <c r="B106" s="47" t="s">
        <v>214</v>
      </c>
      <c r="C106" s="48">
        <f>SUM(C107:C112)</f>
        <v>105800</v>
      </c>
    </row>
    <row r="107" spans="1:3" x14ac:dyDescent="0.25">
      <c r="A107" s="49">
        <v>311</v>
      </c>
      <c r="B107" s="50" t="s">
        <v>215</v>
      </c>
      <c r="C107" s="51">
        <v>51600</v>
      </c>
    </row>
    <row r="108" spans="1:3" hidden="1" x14ac:dyDescent="0.25">
      <c r="A108" s="49">
        <v>312</v>
      </c>
      <c r="B108" s="50" t="s">
        <v>216</v>
      </c>
      <c r="C108" s="51"/>
    </row>
    <row r="109" spans="1:3" hidden="1" x14ac:dyDescent="0.25">
      <c r="A109" s="49">
        <v>313</v>
      </c>
      <c r="B109" s="50" t="s">
        <v>217</v>
      </c>
      <c r="C109" s="51"/>
    </row>
    <row r="110" spans="1:3" x14ac:dyDescent="0.25">
      <c r="A110" s="49">
        <v>314</v>
      </c>
      <c r="B110" s="61" t="s">
        <v>218</v>
      </c>
      <c r="C110" s="51">
        <v>36000</v>
      </c>
    </row>
    <row r="111" spans="1:3" x14ac:dyDescent="0.25">
      <c r="A111" s="49">
        <v>315</v>
      </c>
      <c r="B111" s="61" t="s">
        <v>219</v>
      </c>
      <c r="C111" s="51">
        <v>18200</v>
      </c>
    </row>
    <row r="112" spans="1:3" hidden="1" x14ac:dyDescent="0.25">
      <c r="A112" s="49">
        <v>316</v>
      </c>
      <c r="B112" s="50" t="s">
        <v>220</v>
      </c>
      <c r="C112" s="51"/>
    </row>
    <row r="113" spans="1:3" hidden="1" x14ac:dyDescent="0.25">
      <c r="A113" s="49">
        <v>317</v>
      </c>
      <c r="B113" s="50" t="s">
        <v>221</v>
      </c>
      <c r="C113" s="51"/>
    </row>
    <row r="114" spans="1:3" hidden="1" x14ac:dyDescent="0.25">
      <c r="A114" s="49">
        <v>318</v>
      </c>
      <c r="B114" s="50" t="s">
        <v>222</v>
      </c>
      <c r="C114" s="51"/>
    </row>
    <row r="115" spans="1:3" hidden="1" x14ac:dyDescent="0.25">
      <c r="A115" s="49">
        <v>319</v>
      </c>
      <c r="B115" s="50" t="s">
        <v>223</v>
      </c>
      <c r="C115" s="51"/>
    </row>
    <row r="116" spans="1:3" x14ac:dyDescent="0.25">
      <c r="A116" s="46">
        <v>3200</v>
      </c>
      <c r="B116" s="47" t="s">
        <v>224</v>
      </c>
      <c r="C116" s="48">
        <f>SUM(C117:C125)</f>
        <v>397300</v>
      </c>
    </row>
    <row r="117" spans="1:3" hidden="1" x14ac:dyDescent="0.25">
      <c r="A117" s="49">
        <v>321</v>
      </c>
      <c r="B117" s="50" t="s">
        <v>225</v>
      </c>
      <c r="C117" s="51"/>
    </row>
    <row r="118" spans="1:3" x14ac:dyDescent="0.25">
      <c r="A118" s="49">
        <v>322</v>
      </c>
      <c r="B118" s="50" t="s">
        <v>8</v>
      </c>
      <c r="C118" s="51">
        <v>253300</v>
      </c>
    </row>
    <row r="119" spans="1:3" x14ac:dyDescent="0.25">
      <c r="A119" s="49">
        <v>323</v>
      </c>
      <c r="B119" s="50" t="s">
        <v>226</v>
      </c>
      <c r="C119" s="51">
        <v>84000</v>
      </c>
    </row>
    <row r="120" spans="1:3" hidden="1" x14ac:dyDescent="0.25">
      <c r="A120" s="49">
        <v>324</v>
      </c>
      <c r="B120" s="50" t="s">
        <v>227</v>
      </c>
      <c r="C120" s="51"/>
    </row>
    <row r="121" spans="1:3" hidden="1" x14ac:dyDescent="0.25">
      <c r="A121" s="49">
        <v>325</v>
      </c>
      <c r="B121" s="50" t="s">
        <v>228</v>
      </c>
      <c r="C121" s="51"/>
    </row>
    <row r="122" spans="1:3" x14ac:dyDescent="0.25">
      <c r="A122" s="49">
        <v>326</v>
      </c>
      <c r="B122" s="50" t="s">
        <v>229</v>
      </c>
      <c r="C122" s="51">
        <v>60000</v>
      </c>
    </row>
    <row r="123" spans="1:3" hidden="1" x14ac:dyDescent="0.25">
      <c r="A123" s="49">
        <v>327</v>
      </c>
      <c r="B123" s="50" t="s">
        <v>230</v>
      </c>
      <c r="C123" s="51"/>
    </row>
    <row r="124" spans="1:3" hidden="1" x14ac:dyDescent="0.25">
      <c r="A124" s="49">
        <v>328</v>
      </c>
      <c r="B124" s="50" t="s">
        <v>231</v>
      </c>
      <c r="C124" s="51"/>
    </row>
    <row r="125" spans="1:3" hidden="1" x14ac:dyDescent="0.25">
      <c r="A125" s="49">
        <v>329</v>
      </c>
      <c r="B125" s="50" t="s">
        <v>232</v>
      </c>
      <c r="C125" s="51"/>
    </row>
    <row r="126" spans="1:3" x14ac:dyDescent="0.25">
      <c r="A126" s="46">
        <v>3300</v>
      </c>
      <c r="B126" s="47" t="s">
        <v>233</v>
      </c>
      <c r="C126" s="48">
        <f>SUM(C127:C135)</f>
        <v>824000</v>
      </c>
    </row>
    <row r="127" spans="1:3" x14ac:dyDescent="0.25">
      <c r="A127" s="49">
        <v>331</v>
      </c>
      <c r="B127" s="61" t="s">
        <v>9</v>
      </c>
      <c r="C127" s="51">
        <v>460000</v>
      </c>
    </row>
    <row r="128" spans="1:3" x14ac:dyDescent="0.25">
      <c r="A128" s="49">
        <v>332</v>
      </c>
      <c r="B128" s="61" t="s">
        <v>234</v>
      </c>
      <c r="C128" s="51">
        <v>216000</v>
      </c>
    </row>
    <row r="129" spans="1:3" x14ac:dyDescent="0.25">
      <c r="A129" s="49">
        <v>333</v>
      </c>
      <c r="B129" s="61" t="s">
        <v>235</v>
      </c>
      <c r="C129" s="51">
        <v>84000</v>
      </c>
    </row>
    <row r="130" spans="1:3" x14ac:dyDescent="0.25">
      <c r="A130" s="49">
        <v>334</v>
      </c>
      <c r="B130" s="61" t="s">
        <v>236</v>
      </c>
      <c r="C130" s="51">
        <v>64000</v>
      </c>
    </row>
    <row r="131" spans="1:3" hidden="1" x14ac:dyDescent="0.25">
      <c r="A131" s="49">
        <v>335</v>
      </c>
      <c r="B131" s="61" t="s">
        <v>237</v>
      </c>
      <c r="C131" s="51"/>
    </row>
    <row r="132" spans="1:3" hidden="1" x14ac:dyDescent="0.25">
      <c r="A132" s="49">
        <v>336</v>
      </c>
      <c r="B132" s="50" t="s">
        <v>238</v>
      </c>
      <c r="C132" s="51"/>
    </row>
    <row r="133" spans="1:3" hidden="1" x14ac:dyDescent="0.25">
      <c r="A133" s="49">
        <v>337</v>
      </c>
      <c r="B133" s="50" t="s">
        <v>239</v>
      </c>
      <c r="C133" s="51"/>
    </row>
    <row r="134" spans="1:3" hidden="1" x14ac:dyDescent="0.25">
      <c r="A134" s="49">
        <v>338</v>
      </c>
      <c r="B134" s="50" t="s">
        <v>240</v>
      </c>
      <c r="C134" s="51"/>
    </row>
    <row r="135" spans="1:3" hidden="1" x14ac:dyDescent="0.25">
      <c r="A135" s="49">
        <v>339</v>
      </c>
      <c r="B135" s="50" t="s">
        <v>241</v>
      </c>
      <c r="C135" s="51"/>
    </row>
    <row r="136" spans="1:3" x14ac:dyDescent="0.25">
      <c r="A136" s="46">
        <v>3400</v>
      </c>
      <c r="B136" s="47" t="s">
        <v>242</v>
      </c>
      <c r="C136" s="48">
        <f>SUM(C137:C145)</f>
        <v>112000</v>
      </c>
    </row>
    <row r="137" spans="1:3" x14ac:dyDescent="0.25">
      <c r="A137" s="49">
        <v>341</v>
      </c>
      <c r="B137" s="61" t="s">
        <v>243</v>
      </c>
      <c r="C137" s="51">
        <v>60000</v>
      </c>
    </row>
    <row r="138" spans="1:3" hidden="1" x14ac:dyDescent="0.25">
      <c r="A138" s="49">
        <v>342</v>
      </c>
      <c r="B138" s="61" t="s">
        <v>244</v>
      </c>
      <c r="C138" s="51"/>
    </row>
    <row r="139" spans="1:3" hidden="1" x14ac:dyDescent="0.25">
      <c r="A139" s="49">
        <v>343</v>
      </c>
      <c r="B139" s="61" t="s">
        <v>245</v>
      </c>
      <c r="C139" s="51"/>
    </row>
    <row r="140" spans="1:3" hidden="1" x14ac:dyDescent="0.25">
      <c r="A140" s="49">
        <v>344</v>
      </c>
      <c r="B140" s="61" t="s">
        <v>246</v>
      </c>
      <c r="C140" s="51"/>
    </row>
    <row r="141" spans="1:3" x14ac:dyDescent="0.25">
      <c r="A141" s="49">
        <v>345</v>
      </c>
      <c r="B141" s="61" t="s">
        <v>247</v>
      </c>
      <c r="C141" s="51">
        <v>52000</v>
      </c>
    </row>
    <row r="142" spans="1:3" hidden="1" x14ac:dyDescent="0.25">
      <c r="A142" s="49">
        <v>346</v>
      </c>
      <c r="B142" s="61" t="s">
        <v>248</v>
      </c>
      <c r="C142" s="51"/>
    </row>
    <row r="143" spans="1:3" hidden="1" x14ac:dyDescent="0.25">
      <c r="A143" s="49">
        <v>347</v>
      </c>
      <c r="B143" s="61" t="s">
        <v>249</v>
      </c>
      <c r="C143" s="51"/>
    </row>
    <row r="144" spans="1:3" hidden="1" x14ac:dyDescent="0.25">
      <c r="A144" s="49">
        <v>348</v>
      </c>
      <c r="B144" s="61" t="s">
        <v>250</v>
      </c>
      <c r="C144" s="51"/>
    </row>
    <row r="145" spans="1:3" hidden="1" x14ac:dyDescent="0.25">
      <c r="A145" s="49">
        <v>349</v>
      </c>
      <c r="B145" s="50" t="s">
        <v>251</v>
      </c>
      <c r="C145" s="51"/>
    </row>
    <row r="146" spans="1:3" x14ac:dyDescent="0.25">
      <c r="A146" s="46">
        <v>3500</v>
      </c>
      <c r="B146" s="47" t="s">
        <v>252</v>
      </c>
      <c r="C146" s="48">
        <f>SUM(C147:C155)</f>
        <v>180544.44</v>
      </c>
    </row>
    <row r="147" spans="1:3" x14ac:dyDescent="0.25">
      <c r="A147" s="49">
        <v>351</v>
      </c>
      <c r="B147" s="61" t="s">
        <v>253</v>
      </c>
      <c r="C147" s="51">
        <v>30000</v>
      </c>
    </row>
    <row r="148" spans="1:3" ht="26.25" hidden="1" x14ac:dyDescent="0.25">
      <c r="A148" s="49">
        <v>352</v>
      </c>
      <c r="B148" s="61" t="s">
        <v>254</v>
      </c>
      <c r="C148" s="51"/>
    </row>
    <row r="149" spans="1:3" x14ac:dyDescent="0.25">
      <c r="A149" s="49">
        <v>353</v>
      </c>
      <c r="B149" s="61" t="s">
        <v>255</v>
      </c>
      <c r="C149" s="51">
        <v>70500</v>
      </c>
    </row>
    <row r="150" spans="1:3" hidden="1" x14ac:dyDescent="0.25">
      <c r="A150" s="49">
        <v>354</v>
      </c>
      <c r="B150" s="61" t="s">
        <v>256</v>
      </c>
      <c r="C150" s="51"/>
    </row>
    <row r="151" spans="1:3" x14ac:dyDescent="0.25">
      <c r="A151" s="49">
        <v>355</v>
      </c>
      <c r="B151" s="61" t="s">
        <v>257</v>
      </c>
      <c r="C151" s="51">
        <v>74044.44</v>
      </c>
    </row>
    <row r="152" spans="1:3" hidden="1" x14ac:dyDescent="0.25">
      <c r="A152" s="49">
        <v>356</v>
      </c>
      <c r="B152" s="61" t="s">
        <v>258</v>
      </c>
      <c r="C152" s="51"/>
    </row>
    <row r="153" spans="1:3" hidden="1" x14ac:dyDescent="0.25">
      <c r="A153" s="49">
        <v>357</v>
      </c>
      <c r="B153" s="61" t="s">
        <v>259</v>
      </c>
      <c r="C153" s="51"/>
    </row>
    <row r="154" spans="1:3" hidden="1" x14ac:dyDescent="0.25">
      <c r="A154" s="49">
        <v>358</v>
      </c>
      <c r="B154" s="61" t="s">
        <v>260</v>
      </c>
      <c r="C154" s="51"/>
    </row>
    <row r="155" spans="1:3" x14ac:dyDescent="0.25">
      <c r="A155" s="49">
        <v>359</v>
      </c>
      <c r="B155" s="61" t="s">
        <v>261</v>
      </c>
      <c r="C155" s="51">
        <v>6000</v>
      </c>
    </row>
    <row r="156" spans="1:3" x14ac:dyDescent="0.25">
      <c r="A156" s="46">
        <v>3600</v>
      </c>
      <c r="B156" s="47" t="s">
        <v>262</v>
      </c>
      <c r="C156" s="48">
        <f>SUM(C157:C163)</f>
        <v>137459.35</v>
      </c>
    </row>
    <row r="157" spans="1:3" ht="26.25" x14ac:dyDescent="0.25">
      <c r="A157" s="49">
        <v>361</v>
      </c>
      <c r="B157" s="61" t="s">
        <v>263</v>
      </c>
      <c r="C157" s="51">
        <v>50000</v>
      </c>
    </row>
    <row r="158" spans="1:3" ht="26.25" x14ac:dyDescent="0.25">
      <c r="A158" s="49">
        <v>362</v>
      </c>
      <c r="B158" s="61" t="s">
        <v>264</v>
      </c>
      <c r="C158" s="51">
        <v>87459.35</v>
      </c>
    </row>
    <row r="159" spans="1:3" hidden="1" x14ac:dyDescent="0.25">
      <c r="A159" s="49">
        <v>363</v>
      </c>
      <c r="B159" s="50" t="s">
        <v>265</v>
      </c>
      <c r="C159" s="51"/>
    </row>
    <row r="160" spans="1:3" hidden="1" x14ac:dyDescent="0.25">
      <c r="A160" s="49">
        <v>364</v>
      </c>
      <c r="B160" s="50" t="s">
        <v>266</v>
      </c>
      <c r="C160" s="51"/>
    </row>
    <row r="161" spans="1:3" hidden="1" x14ac:dyDescent="0.25">
      <c r="A161" s="49">
        <v>365</v>
      </c>
      <c r="B161" s="50" t="s">
        <v>267</v>
      </c>
      <c r="C161" s="51"/>
    </row>
    <row r="162" spans="1:3" hidden="1" x14ac:dyDescent="0.25">
      <c r="A162" s="49">
        <v>366</v>
      </c>
      <c r="B162" s="50" t="s">
        <v>268</v>
      </c>
      <c r="C162" s="51"/>
    </row>
    <row r="163" spans="1:3" hidden="1" x14ac:dyDescent="0.25">
      <c r="A163" s="49">
        <v>369</v>
      </c>
      <c r="B163" s="50" t="s">
        <v>269</v>
      </c>
      <c r="C163" s="51"/>
    </row>
    <row r="164" spans="1:3" x14ac:dyDescent="0.25">
      <c r="A164" s="46">
        <v>3700</v>
      </c>
      <c r="B164" s="47" t="s">
        <v>270</v>
      </c>
      <c r="C164" s="48">
        <f>SUM(C165:C173)</f>
        <v>42000</v>
      </c>
    </row>
    <row r="165" spans="1:3" hidden="1" x14ac:dyDescent="0.25">
      <c r="A165" s="49">
        <v>371</v>
      </c>
      <c r="B165" s="50" t="s">
        <v>271</v>
      </c>
      <c r="C165" s="51"/>
    </row>
    <row r="166" spans="1:3" x14ac:dyDescent="0.25">
      <c r="A166" s="49">
        <v>372</v>
      </c>
      <c r="B166" s="61" t="s">
        <v>10</v>
      </c>
      <c r="C166" s="51">
        <v>15000</v>
      </c>
    </row>
    <row r="167" spans="1:3" hidden="1" x14ac:dyDescent="0.25">
      <c r="A167" s="49">
        <v>373</v>
      </c>
      <c r="B167" s="61" t="s">
        <v>272</v>
      </c>
      <c r="C167" s="51"/>
    </row>
    <row r="168" spans="1:3" hidden="1" x14ac:dyDescent="0.25">
      <c r="A168" s="49">
        <v>374</v>
      </c>
      <c r="B168" s="61" t="s">
        <v>273</v>
      </c>
      <c r="C168" s="51"/>
    </row>
    <row r="169" spans="1:3" x14ac:dyDescent="0.25">
      <c r="A169" s="49">
        <v>375</v>
      </c>
      <c r="B169" s="61" t="s">
        <v>274</v>
      </c>
      <c r="C169" s="51">
        <v>18000</v>
      </c>
    </row>
    <row r="170" spans="1:3" hidden="1" x14ac:dyDescent="0.25">
      <c r="A170" s="49">
        <v>376</v>
      </c>
      <c r="B170" s="61" t="s">
        <v>275</v>
      </c>
      <c r="C170" s="51"/>
    </row>
    <row r="171" spans="1:3" hidden="1" x14ac:dyDescent="0.25">
      <c r="A171" s="49">
        <v>377</v>
      </c>
      <c r="B171" s="61" t="s">
        <v>276</v>
      </c>
      <c r="C171" s="51"/>
    </row>
    <row r="172" spans="1:3" hidden="1" x14ac:dyDescent="0.25">
      <c r="A172" s="49">
        <v>378</v>
      </c>
      <c r="B172" s="61" t="s">
        <v>277</v>
      </c>
      <c r="C172" s="51"/>
    </row>
    <row r="173" spans="1:3" x14ac:dyDescent="0.25">
      <c r="A173" s="49">
        <v>379</v>
      </c>
      <c r="B173" s="61" t="s">
        <v>278</v>
      </c>
      <c r="C173" s="51">
        <v>9000</v>
      </c>
    </row>
    <row r="174" spans="1:3" hidden="1" x14ac:dyDescent="0.25">
      <c r="A174" s="46">
        <v>3800</v>
      </c>
      <c r="B174" s="47" t="s">
        <v>279</v>
      </c>
      <c r="C174" s="48">
        <f>SUM(C175:C179)</f>
        <v>0</v>
      </c>
    </row>
    <row r="175" spans="1:3" hidden="1" x14ac:dyDescent="0.25">
      <c r="A175" s="49">
        <v>381</v>
      </c>
      <c r="B175" s="50" t="s">
        <v>280</v>
      </c>
      <c r="C175" s="51"/>
    </row>
    <row r="176" spans="1:3" hidden="1" x14ac:dyDescent="0.25">
      <c r="A176" s="49">
        <v>382</v>
      </c>
      <c r="B176" s="50" t="s">
        <v>281</v>
      </c>
      <c r="C176" s="51"/>
    </row>
    <row r="177" spans="1:3" hidden="1" x14ac:dyDescent="0.25">
      <c r="A177" s="49">
        <v>383</v>
      </c>
      <c r="B177" s="50" t="s">
        <v>282</v>
      </c>
      <c r="C177" s="51"/>
    </row>
    <row r="178" spans="1:3" hidden="1" x14ac:dyDescent="0.25">
      <c r="A178" s="49">
        <v>384</v>
      </c>
      <c r="B178" s="50" t="s">
        <v>283</v>
      </c>
      <c r="C178" s="51"/>
    </row>
    <row r="179" spans="1:3" hidden="1" x14ac:dyDescent="0.25">
      <c r="A179" s="49">
        <v>385</v>
      </c>
      <c r="B179" s="50" t="s">
        <v>284</v>
      </c>
      <c r="C179" s="51"/>
    </row>
    <row r="180" spans="1:3" x14ac:dyDescent="0.25">
      <c r="A180" s="46">
        <v>3900</v>
      </c>
      <c r="B180" s="47" t="s">
        <v>285</v>
      </c>
      <c r="C180" s="48">
        <f>SUM(C181:C189)</f>
        <v>342295</v>
      </c>
    </row>
    <row r="181" spans="1:3" hidden="1" x14ac:dyDescent="0.25">
      <c r="A181" s="49">
        <v>391</v>
      </c>
      <c r="B181" s="61" t="s">
        <v>286</v>
      </c>
      <c r="C181" s="51"/>
    </row>
    <row r="182" spans="1:3" x14ac:dyDescent="0.25">
      <c r="A182" s="49">
        <v>392</v>
      </c>
      <c r="B182" s="61" t="s">
        <v>287</v>
      </c>
      <c r="C182" s="62">
        <v>276000</v>
      </c>
    </row>
    <row r="183" spans="1:3" hidden="1" x14ac:dyDescent="0.25">
      <c r="A183" s="49">
        <v>393</v>
      </c>
      <c r="B183" s="61" t="s">
        <v>288</v>
      </c>
      <c r="C183" s="51"/>
    </row>
    <row r="184" spans="1:3" hidden="1" x14ac:dyDescent="0.25">
      <c r="A184" s="49">
        <v>394</v>
      </c>
      <c r="B184" s="61" t="s">
        <v>289</v>
      </c>
      <c r="C184" s="51"/>
    </row>
    <row r="185" spans="1:3" hidden="1" x14ac:dyDescent="0.25">
      <c r="A185" s="49">
        <v>395</v>
      </c>
      <c r="B185" s="61" t="s">
        <v>290</v>
      </c>
      <c r="C185" s="51"/>
    </row>
    <row r="186" spans="1:3" hidden="1" x14ac:dyDescent="0.25">
      <c r="A186" s="49">
        <v>396</v>
      </c>
      <c r="B186" s="61" t="s">
        <v>291</v>
      </c>
      <c r="C186" s="51"/>
    </row>
    <row r="187" spans="1:3" hidden="1" x14ac:dyDescent="0.25">
      <c r="A187" s="49">
        <v>397</v>
      </c>
      <c r="B187" s="61" t="s">
        <v>292</v>
      </c>
      <c r="C187" s="51"/>
    </row>
    <row r="188" spans="1:3" x14ac:dyDescent="0.25">
      <c r="A188" s="49">
        <v>398</v>
      </c>
      <c r="B188" s="61" t="s">
        <v>293</v>
      </c>
      <c r="C188" s="51">
        <v>66295</v>
      </c>
    </row>
    <row r="189" spans="1:3" hidden="1" x14ac:dyDescent="0.25">
      <c r="A189" s="49">
        <v>399</v>
      </c>
      <c r="B189" s="50" t="s">
        <v>294</v>
      </c>
      <c r="C189" s="51"/>
    </row>
    <row r="190" spans="1:3" x14ac:dyDescent="0.25">
      <c r="A190" s="55">
        <v>4000</v>
      </c>
      <c r="B190" s="56" t="s">
        <v>11</v>
      </c>
      <c r="C190" s="57">
        <f>C191+C201+C207+C217+C226+C230+C238+C240+C246</f>
        <v>600000</v>
      </c>
    </row>
    <row r="191" spans="1:3" hidden="1" x14ac:dyDescent="0.25">
      <c r="A191" s="46">
        <v>4100</v>
      </c>
      <c r="B191" s="47" t="s">
        <v>295</v>
      </c>
      <c r="C191" s="48"/>
    </row>
    <row r="192" spans="1:3" hidden="1" x14ac:dyDescent="0.25">
      <c r="A192" s="49">
        <v>411</v>
      </c>
      <c r="B192" s="50" t="s">
        <v>296</v>
      </c>
      <c r="C192" s="51"/>
    </row>
    <row r="193" spans="1:3" hidden="1" x14ac:dyDescent="0.25">
      <c r="A193" s="49">
        <v>412</v>
      </c>
      <c r="B193" s="50" t="s">
        <v>297</v>
      </c>
      <c r="C193" s="51"/>
    </row>
    <row r="194" spans="1:3" hidden="1" x14ac:dyDescent="0.25">
      <c r="A194" s="49">
        <v>413</v>
      </c>
      <c r="B194" s="50" t="s">
        <v>298</v>
      </c>
      <c r="C194" s="51"/>
    </row>
    <row r="195" spans="1:3" hidden="1" x14ac:dyDescent="0.25">
      <c r="A195" s="49">
        <v>414</v>
      </c>
      <c r="B195" s="50" t="s">
        <v>299</v>
      </c>
      <c r="C195" s="51"/>
    </row>
    <row r="196" spans="1:3" hidden="1" x14ac:dyDescent="0.25">
      <c r="A196" s="49">
        <v>415</v>
      </c>
      <c r="B196" s="50" t="s">
        <v>300</v>
      </c>
      <c r="C196" s="51"/>
    </row>
    <row r="197" spans="1:3" hidden="1" x14ac:dyDescent="0.25">
      <c r="A197" s="49">
        <v>416</v>
      </c>
      <c r="B197" s="50" t="s">
        <v>301</v>
      </c>
      <c r="C197" s="51"/>
    </row>
    <row r="198" spans="1:3" hidden="1" x14ac:dyDescent="0.25">
      <c r="A198" s="49">
        <v>417</v>
      </c>
      <c r="B198" s="50" t="s">
        <v>302</v>
      </c>
      <c r="C198" s="51"/>
    </row>
    <row r="199" spans="1:3" hidden="1" x14ac:dyDescent="0.25">
      <c r="A199" s="49">
        <v>418</v>
      </c>
      <c r="B199" s="50" t="s">
        <v>303</v>
      </c>
      <c r="C199" s="51"/>
    </row>
    <row r="200" spans="1:3" hidden="1" x14ac:dyDescent="0.25">
      <c r="A200" s="49">
        <v>419</v>
      </c>
      <c r="B200" s="50" t="s">
        <v>304</v>
      </c>
      <c r="C200" s="51"/>
    </row>
    <row r="201" spans="1:3" hidden="1" x14ac:dyDescent="0.25">
      <c r="A201" s="46">
        <v>4200</v>
      </c>
      <c r="B201" s="47" t="s">
        <v>305</v>
      </c>
      <c r="C201" s="48"/>
    </row>
    <row r="202" spans="1:3" hidden="1" x14ac:dyDescent="0.25">
      <c r="A202" s="49">
        <v>421</v>
      </c>
      <c r="B202" s="50" t="s">
        <v>306</v>
      </c>
      <c r="C202" s="51"/>
    </row>
    <row r="203" spans="1:3" hidden="1" x14ac:dyDescent="0.25">
      <c r="A203" s="49">
        <v>422</v>
      </c>
      <c r="B203" s="50" t="s">
        <v>307</v>
      </c>
      <c r="C203" s="51"/>
    </row>
    <row r="204" spans="1:3" hidden="1" x14ac:dyDescent="0.25">
      <c r="A204" s="49">
        <v>423</v>
      </c>
      <c r="B204" s="50" t="s">
        <v>308</v>
      </c>
      <c r="C204" s="51"/>
    </row>
    <row r="205" spans="1:3" hidden="1" x14ac:dyDescent="0.25">
      <c r="A205" s="49">
        <v>424</v>
      </c>
      <c r="B205" s="50" t="s">
        <v>309</v>
      </c>
      <c r="C205" s="51"/>
    </row>
    <row r="206" spans="1:3" hidden="1" x14ac:dyDescent="0.25">
      <c r="A206" s="49">
        <v>425</v>
      </c>
      <c r="B206" s="50" t="s">
        <v>310</v>
      </c>
      <c r="C206" s="51"/>
    </row>
    <row r="207" spans="1:3" x14ac:dyDescent="0.25">
      <c r="A207" s="46">
        <v>4300</v>
      </c>
      <c r="B207" s="47" t="s">
        <v>311</v>
      </c>
      <c r="C207" s="48">
        <f>SUM(C208:C216)</f>
        <v>600000</v>
      </c>
    </row>
    <row r="208" spans="1:3" hidden="1" x14ac:dyDescent="0.25">
      <c r="A208" s="49">
        <v>431</v>
      </c>
      <c r="B208" s="50" t="s">
        <v>312</v>
      </c>
      <c r="C208" s="51"/>
    </row>
    <row r="209" spans="1:3" hidden="1" x14ac:dyDescent="0.25">
      <c r="A209" s="49">
        <v>432</v>
      </c>
      <c r="B209" s="50" t="s">
        <v>313</v>
      </c>
      <c r="C209" s="51"/>
    </row>
    <row r="210" spans="1:3" hidden="1" x14ac:dyDescent="0.25">
      <c r="A210" s="49">
        <v>433</v>
      </c>
      <c r="B210" s="50" t="s">
        <v>314</v>
      </c>
      <c r="C210" s="51"/>
    </row>
    <row r="211" spans="1:3" hidden="1" x14ac:dyDescent="0.25">
      <c r="A211" s="49">
        <v>434</v>
      </c>
      <c r="B211" s="50" t="s">
        <v>315</v>
      </c>
      <c r="C211" s="51"/>
    </row>
    <row r="212" spans="1:3" hidden="1" x14ac:dyDescent="0.25">
      <c r="A212" s="49">
        <v>435</v>
      </c>
      <c r="B212" s="50" t="s">
        <v>316</v>
      </c>
      <c r="C212" s="51"/>
    </row>
    <row r="213" spans="1:3" x14ac:dyDescent="0.25">
      <c r="A213" s="49">
        <v>436</v>
      </c>
      <c r="B213" s="61" t="s">
        <v>317</v>
      </c>
      <c r="C213" s="62">
        <v>600000</v>
      </c>
    </row>
    <row r="214" spans="1:3" hidden="1" x14ac:dyDescent="0.25">
      <c r="A214" s="49">
        <v>437</v>
      </c>
      <c r="B214" s="50" t="s">
        <v>318</v>
      </c>
      <c r="C214" s="51"/>
    </row>
    <row r="215" spans="1:3" hidden="1" x14ac:dyDescent="0.25">
      <c r="A215" s="49">
        <v>438</v>
      </c>
      <c r="B215" s="50" t="s">
        <v>319</v>
      </c>
      <c r="C215" s="51"/>
    </row>
    <row r="216" spans="1:3" hidden="1" x14ac:dyDescent="0.25">
      <c r="A216" s="49">
        <v>439</v>
      </c>
      <c r="B216" s="50" t="s">
        <v>320</v>
      </c>
      <c r="C216" s="51"/>
    </row>
    <row r="217" spans="1:3" hidden="1" x14ac:dyDescent="0.25">
      <c r="A217" s="46">
        <v>4400</v>
      </c>
      <c r="B217" s="47" t="s">
        <v>321</v>
      </c>
      <c r="C217" s="48"/>
    </row>
    <row r="218" spans="1:3" hidden="1" x14ac:dyDescent="0.25">
      <c r="A218" s="49">
        <v>441</v>
      </c>
      <c r="B218" s="50" t="s">
        <v>322</v>
      </c>
      <c r="C218" s="51"/>
    </row>
    <row r="219" spans="1:3" hidden="1" x14ac:dyDescent="0.25">
      <c r="A219" s="49">
        <v>442</v>
      </c>
      <c r="B219" s="50" t="s">
        <v>323</v>
      </c>
      <c r="C219" s="51"/>
    </row>
    <row r="220" spans="1:3" hidden="1" x14ac:dyDescent="0.25">
      <c r="A220" s="49">
        <v>443</v>
      </c>
      <c r="B220" s="50" t="s">
        <v>324</v>
      </c>
      <c r="C220" s="51"/>
    </row>
    <row r="221" spans="1:3" hidden="1" x14ac:dyDescent="0.25">
      <c r="A221" s="49">
        <v>444</v>
      </c>
      <c r="B221" s="50" t="s">
        <v>325</v>
      </c>
      <c r="C221" s="51"/>
    </row>
    <row r="222" spans="1:3" hidden="1" x14ac:dyDescent="0.25">
      <c r="A222" s="49">
        <v>445</v>
      </c>
      <c r="B222" s="50" t="s">
        <v>326</v>
      </c>
      <c r="C222" s="51"/>
    </row>
    <row r="223" spans="1:3" hidden="1" x14ac:dyDescent="0.25">
      <c r="A223" s="49">
        <v>446</v>
      </c>
      <c r="B223" s="50" t="s">
        <v>327</v>
      </c>
      <c r="C223" s="51"/>
    </row>
    <row r="224" spans="1:3" hidden="1" x14ac:dyDescent="0.25">
      <c r="A224" s="49">
        <v>447</v>
      </c>
      <c r="B224" s="50" t="s">
        <v>328</v>
      </c>
      <c r="C224" s="51"/>
    </row>
    <row r="225" spans="1:3" hidden="1" x14ac:dyDescent="0.25">
      <c r="A225" s="49">
        <v>448</v>
      </c>
      <c r="B225" s="50" t="s">
        <v>329</v>
      </c>
      <c r="C225" s="51"/>
    </row>
    <row r="226" spans="1:3" hidden="1" x14ac:dyDescent="0.25">
      <c r="A226" s="46">
        <v>4500</v>
      </c>
      <c r="B226" s="47" t="s">
        <v>330</v>
      </c>
      <c r="C226" s="48"/>
    </row>
    <row r="227" spans="1:3" hidden="1" x14ac:dyDescent="0.25">
      <c r="A227" s="49">
        <v>451</v>
      </c>
      <c r="B227" s="50" t="s">
        <v>331</v>
      </c>
      <c r="C227" s="51"/>
    </row>
    <row r="228" spans="1:3" hidden="1" x14ac:dyDescent="0.25">
      <c r="A228" s="49">
        <v>452</v>
      </c>
      <c r="B228" s="50" t="s">
        <v>332</v>
      </c>
      <c r="C228" s="51"/>
    </row>
    <row r="229" spans="1:3" hidden="1" x14ac:dyDescent="0.25">
      <c r="A229" s="49">
        <v>459</v>
      </c>
      <c r="B229" s="50" t="s">
        <v>333</v>
      </c>
      <c r="C229" s="51"/>
    </row>
    <row r="230" spans="1:3" hidden="1" x14ac:dyDescent="0.25">
      <c r="A230" s="46">
        <v>4600</v>
      </c>
      <c r="B230" s="47" t="s">
        <v>334</v>
      </c>
      <c r="C230" s="48"/>
    </row>
    <row r="231" spans="1:3" hidden="1" x14ac:dyDescent="0.25">
      <c r="A231" s="49">
        <v>461</v>
      </c>
      <c r="B231" s="50" t="s">
        <v>335</v>
      </c>
      <c r="C231" s="51"/>
    </row>
    <row r="232" spans="1:3" hidden="1" x14ac:dyDescent="0.25">
      <c r="A232" s="49">
        <v>462</v>
      </c>
      <c r="B232" s="50" t="s">
        <v>336</v>
      </c>
      <c r="C232" s="51"/>
    </row>
    <row r="233" spans="1:3" hidden="1" x14ac:dyDescent="0.25">
      <c r="A233" s="49">
        <v>463</v>
      </c>
      <c r="B233" s="50" t="s">
        <v>337</v>
      </c>
      <c r="C233" s="51"/>
    </row>
    <row r="234" spans="1:3" hidden="1" x14ac:dyDescent="0.25">
      <c r="A234" s="49">
        <v>464</v>
      </c>
      <c r="B234" s="50" t="s">
        <v>338</v>
      </c>
      <c r="C234" s="51"/>
    </row>
    <row r="235" spans="1:3" hidden="1" x14ac:dyDescent="0.25">
      <c r="A235" s="49">
        <v>465</v>
      </c>
      <c r="B235" s="50" t="s">
        <v>339</v>
      </c>
      <c r="C235" s="51"/>
    </row>
    <row r="236" spans="1:3" hidden="1" x14ac:dyDescent="0.25">
      <c r="A236" s="49">
        <v>466</v>
      </c>
      <c r="B236" s="50" t="s">
        <v>340</v>
      </c>
      <c r="C236" s="51"/>
    </row>
    <row r="237" spans="1:3" hidden="1" x14ac:dyDescent="0.25">
      <c r="A237" s="49">
        <v>469</v>
      </c>
      <c r="B237" s="50" t="s">
        <v>341</v>
      </c>
      <c r="C237" s="51"/>
    </row>
    <row r="238" spans="1:3" hidden="1" x14ac:dyDescent="0.25">
      <c r="A238" s="46">
        <v>4700</v>
      </c>
      <c r="B238" s="47" t="s">
        <v>342</v>
      </c>
      <c r="C238" s="48"/>
    </row>
    <row r="239" spans="1:3" hidden="1" x14ac:dyDescent="0.25">
      <c r="A239" s="49">
        <v>471</v>
      </c>
      <c r="B239" s="50" t="s">
        <v>343</v>
      </c>
      <c r="C239" s="51"/>
    </row>
    <row r="240" spans="1:3" hidden="1" x14ac:dyDescent="0.25">
      <c r="A240" s="46">
        <v>4800</v>
      </c>
      <c r="B240" s="47" t="s">
        <v>344</v>
      </c>
      <c r="C240" s="48"/>
    </row>
    <row r="241" spans="1:3" hidden="1" x14ac:dyDescent="0.25">
      <c r="A241" s="49">
        <v>481</v>
      </c>
      <c r="B241" s="50" t="s">
        <v>345</v>
      </c>
      <c r="C241" s="51"/>
    </row>
    <row r="242" spans="1:3" hidden="1" x14ac:dyDescent="0.25">
      <c r="A242" s="49">
        <v>482</v>
      </c>
      <c r="B242" s="50" t="s">
        <v>346</v>
      </c>
      <c r="C242" s="51"/>
    </row>
    <row r="243" spans="1:3" hidden="1" x14ac:dyDescent="0.25">
      <c r="A243" s="49">
        <v>483</v>
      </c>
      <c r="B243" s="50" t="s">
        <v>347</v>
      </c>
      <c r="C243" s="51"/>
    </row>
    <row r="244" spans="1:3" hidden="1" x14ac:dyDescent="0.25">
      <c r="A244" s="49">
        <v>484</v>
      </c>
      <c r="B244" s="50" t="s">
        <v>348</v>
      </c>
      <c r="C244" s="51"/>
    </row>
    <row r="245" spans="1:3" hidden="1" x14ac:dyDescent="0.25">
      <c r="A245" s="49">
        <v>485</v>
      </c>
      <c r="B245" s="50" t="s">
        <v>349</v>
      </c>
      <c r="C245" s="51"/>
    </row>
    <row r="246" spans="1:3" hidden="1" x14ac:dyDescent="0.25">
      <c r="A246" s="46">
        <v>4900</v>
      </c>
      <c r="B246" s="47" t="s">
        <v>350</v>
      </c>
      <c r="C246" s="48"/>
    </row>
    <row r="247" spans="1:3" hidden="1" x14ac:dyDescent="0.25">
      <c r="A247" s="49">
        <v>491</v>
      </c>
      <c r="B247" s="50" t="s">
        <v>351</v>
      </c>
      <c r="C247" s="51"/>
    </row>
    <row r="248" spans="1:3" hidden="1" x14ac:dyDescent="0.25">
      <c r="A248" s="49">
        <v>492</v>
      </c>
      <c r="B248" s="50" t="s">
        <v>352</v>
      </c>
      <c r="C248" s="51"/>
    </row>
    <row r="249" spans="1:3" hidden="1" x14ac:dyDescent="0.25">
      <c r="A249" s="49">
        <v>493</v>
      </c>
      <c r="B249" s="50" t="s">
        <v>353</v>
      </c>
      <c r="C249" s="51"/>
    </row>
    <row r="250" spans="1:3" x14ac:dyDescent="0.25">
      <c r="A250" s="55">
        <v>5000</v>
      </c>
      <c r="B250" s="56" t="s">
        <v>12</v>
      </c>
      <c r="C250" s="57">
        <f>C251+C258+C263+C266+C273+C275+C284+C294+C299</f>
        <v>685500</v>
      </c>
    </row>
    <row r="251" spans="1:3" x14ac:dyDescent="0.25">
      <c r="A251" s="46">
        <v>5100</v>
      </c>
      <c r="B251" s="47" t="s">
        <v>354</v>
      </c>
      <c r="C251" s="48">
        <f>C252+C256+C259</f>
        <v>85500</v>
      </c>
    </row>
    <row r="252" spans="1:3" x14ac:dyDescent="0.25">
      <c r="A252" s="49">
        <v>511</v>
      </c>
      <c r="B252" s="61" t="s">
        <v>13</v>
      </c>
      <c r="C252" s="51">
        <v>37500</v>
      </c>
    </row>
    <row r="253" spans="1:3" hidden="1" x14ac:dyDescent="0.25">
      <c r="A253" s="49">
        <v>512</v>
      </c>
      <c r="B253" s="61" t="s">
        <v>355</v>
      </c>
      <c r="C253" s="51"/>
    </row>
    <row r="254" spans="1:3" hidden="1" x14ac:dyDescent="0.25">
      <c r="A254" s="49">
        <v>513</v>
      </c>
      <c r="B254" s="61" t="s">
        <v>356</v>
      </c>
      <c r="C254" s="51"/>
    </row>
    <row r="255" spans="1:3" hidden="1" x14ac:dyDescent="0.25">
      <c r="A255" s="49">
        <v>514</v>
      </c>
      <c r="B255" s="61" t="s">
        <v>357</v>
      </c>
      <c r="C255" s="51"/>
    </row>
    <row r="256" spans="1:3" x14ac:dyDescent="0.25">
      <c r="A256" s="49">
        <v>515</v>
      </c>
      <c r="B256" s="61" t="s">
        <v>358</v>
      </c>
      <c r="C256" s="51">
        <v>36000</v>
      </c>
    </row>
    <row r="257" spans="1:3" hidden="1" x14ac:dyDescent="0.25">
      <c r="A257" s="49">
        <v>519</v>
      </c>
      <c r="B257" s="61" t="s">
        <v>359</v>
      </c>
      <c r="C257" s="51"/>
    </row>
    <row r="258" spans="1:3" hidden="1" x14ac:dyDescent="0.25">
      <c r="A258" s="46">
        <v>5200</v>
      </c>
      <c r="B258" s="47" t="s">
        <v>360</v>
      </c>
      <c r="C258" s="48"/>
    </row>
    <row r="259" spans="1:3" x14ac:dyDescent="0.25">
      <c r="A259" s="49">
        <v>521</v>
      </c>
      <c r="B259" s="61" t="s">
        <v>14</v>
      </c>
      <c r="C259" s="62">
        <v>12000</v>
      </c>
    </row>
    <row r="260" spans="1:3" hidden="1" x14ac:dyDescent="0.25">
      <c r="A260" s="49">
        <v>522</v>
      </c>
      <c r="B260" s="50" t="s">
        <v>361</v>
      </c>
      <c r="C260" s="51"/>
    </row>
    <row r="261" spans="1:3" hidden="1" x14ac:dyDescent="0.25">
      <c r="A261" s="49">
        <v>523</v>
      </c>
      <c r="B261" s="50" t="s">
        <v>362</v>
      </c>
      <c r="C261" s="51"/>
    </row>
    <row r="262" spans="1:3" hidden="1" x14ac:dyDescent="0.25">
      <c r="A262" s="49">
        <v>529</v>
      </c>
      <c r="B262" s="50" t="s">
        <v>363</v>
      </c>
      <c r="C262" s="51"/>
    </row>
    <row r="263" spans="1:3" hidden="1" x14ac:dyDescent="0.25">
      <c r="A263" s="46">
        <v>5300</v>
      </c>
      <c r="B263" s="47" t="s">
        <v>364</v>
      </c>
      <c r="C263" s="48"/>
    </row>
    <row r="264" spans="1:3" hidden="1" x14ac:dyDescent="0.25">
      <c r="A264" s="49">
        <v>531</v>
      </c>
      <c r="B264" s="50" t="s">
        <v>365</v>
      </c>
      <c r="C264" s="51"/>
    </row>
    <row r="265" spans="1:3" hidden="1" x14ac:dyDescent="0.25">
      <c r="A265" s="49">
        <v>532</v>
      </c>
      <c r="B265" s="50" t="s">
        <v>366</v>
      </c>
      <c r="C265" s="51"/>
    </row>
    <row r="266" spans="1:3" x14ac:dyDescent="0.25">
      <c r="A266" s="46">
        <v>5400</v>
      </c>
      <c r="B266" s="47" t="s">
        <v>367</v>
      </c>
      <c r="C266" s="48">
        <f>C267</f>
        <v>600000</v>
      </c>
    </row>
    <row r="267" spans="1:3" x14ac:dyDescent="0.25">
      <c r="A267" s="49">
        <v>541</v>
      </c>
      <c r="B267" s="50" t="s">
        <v>368</v>
      </c>
      <c r="C267" s="51">
        <v>600000</v>
      </c>
    </row>
    <row r="268" spans="1:3" hidden="1" x14ac:dyDescent="0.25">
      <c r="A268" s="49">
        <v>542</v>
      </c>
      <c r="B268" s="50" t="s">
        <v>369</v>
      </c>
      <c r="C268" s="51"/>
    </row>
    <row r="269" spans="1:3" hidden="1" x14ac:dyDescent="0.25">
      <c r="A269" s="49">
        <v>543</v>
      </c>
      <c r="B269" s="50" t="s">
        <v>370</v>
      </c>
      <c r="C269" s="51"/>
    </row>
    <row r="270" spans="1:3" hidden="1" x14ac:dyDescent="0.25">
      <c r="A270" s="49">
        <v>544</v>
      </c>
      <c r="B270" s="50" t="s">
        <v>371</v>
      </c>
      <c r="C270" s="51"/>
    </row>
    <row r="271" spans="1:3" hidden="1" x14ac:dyDescent="0.25">
      <c r="A271" s="49">
        <v>545</v>
      </c>
      <c r="B271" s="50" t="s">
        <v>372</v>
      </c>
      <c r="C271" s="51"/>
    </row>
    <row r="272" spans="1:3" hidden="1" x14ac:dyDescent="0.25">
      <c r="A272" s="49">
        <v>549</v>
      </c>
      <c r="B272" s="50" t="s">
        <v>373</v>
      </c>
      <c r="C272" s="51"/>
    </row>
    <row r="273" spans="1:3" hidden="1" x14ac:dyDescent="0.25">
      <c r="A273" s="46">
        <v>5500</v>
      </c>
      <c r="B273" s="47" t="s">
        <v>374</v>
      </c>
      <c r="C273" s="48"/>
    </row>
    <row r="274" spans="1:3" hidden="1" x14ac:dyDescent="0.25">
      <c r="A274" s="49">
        <v>551</v>
      </c>
      <c r="B274" s="50" t="s">
        <v>375</v>
      </c>
      <c r="C274" s="51"/>
    </row>
    <row r="275" spans="1:3" hidden="1" x14ac:dyDescent="0.25">
      <c r="A275" s="46">
        <v>5600</v>
      </c>
      <c r="B275" s="47" t="s">
        <v>376</v>
      </c>
      <c r="C275" s="48"/>
    </row>
    <row r="276" spans="1:3" hidden="1" x14ac:dyDescent="0.25">
      <c r="A276" s="49">
        <v>561</v>
      </c>
      <c r="B276" s="50" t="s">
        <v>377</v>
      </c>
      <c r="C276" s="51"/>
    </row>
    <row r="277" spans="1:3" hidden="1" x14ac:dyDescent="0.25">
      <c r="A277" s="49">
        <v>562</v>
      </c>
      <c r="B277" s="50" t="s">
        <v>378</v>
      </c>
      <c r="C277" s="51"/>
    </row>
    <row r="278" spans="1:3" hidden="1" x14ac:dyDescent="0.25">
      <c r="A278" s="49">
        <v>563</v>
      </c>
      <c r="B278" s="50" t="s">
        <v>379</v>
      </c>
      <c r="C278" s="51"/>
    </row>
    <row r="279" spans="1:3" hidden="1" x14ac:dyDescent="0.25">
      <c r="A279" s="49">
        <v>564</v>
      </c>
      <c r="B279" s="50" t="s">
        <v>380</v>
      </c>
      <c r="C279" s="51"/>
    </row>
    <row r="280" spans="1:3" hidden="1" x14ac:dyDescent="0.25">
      <c r="A280" s="49">
        <v>565</v>
      </c>
      <c r="B280" s="50" t="s">
        <v>381</v>
      </c>
      <c r="C280" s="51"/>
    </row>
    <row r="281" spans="1:3" hidden="1" x14ac:dyDescent="0.25">
      <c r="A281" s="49">
        <v>566</v>
      </c>
      <c r="B281" s="50" t="s">
        <v>382</v>
      </c>
      <c r="C281" s="51"/>
    </row>
    <row r="282" spans="1:3" hidden="1" x14ac:dyDescent="0.25">
      <c r="A282" s="49">
        <v>567</v>
      </c>
      <c r="B282" s="50" t="s">
        <v>383</v>
      </c>
      <c r="C282" s="51"/>
    </row>
    <row r="283" spans="1:3" hidden="1" x14ac:dyDescent="0.25">
      <c r="A283" s="49">
        <v>569</v>
      </c>
      <c r="B283" s="50" t="s">
        <v>384</v>
      </c>
      <c r="C283" s="51"/>
    </row>
    <row r="284" spans="1:3" hidden="1" x14ac:dyDescent="0.25">
      <c r="A284" s="46">
        <v>5700</v>
      </c>
      <c r="B284" s="47" t="s">
        <v>385</v>
      </c>
      <c r="C284" s="48"/>
    </row>
    <row r="285" spans="1:3" hidden="1" x14ac:dyDescent="0.25">
      <c r="A285" s="49">
        <v>571</v>
      </c>
      <c r="B285" s="50" t="s">
        <v>386</v>
      </c>
      <c r="C285" s="51"/>
    </row>
    <row r="286" spans="1:3" hidden="1" x14ac:dyDescent="0.25">
      <c r="A286" s="49">
        <v>572</v>
      </c>
      <c r="B286" s="50" t="s">
        <v>387</v>
      </c>
      <c r="C286" s="51"/>
    </row>
    <row r="287" spans="1:3" hidden="1" x14ac:dyDescent="0.25">
      <c r="A287" s="49">
        <v>573</v>
      </c>
      <c r="B287" s="50" t="s">
        <v>388</v>
      </c>
      <c r="C287" s="51"/>
    </row>
    <row r="288" spans="1:3" hidden="1" x14ac:dyDescent="0.25">
      <c r="A288" s="49">
        <v>574</v>
      </c>
      <c r="B288" s="50" t="s">
        <v>389</v>
      </c>
      <c r="C288" s="51"/>
    </row>
    <row r="289" spans="1:3" hidden="1" x14ac:dyDescent="0.25">
      <c r="A289" s="49">
        <v>575</v>
      </c>
      <c r="B289" s="50" t="s">
        <v>390</v>
      </c>
      <c r="C289" s="51"/>
    </row>
    <row r="290" spans="1:3" hidden="1" x14ac:dyDescent="0.25">
      <c r="A290" s="49">
        <v>576</v>
      </c>
      <c r="B290" s="50" t="s">
        <v>391</v>
      </c>
      <c r="C290" s="51"/>
    </row>
    <row r="291" spans="1:3" hidden="1" x14ac:dyDescent="0.25">
      <c r="A291" s="49">
        <v>577</v>
      </c>
      <c r="B291" s="50" t="s">
        <v>392</v>
      </c>
      <c r="C291" s="51"/>
    </row>
    <row r="292" spans="1:3" hidden="1" x14ac:dyDescent="0.25">
      <c r="A292" s="49">
        <v>578</v>
      </c>
      <c r="B292" s="50" t="s">
        <v>393</v>
      </c>
      <c r="C292" s="51"/>
    </row>
    <row r="293" spans="1:3" hidden="1" x14ac:dyDescent="0.25">
      <c r="A293" s="49">
        <v>579</v>
      </c>
      <c r="B293" s="50" t="s">
        <v>394</v>
      </c>
      <c r="C293" s="51"/>
    </row>
    <row r="294" spans="1:3" hidden="1" x14ac:dyDescent="0.25">
      <c r="A294" s="46">
        <v>5800</v>
      </c>
      <c r="B294" s="47" t="s">
        <v>395</v>
      </c>
      <c r="C294" s="48"/>
    </row>
    <row r="295" spans="1:3" hidden="1" x14ac:dyDescent="0.25">
      <c r="A295" s="49">
        <v>581</v>
      </c>
      <c r="B295" s="50" t="s">
        <v>396</v>
      </c>
      <c r="C295" s="51"/>
    </row>
    <row r="296" spans="1:3" hidden="1" x14ac:dyDescent="0.25">
      <c r="A296" s="49">
        <v>582</v>
      </c>
      <c r="B296" s="50" t="s">
        <v>397</v>
      </c>
      <c r="C296" s="51"/>
    </row>
    <row r="297" spans="1:3" hidden="1" x14ac:dyDescent="0.25">
      <c r="A297" s="49">
        <v>583</v>
      </c>
      <c r="B297" s="50" t="s">
        <v>398</v>
      </c>
      <c r="C297" s="51"/>
    </row>
    <row r="298" spans="1:3" hidden="1" x14ac:dyDescent="0.25">
      <c r="A298" s="49">
        <v>589</v>
      </c>
      <c r="B298" s="50" t="s">
        <v>399</v>
      </c>
      <c r="C298" s="51"/>
    </row>
    <row r="299" spans="1:3" hidden="1" x14ac:dyDescent="0.25">
      <c r="A299" s="46">
        <v>5900</v>
      </c>
      <c r="B299" s="47" t="s">
        <v>400</v>
      </c>
      <c r="C299" s="48"/>
    </row>
    <row r="300" spans="1:3" hidden="1" x14ac:dyDescent="0.25">
      <c r="A300" s="49">
        <v>591</v>
      </c>
      <c r="B300" s="50" t="s">
        <v>401</v>
      </c>
      <c r="C300" s="51"/>
    </row>
    <row r="301" spans="1:3" hidden="1" x14ac:dyDescent="0.25">
      <c r="A301" s="49">
        <v>592</v>
      </c>
      <c r="B301" s="50" t="s">
        <v>402</v>
      </c>
      <c r="C301" s="51"/>
    </row>
    <row r="302" spans="1:3" hidden="1" x14ac:dyDescent="0.25">
      <c r="A302" s="49">
        <v>593</v>
      </c>
      <c r="B302" s="50" t="s">
        <v>403</v>
      </c>
      <c r="C302" s="51"/>
    </row>
    <row r="303" spans="1:3" hidden="1" x14ac:dyDescent="0.25">
      <c r="A303" s="49">
        <v>594</v>
      </c>
      <c r="B303" s="50" t="s">
        <v>404</v>
      </c>
      <c r="C303" s="51"/>
    </row>
    <row r="304" spans="1:3" hidden="1" x14ac:dyDescent="0.25">
      <c r="A304" s="49">
        <v>595</v>
      </c>
      <c r="B304" s="50" t="s">
        <v>405</v>
      </c>
      <c r="C304" s="51"/>
    </row>
    <row r="305" spans="1:3" hidden="1" x14ac:dyDescent="0.25">
      <c r="A305" s="49">
        <v>596</v>
      </c>
      <c r="B305" s="50" t="s">
        <v>406</v>
      </c>
      <c r="C305" s="51"/>
    </row>
    <row r="306" spans="1:3" hidden="1" x14ac:dyDescent="0.25">
      <c r="A306" s="49">
        <v>597</v>
      </c>
      <c r="B306" s="50" t="s">
        <v>407</v>
      </c>
      <c r="C306" s="51"/>
    </row>
    <row r="307" spans="1:3" hidden="1" x14ac:dyDescent="0.25">
      <c r="A307" s="49">
        <v>598</v>
      </c>
      <c r="B307" s="50" t="s">
        <v>408</v>
      </c>
      <c r="C307" s="51"/>
    </row>
    <row r="308" spans="1:3" hidden="1" x14ac:dyDescent="0.25">
      <c r="A308" s="49">
        <v>599</v>
      </c>
      <c r="B308" s="50" t="s">
        <v>409</v>
      </c>
      <c r="C308" s="51"/>
    </row>
    <row r="309" spans="1:3" x14ac:dyDescent="0.25">
      <c r="A309" s="55">
        <v>6000</v>
      </c>
      <c r="B309" s="56" t="s">
        <v>410</v>
      </c>
      <c r="C309" s="57">
        <f>C310+C319+C328</f>
        <v>4840828.8600000003</v>
      </c>
    </row>
    <row r="310" spans="1:3" hidden="1" x14ac:dyDescent="0.25">
      <c r="A310" s="46">
        <v>6100</v>
      </c>
      <c r="B310" s="47" t="s">
        <v>411</v>
      </c>
      <c r="C310" s="48">
        <f>SUM(C311:C318)</f>
        <v>0</v>
      </c>
    </row>
    <row r="311" spans="1:3" hidden="1" x14ac:dyDescent="0.25">
      <c r="A311" s="49">
        <v>611</v>
      </c>
      <c r="B311" s="50" t="s">
        <v>412</v>
      </c>
      <c r="C311" s="51"/>
    </row>
    <row r="312" spans="1:3" hidden="1" x14ac:dyDescent="0.25">
      <c r="A312" s="49">
        <v>612</v>
      </c>
      <c r="B312" s="50" t="s">
        <v>413</v>
      </c>
      <c r="C312" s="51"/>
    </row>
    <row r="313" spans="1:3" hidden="1" x14ac:dyDescent="0.25">
      <c r="A313" s="49">
        <v>613</v>
      </c>
      <c r="B313" s="50" t="s">
        <v>414</v>
      </c>
      <c r="C313" s="51"/>
    </row>
    <row r="314" spans="1:3" hidden="1" x14ac:dyDescent="0.25">
      <c r="A314" s="49">
        <v>614</v>
      </c>
      <c r="B314" s="50" t="s">
        <v>15</v>
      </c>
      <c r="C314" s="51"/>
    </row>
    <row r="315" spans="1:3" hidden="1" x14ac:dyDescent="0.25">
      <c r="A315" s="49">
        <v>615</v>
      </c>
      <c r="B315" s="50" t="s">
        <v>415</v>
      </c>
      <c r="C315" s="51"/>
    </row>
    <row r="316" spans="1:3" hidden="1" x14ac:dyDescent="0.25">
      <c r="A316" s="49">
        <v>616</v>
      </c>
      <c r="B316" s="50" t="s">
        <v>416</v>
      </c>
      <c r="C316" s="51"/>
    </row>
    <row r="317" spans="1:3" hidden="1" x14ac:dyDescent="0.25">
      <c r="A317" s="49">
        <v>617</v>
      </c>
      <c r="B317" s="50" t="s">
        <v>417</v>
      </c>
      <c r="C317" s="51"/>
    </row>
    <row r="318" spans="1:3" hidden="1" x14ac:dyDescent="0.25">
      <c r="A318" s="49">
        <v>619</v>
      </c>
      <c r="B318" s="50" t="s">
        <v>418</v>
      </c>
      <c r="C318" s="51"/>
    </row>
    <row r="319" spans="1:3" x14ac:dyDescent="0.25">
      <c r="A319" s="46">
        <v>6200</v>
      </c>
      <c r="B319" s="47" t="s">
        <v>419</v>
      </c>
      <c r="C319" s="48">
        <f>SUM(C320:C327)</f>
        <v>4840828.8600000003</v>
      </c>
    </row>
    <row r="320" spans="1:3" hidden="1" x14ac:dyDescent="0.25">
      <c r="A320" s="49">
        <v>621</v>
      </c>
      <c r="B320" s="50" t="s">
        <v>412</v>
      </c>
      <c r="C320" s="51"/>
    </row>
    <row r="321" spans="1:3" hidden="1" x14ac:dyDescent="0.25">
      <c r="A321" s="49">
        <v>622</v>
      </c>
      <c r="B321" s="50" t="s">
        <v>413</v>
      </c>
      <c r="C321" s="51"/>
    </row>
    <row r="322" spans="1:3" hidden="1" x14ac:dyDescent="0.25">
      <c r="A322" s="49">
        <v>623</v>
      </c>
      <c r="B322" s="50" t="s">
        <v>414</v>
      </c>
      <c r="C322" s="51"/>
    </row>
    <row r="323" spans="1:3" x14ac:dyDescent="0.25">
      <c r="A323" s="49">
        <v>624</v>
      </c>
      <c r="B323" s="61" t="s">
        <v>15</v>
      </c>
      <c r="C323" s="51">
        <v>4840828.8600000003</v>
      </c>
    </row>
    <row r="324" spans="1:3" hidden="1" x14ac:dyDescent="0.25">
      <c r="A324" s="49">
        <v>625</v>
      </c>
      <c r="B324" s="50" t="s">
        <v>415</v>
      </c>
      <c r="C324" s="51"/>
    </row>
    <row r="325" spans="1:3" hidden="1" x14ac:dyDescent="0.25">
      <c r="A325" s="49">
        <v>626</v>
      </c>
      <c r="B325" s="50" t="s">
        <v>416</v>
      </c>
      <c r="C325" s="51"/>
    </row>
    <row r="326" spans="1:3" hidden="1" x14ac:dyDescent="0.25">
      <c r="A326" s="49">
        <v>627</v>
      </c>
      <c r="B326" s="50" t="s">
        <v>417</v>
      </c>
      <c r="C326" s="51"/>
    </row>
    <row r="327" spans="1:3" hidden="1" x14ac:dyDescent="0.25">
      <c r="A327" s="49">
        <v>629</v>
      </c>
      <c r="B327" s="50" t="s">
        <v>418</v>
      </c>
      <c r="C327" s="51"/>
    </row>
    <row r="328" spans="1:3" hidden="1" x14ac:dyDescent="0.25">
      <c r="A328" s="46">
        <v>6300</v>
      </c>
      <c r="B328" s="47" t="s">
        <v>420</v>
      </c>
      <c r="C328" s="48">
        <f>SUM(C329:C330)</f>
        <v>0</v>
      </c>
    </row>
    <row r="329" spans="1:3" ht="26.25" hidden="1" x14ac:dyDescent="0.25">
      <c r="A329" s="49">
        <v>631</v>
      </c>
      <c r="B329" s="50" t="s">
        <v>421</v>
      </c>
      <c r="C329" s="51"/>
    </row>
    <row r="330" spans="1:3" hidden="1" x14ac:dyDescent="0.25">
      <c r="A330" s="49">
        <v>632</v>
      </c>
      <c r="B330" s="50" t="s">
        <v>422</v>
      </c>
      <c r="C330" s="51"/>
    </row>
    <row r="331" spans="1:3" hidden="1" x14ac:dyDescent="0.25">
      <c r="A331" s="55">
        <v>7000</v>
      </c>
      <c r="B331" s="56" t="s">
        <v>423</v>
      </c>
      <c r="C331" s="57"/>
    </row>
    <row r="332" spans="1:3" hidden="1" x14ac:dyDescent="0.25">
      <c r="A332" s="46">
        <v>7100</v>
      </c>
      <c r="B332" s="47" t="s">
        <v>424</v>
      </c>
      <c r="C332" s="48"/>
    </row>
    <row r="333" spans="1:3" ht="26.25" hidden="1" x14ac:dyDescent="0.25">
      <c r="A333" s="49">
        <v>711</v>
      </c>
      <c r="B333" s="50" t="s">
        <v>425</v>
      </c>
      <c r="C333" s="51"/>
    </row>
    <row r="334" spans="1:3" hidden="1" x14ac:dyDescent="0.25">
      <c r="A334" s="49">
        <v>712</v>
      </c>
      <c r="B334" s="50" t="s">
        <v>426</v>
      </c>
      <c r="C334" s="51"/>
    </row>
    <row r="335" spans="1:3" hidden="1" x14ac:dyDescent="0.25">
      <c r="A335" s="46">
        <v>7200</v>
      </c>
      <c r="B335" s="47" t="s">
        <v>427</v>
      </c>
      <c r="C335" s="48"/>
    </row>
    <row r="336" spans="1:3" ht="26.25" hidden="1" x14ac:dyDescent="0.25">
      <c r="A336" s="49">
        <v>721</v>
      </c>
      <c r="B336" s="50" t="s">
        <v>428</v>
      </c>
      <c r="C336" s="51"/>
    </row>
    <row r="337" spans="1:3" ht="26.25" hidden="1" x14ac:dyDescent="0.25">
      <c r="A337" s="49">
        <v>722</v>
      </c>
      <c r="B337" s="50" t="s">
        <v>429</v>
      </c>
      <c r="C337" s="51"/>
    </row>
    <row r="338" spans="1:3" ht="26.25" hidden="1" x14ac:dyDescent="0.25">
      <c r="A338" s="49">
        <v>723</v>
      </c>
      <c r="B338" s="50" t="s">
        <v>430</v>
      </c>
      <c r="C338" s="51"/>
    </row>
    <row r="339" spans="1:3" hidden="1" x14ac:dyDescent="0.25">
      <c r="A339" s="49">
        <v>724</v>
      </c>
      <c r="B339" s="50" t="s">
        <v>431</v>
      </c>
      <c r="C339" s="51"/>
    </row>
    <row r="340" spans="1:3" hidden="1" x14ac:dyDescent="0.25">
      <c r="A340" s="49">
        <v>725</v>
      </c>
      <c r="B340" s="50" t="s">
        <v>432</v>
      </c>
      <c r="C340" s="51"/>
    </row>
    <row r="341" spans="1:3" hidden="1" x14ac:dyDescent="0.25">
      <c r="A341" s="49">
        <v>726</v>
      </c>
      <c r="B341" s="50" t="s">
        <v>433</v>
      </c>
      <c r="C341" s="51"/>
    </row>
    <row r="342" spans="1:3" hidden="1" x14ac:dyDescent="0.25">
      <c r="A342" s="49">
        <v>727</v>
      </c>
      <c r="B342" s="50" t="s">
        <v>434</v>
      </c>
      <c r="C342" s="51"/>
    </row>
    <row r="343" spans="1:3" hidden="1" x14ac:dyDescent="0.25">
      <c r="A343" s="49">
        <v>728</v>
      </c>
      <c r="B343" s="50" t="s">
        <v>435</v>
      </c>
      <c r="C343" s="51"/>
    </row>
    <row r="344" spans="1:3" hidden="1" x14ac:dyDescent="0.25">
      <c r="A344" s="49">
        <v>729</v>
      </c>
      <c r="B344" s="50" t="s">
        <v>436</v>
      </c>
      <c r="C344" s="51"/>
    </row>
    <row r="345" spans="1:3" hidden="1" x14ac:dyDescent="0.25">
      <c r="A345" s="46">
        <v>7300</v>
      </c>
      <c r="B345" s="47" t="s">
        <v>437</v>
      </c>
      <c r="C345" s="48"/>
    </row>
    <row r="346" spans="1:3" hidden="1" x14ac:dyDescent="0.25">
      <c r="A346" s="49">
        <v>731</v>
      </c>
      <c r="B346" s="50" t="s">
        <v>438</v>
      </c>
      <c r="C346" s="51"/>
    </row>
    <row r="347" spans="1:3" hidden="1" x14ac:dyDescent="0.25">
      <c r="A347" s="49">
        <v>732</v>
      </c>
      <c r="B347" s="50" t="s">
        <v>439</v>
      </c>
      <c r="C347" s="51"/>
    </row>
    <row r="348" spans="1:3" hidden="1" x14ac:dyDescent="0.25">
      <c r="A348" s="49">
        <v>733</v>
      </c>
      <c r="B348" s="50" t="s">
        <v>440</v>
      </c>
      <c r="C348" s="51"/>
    </row>
    <row r="349" spans="1:3" hidden="1" x14ac:dyDescent="0.25">
      <c r="A349" s="49">
        <v>734</v>
      </c>
      <c r="B349" s="50" t="s">
        <v>441</v>
      </c>
      <c r="C349" s="51"/>
    </row>
    <row r="350" spans="1:3" hidden="1" x14ac:dyDescent="0.25">
      <c r="A350" s="49">
        <v>735</v>
      </c>
      <c r="B350" s="50" t="s">
        <v>442</v>
      </c>
      <c r="C350" s="51"/>
    </row>
    <row r="351" spans="1:3" hidden="1" x14ac:dyDescent="0.25">
      <c r="A351" s="49">
        <v>739</v>
      </c>
      <c r="B351" s="50" t="s">
        <v>443</v>
      </c>
      <c r="C351" s="51"/>
    </row>
    <row r="352" spans="1:3" hidden="1" x14ac:dyDescent="0.25">
      <c r="A352" s="46">
        <v>7400</v>
      </c>
      <c r="B352" s="47" t="s">
        <v>444</v>
      </c>
      <c r="C352" s="48"/>
    </row>
    <row r="353" spans="1:3" ht="26.25" hidden="1" x14ac:dyDescent="0.25">
      <c r="A353" s="49">
        <v>741</v>
      </c>
      <c r="B353" s="50" t="s">
        <v>445</v>
      </c>
      <c r="C353" s="51"/>
    </row>
    <row r="354" spans="1:3" ht="26.25" hidden="1" x14ac:dyDescent="0.25">
      <c r="A354" s="49">
        <v>742</v>
      </c>
      <c r="B354" s="50" t="s">
        <v>446</v>
      </c>
      <c r="C354" s="51"/>
    </row>
    <row r="355" spans="1:3" ht="26.25" hidden="1" x14ac:dyDescent="0.25">
      <c r="A355" s="49">
        <v>743</v>
      </c>
      <c r="B355" s="50" t="s">
        <v>447</v>
      </c>
      <c r="C355" s="51"/>
    </row>
    <row r="356" spans="1:3" hidden="1" x14ac:dyDescent="0.25">
      <c r="A356" s="49">
        <v>744</v>
      </c>
      <c r="B356" s="50" t="s">
        <v>448</v>
      </c>
      <c r="C356" s="51"/>
    </row>
    <row r="357" spans="1:3" hidden="1" x14ac:dyDescent="0.25">
      <c r="A357" s="49">
        <v>745</v>
      </c>
      <c r="B357" s="50" t="s">
        <v>449</v>
      </c>
      <c r="C357" s="51"/>
    </row>
    <row r="358" spans="1:3" hidden="1" x14ac:dyDescent="0.25">
      <c r="A358" s="49">
        <v>746</v>
      </c>
      <c r="B358" s="50" t="s">
        <v>450</v>
      </c>
      <c r="C358" s="51"/>
    </row>
    <row r="359" spans="1:3" hidden="1" x14ac:dyDescent="0.25">
      <c r="A359" s="49">
        <v>747</v>
      </c>
      <c r="B359" s="50" t="s">
        <v>451</v>
      </c>
      <c r="C359" s="51"/>
    </row>
    <row r="360" spans="1:3" hidden="1" x14ac:dyDescent="0.25">
      <c r="A360" s="49">
        <v>748</v>
      </c>
      <c r="B360" s="50" t="s">
        <v>452</v>
      </c>
      <c r="C360" s="51"/>
    </row>
    <row r="361" spans="1:3" hidden="1" x14ac:dyDescent="0.25">
      <c r="A361" s="49">
        <v>749</v>
      </c>
      <c r="B361" s="50" t="s">
        <v>453</v>
      </c>
      <c r="C361" s="51"/>
    </row>
    <row r="362" spans="1:3" hidden="1" x14ac:dyDescent="0.25">
      <c r="A362" s="46">
        <v>7500</v>
      </c>
      <c r="B362" s="47" t="s">
        <v>454</v>
      </c>
      <c r="C362" s="48"/>
    </row>
    <row r="363" spans="1:3" hidden="1" x14ac:dyDescent="0.25">
      <c r="A363" s="49">
        <v>751</v>
      </c>
      <c r="B363" s="50" t="s">
        <v>455</v>
      </c>
      <c r="C363" s="51"/>
    </row>
    <row r="364" spans="1:3" hidden="1" x14ac:dyDescent="0.25">
      <c r="A364" s="49">
        <v>752</v>
      </c>
      <c r="B364" s="50" t="s">
        <v>456</v>
      </c>
      <c r="C364" s="51"/>
    </row>
    <row r="365" spans="1:3" hidden="1" x14ac:dyDescent="0.25">
      <c r="A365" s="49">
        <v>753</v>
      </c>
      <c r="B365" s="50" t="s">
        <v>457</v>
      </c>
      <c r="C365" s="51"/>
    </row>
    <row r="366" spans="1:3" hidden="1" x14ac:dyDescent="0.25">
      <c r="A366" s="49">
        <v>754</v>
      </c>
      <c r="B366" s="50" t="s">
        <v>458</v>
      </c>
      <c r="C366" s="51"/>
    </row>
    <row r="367" spans="1:3" hidden="1" x14ac:dyDescent="0.25">
      <c r="A367" s="49">
        <v>755</v>
      </c>
      <c r="B367" s="50" t="s">
        <v>459</v>
      </c>
      <c r="C367" s="51"/>
    </row>
    <row r="368" spans="1:3" hidden="1" x14ac:dyDescent="0.25">
      <c r="A368" s="49">
        <v>756</v>
      </c>
      <c r="B368" s="50" t="s">
        <v>460</v>
      </c>
      <c r="C368" s="51"/>
    </row>
    <row r="369" spans="1:3" hidden="1" x14ac:dyDescent="0.25">
      <c r="A369" s="49">
        <v>757</v>
      </c>
      <c r="B369" s="50" t="s">
        <v>461</v>
      </c>
      <c r="C369" s="51"/>
    </row>
    <row r="370" spans="1:3" hidden="1" x14ac:dyDescent="0.25">
      <c r="A370" s="49">
        <v>758</v>
      </c>
      <c r="B370" s="50" t="s">
        <v>462</v>
      </c>
      <c r="C370" s="51"/>
    </row>
    <row r="371" spans="1:3" hidden="1" x14ac:dyDescent="0.25">
      <c r="A371" s="49">
        <v>759</v>
      </c>
      <c r="B371" s="50" t="s">
        <v>463</v>
      </c>
      <c r="C371" s="51"/>
    </row>
    <row r="372" spans="1:3" hidden="1" x14ac:dyDescent="0.25">
      <c r="A372" s="46">
        <v>7600</v>
      </c>
      <c r="B372" s="47" t="s">
        <v>464</v>
      </c>
      <c r="C372" s="48"/>
    </row>
    <row r="373" spans="1:3" hidden="1" x14ac:dyDescent="0.25">
      <c r="A373" s="49">
        <v>761</v>
      </c>
      <c r="B373" s="50" t="s">
        <v>465</v>
      </c>
      <c r="C373" s="51"/>
    </row>
    <row r="374" spans="1:3" hidden="1" x14ac:dyDescent="0.25">
      <c r="A374" s="49">
        <v>762</v>
      </c>
      <c r="B374" s="50" t="s">
        <v>466</v>
      </c>
      <c r="C374" s="51"/>
    </row>
    <row r="375" spans="1:3" hidden="1" x14ac:dyDescent="0.25">
      <c r="A375" s="46">
        <v>7900</v>
      </c>
      <c r="B375" s="47" t="s">
        <v>467</v>
      </c>
      <c r="C375" s="48"/>
    </row>
    <row r="376" spans="1:3" hidden="1" x14ac:dyDescent="0.25">
      <c r="A376" s="49">
        <v>791</v>
      </c>
      <c r="B376" s="50" t="s">
        <v>468</v>
      </c>
      <c r="C376" s="51"/>
    </row>
    <row r="377" spans="1:3" hidden="1" x14ac:dyDescent="0.25">
      <c r="A377" s="49">
        <v>792</v>
      </c>
      <c r="B377" s="50" t="s">
        <v>469</v>
      </c>
      <c r="C377" s="51"/>
    </row>
    <row r="378" spans="1:3" hidden="1" x14ac:dyDescent="0.25">
      <c r="A378" s="49">
        <v>799</v>
      </c>
      <c r="B378" s="50" t="s">
        <v>470</v>
      </c>
      <c r="C378" s="51"/>
    </row>
    <row r="379" spans="1:3" hidden="1" x14ac:dyDescent="0.25">
      <c r="A379" s="55">
        <v>8000</v>
      </c>
      <c r="B379" s="56" t="s">
        <v>16</v>
      </c>
      <c r="C379" s="57"/>
    </row>
    <row r="380" spans="1:3" hidden="1" x14ac:dyDescent="0.25">
      <c r="A380" s="46">
        <v>8100</v>
      </c>
      <c r="B380" s="47" t="s">
        <v>471</v>
      </c>
      <c r="C380" s="63" t="s">
        <v>472</v>
      </c>
    </row>
    <row r="381" spans="1:3" hidden="1" x14ac:dyDescent="0.25">
      <c r="A381" s="49">
        <v>811</v>
      </c>
      <c r="B381" s="50" t="s">
        <v>473</v>
      </c>
      <c r="C381" s="64" t="s">
        <v>472</v>
      </c>
    </row>
    <row r="382" spans="1:3" hidden="1" x14ac:dyDescent="0.25">
      <c r="A382" s="49">
        <v>812</v>
      </c>
      <c r="B382" s="50" t="s">
        <v>474</v>
      </c>
      <c r="C382" s="64" t="s">
        <v>472</v>
      </c>
    </row>
    <row r="383" spans="1:3" hidden="1" x14ac:dyDescent="0.25">
      <c r="A383" s="49">
        <v>813</v>
      </c>
      <c r="B383" s="50" t="s">
        <v>475</v>
      </c>
      <c r="C383" s="64" t="s">
        <v>472</v>
      </c>
    </row>
    <row r="384" spans="1:3" hidden="1" x14ac:dyDescent="0.25">
      <c r="A384" s="49">
        <v>815</v>
      </c>
      <c r="B384" s="50" t="s">
        <v>476</v>
      </c>
      <c r="C384" s="64" t="s">
        <v>472</v>
      </c>
    </row>
    <row r="385" spans="1:3" hidden="1" x14ac:dyDescent="0.25">
      <c r="A385" s="46">
        <v>8300</v>
      </c>
      <c r="B385" s="47" t="s">
        <v>477</v>
      </c>
      <c r="C385" s="48"/>
    </row>
    <row r="386" spans="1:3" hidden="1" x14ac:dyDescent="0.25">
      <c r="A386" s="49">
        <v>832</v>
      </c>
      <c r="B386" s="50" t="s">
        <v>478</v>
      </c>
      <c r="C386" s="64" t="s">
        <v>472</v>
      </c>
    </row>
    <row r="387" spans="1:3" hidden="1" x14ac:dyDescent="0.25">
      <c r="A387" s="49">
        <v>833</v>
      </c>
      <c r="B387" s="50" t="s">
        <v>479</v>
      </c>
      <c r="C387" s="64" t="s">
        <v>472</v>
      </c>
    </row>
    <row r="388" spans="1:3" hidden="1" x14ac:dyDescent="0.25">
      <c r="A388" s="49">
        <v>835</v>
      </c>
      <c r="B388" s="50" t="s">
        <v>480</v>
      </c>
      <c r="C388" s="51"/>
    </row>
    <row r="389" spans="1:3" hidden="1" x14ac:dyDescent="0.25">
      <c r="A389" s="46">
        <v>8500</v>
      </c>
      <c r="B389" s="47" t="s">
        <v>481</v>
      </c>
      <c r="C389" s="48"/>
    </row>
    <row r="390" spans="1:3" hidden="1" x14ac:dyDescent="0.25">
      <c r="A390" s="49">
        <v>851</v>
      </c>
      <c r="B390" s="50" t="s">
        <v>482</v>
      </c>
      <c r="C390" s="51"/>
    </row>
    <row r="391" spans="1:3" hidden="1" x14ac:dyDescent="0.25">
      <c r="A391" s="49">
        <v>852</v>
      </c>
      <c r="B391" s="50" t="s">
        <v>483</v>
      </c>
      <c r="C391" s="51"/>
    </row>
    <row r="392" spans="1:3" hidden="1" x14ac:dyDescent="0.25">
      <c r="A392" s="49">
        <v>853</v>
      </c>
      <c r="B392" s="50" t="s">
        <v>484</v>
      </c>
      <c r="C392" s="51"/>
    </row>
    <row r="393" spans="1:3" hidden="1" x14ac:dyDescent="0.25">
      <c r="A393" s="55">
        <v>9000</v>
      </c>
      <c r="B393" s="56" t="s">
        <v>485</v>
      </c>
      <c r="C393" s="57"/>
    </row>
    <row r="394" spans="1:3" hidden="1" x14ac:dyDescent="0.25">
      <c r="A394" s="46">
        <v>9100</v>
      </c>
      <c r="B394" s="47" t="s">
        <v>486</v>
      </c>
      <c r="C394" s="48"/>
    </row>
    <row r="395" spans="1:3" hidden="1" x14ac:dyDescent="0.25">
      <c r="A395" s="49">
        <v>911</v>
      </c>
      <c r="B395" s="50" t="s">
        <v>487</v>
      </c>
      <c r="C395" s="51"/>
    </row>
    <row r="396" spans="1:3" hidden="1" x14ac:dyDescent="0.25">
      <c r="A396" s="49">
        <v>912</v>
      </c>
      <c r="B396" s="50" t="s">
        <v>488</v>
      </c>
      <c r="C396" s="51"/>
    </row>
    <row r="397" spans="1:3" hidden="1" x14ac:dyDescent="0.25">
      <c r="A397" s="49">
        <v>913</v>
      </c>
      <c r="B397" s="50" t="s">
        <v>489</v>
      </c>
      <c r="C397" s="51"/>
    </row>
    <row r="398" spans="1:3" hidden="1" x14ac:dyDescent="0.25">
      <c r="A398" s="46">
        <v>9200</v>
      </c>
      <c r="B398" s="47" t="s">
        <v>490</v>
      </c>
      <c r="C398" s="48"/>
    </row>
    <row r="399" spans="1:3" hidden="1" x14ac:dyDescent="0.25">
      <c r="A399" s="49">
        <v>921</v>
      </c>
      <c r="B399" s="50" t="s">
        <v>491</v>
      </c>
      <c r="C399" s="51"/>
    </row>
    <row r="400" spans="1:3" hidden="1" x14ac:dyDescent="0.25">
      <c r="A400" s="49">
        <v>922</v>
      </c>
      <c r="B400" s="50" t="s">
        <v>492</v>
      </c>
      <c r="C400" s="51"/>
    </row>
    <row r="401" spans="1:3" hidden="1" x14ac:dyDescent="0.25">
      <c r="A401" s="49">
        <v>923</v>
      </c>
      <c r="B401" s="50" t="s">
        <v>493</v>
      </c>
      <c r="C401" s="51"/>
    </row>
    <row r="402" spans="1:3" hidden="1" x14ac:dyDescent="0.25">
      <c r="A402" s="46">
        <v>9300</v>
      </c>
      <c r="B402" s="47" t="s">
        <v>494</v>
      </c>
      <c r="C402" s="48"/>
    </row>
    <row r="403" spans="1:3" hidden="1" x14ac:dyDescent="0.25">
      <c r="A403" s="49">
        <v>931</v>
      </c>
      <c r="B403" s="50" t="s">
        <v>495</v>
      </c>
      <c r="C403" s="51"/>
    </row>
    <row r="404" spans="1:3" hidden="1" x14ac:dyDescent="0.25">
      <c r="A404" s="46">
        <v>9400</v>
      </c>
      <c r="B404" s="47" t="s">
        <v>496</v>
      </c>
      <c r="C404" s="48"/>
    </row>
    <row r="405" spans="1:3" hidden="1" x14ac:dyDescent="0.25">
      <c r="A405" s="49">
        <v>941</v>
      </c>
      <c r="B405" s="50" t="s">
        <v>497</v>
      </c>
      <c r="C405" s="51"/>
    </row>
    <row r="406" spans="1:3" hidden="1" x14ac:dyDescent="0.25">
      <c r="A406" s="46">
        <v>9500</v>
      </c>
      <c r="B406" s="47" t="s">
        <v>498</v>
      </c>
      <c r="C406" s="48"/>
    </row>
    <row r="407" spans="1:3" hidden="1" x14ac:dyDescent="0.25">
      <c r="A407" s="49">
        <v>951</v>
      </c>
      <c r="B407" s="50" t="s">
        <v>499</v>
      </c>
      <c r="C407" s="51"/>
    </row>
    <row r="408" spans="1:3" hidden="1" x14ac:dyDescent="0.25">
      <c r="A408" s="46">
        <v>9600</v>
      </c>
      <c r="B408" s="47" t="s">
        <v>500</v>
      </c>
      <c r="C408" s="48"/>
    </row>
    <row r="409" spans="1:3" hidden="1" x14ac:dyDescent="0.25">
      <c r="A409" s="49">
        <v>961</v>
      </c>
      <c r="B409" s="50" t="s">
        <v>501</v>
      </c>
      <c r="C409" s="51"/>
    </row>
    <row r="410" spans="1:3" hidden="1" x14ac:dyDescent="0.25">
      <c r="A410" s="49">
        <v>962</v>
      </c>
      <c r="B410" s="50" t="s">
        <v>502</v>
      </c>
      <c r="C410" s="51"/>
    </row>
    <row r="411" spans="1:3" hidden="1" x14ac:dyDescent="0.25">
      <c r="A411" s="46">
        <v>9900</v>
      </c>
      <c r="B411" s="47" t="s">
        <v>503</v>
      </c>
      <c r="C411" s="48"/>
    </row>
    <row r="412" spans="1:3" hidden="1" x14ac:dyDescent="0.25">
      <c r="A412" s="65">
        <v>991</v>
      </c>
      <c r="B412" s="66" t="s">
        <v>504</v>
      </c>
      <c r="C412" s="67"/>
    </row>
    <row r="413" spans="1:3" hidden="1" x14ac:dyDescent="0.25">
      <c r="A413" s="122" t="s">
        <v>505</v>
      </c>
      <c r="B413" s="123"/>
      <c r="C413" s="68" t="s">
        <v>472</v>
      </c>
    </row>
    <row r="425" spans="1:3" x14ac:dyDescent="0.25">
      <c r="A425" s="124" t="s">
        <v>506</v>
      </c>
      <c r="B425" s="124"/>
      <c r="C425" s="124"/>
    </row>
    <row r="426" spans="1:3" x14ac:dyDescent="0.25">
      <c r="A426" s="70" t="s">
        <v>472</v>
      </c>
    </row>
    <row r="427" spans="1:3" x14ac:dyDescent="0.25">
      <c r="A427" s="124" t="s">
        <v>507</v>
      </c>
      <c r="B427" s="124"/>
      <c r="C427" s="124"/>
    </row>
  </sheetData>
  <autoFilter ref="A3:C413" xr:uid="{00000000-0009-0000-0000-000002000000}">
    <filterColumn colId="2">
      <filters>
        <filter val="$105,084.35"/>
        <filter val="$105,800.00"/>
        <filter val="$112,000.00"/>
        <filter val="$12,000.00"/>
        <filter val="$122,190.00"/>
        <filter val="$129,035.42"/>
        <filter val="$132,860.04"/>
        <filter val="$137,459.35"/>
        <filter val="$144,649.27"/>
        <filter val="$148,500.00"/>
        <filter val="$15,000.00"/>
        <filter val="$166,250.00"/>
        <filter val="$18,000.00"/>
        <filter val="$18,200.00"/>
        <filter val="$180,544.44"/>
        <filter val="$2,141,398.79"/>
        <filter val="$2,503,206.48"/>
        <filter val="$200,237.17"/>
        <filter val="$216,000.00"/>
        <filter val="$23,750.00"/>
        <filter val="$253,300.00"/>
        <filter val="$26,670.00"/>
        <filter val="$295,285.42"/>
        <filter val="$30,000.00"/>
        <filter val="$33,978.00"/>
        <filter val="$337,372.02"/>
        <filter val="$339,010.38"/>
        <filter val="$342,295.00"/>
        <filter val="$36,000.00"/>
        <filter val="$36,100.00"/>
        <filter val="$37,500.00"/>
        <filter val="$38,680.68"/>
        <filter val="$397,300.00"/>
        <filter val="$4,840,828.86"/>
        <filter val="$42,000.00"/>
        <filter val="$460,000.00"/>
        <filter val="$47,000.00"/>
        <filter val="$48,100.00"/>
        <filter val="$50,000.00"/>
        <filter val="$51,600.00"/>
        <filter val="$516,141.70"/>
        <filter val="$52,000.00"/>
        <filter val="$541,523.39"/>
        <filter val="$544,202.18"/>
        <filter val="$57,863.74"/>
        <filter val="$6,000.00"/>
        <filter val="$60,000.00"/>
        <filter val="$60,102.82"/>
        <filter val="$600,000.00"/>
        <filter val="$62,344.02"/>
        <filter val="$64,000.00"/>
        <filter val="$66,295.00"/>
        <filter val="$685,500.00"/>
        <filter val="$70,500.00"/>
        <filter val="$74,044.44"/>
        <filter val="$819,889.87"/>
        <filter val="$82,366.80"/>
        <filter val="$824,000.00"/>
        <filter val="$84,000.00"/>
        <filter val="$85,500.00"/>
        <filter val="$87,459.35"/>
        <filter val="$9,000.00"/>
        <filter val="$92,190.00"/>
        <filter val="11,300.00"/>
        <filter val="12,000.00"/>
        <filter val="276,000.00"/>
        <filter val="600,000.00"/>
        <filter val="82,366.80"/>
      </filters>
    </filterColumn>
  </autoFilter>
  <mergeCells count="5">
    <mergeCell ref="A2:B2"/>
    <mergeCell ref="A413:B413"/>
    <mergeCell ref="A425:C425"/>
    <mergeCell ref="A427:C427"/>
    <mergeCell ref="A1:C1"/>
  </mergeCells>
  <pageMargins left="0.25" right="0.25" top="0.75" bottom="0.75" header="0.3" footer="0.3"/>
  <pageSetup scale="83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F143"/>
  <sheetViews>
    <sheetView workbookViewId="0">
      <selection sqref="A1:C21"/>
    </sheetView>
  </sheetViews>
  <sheetFormatPr baseColWidth="10" defaultRowHeight="15" x14ac:dyDescent="0.25"/>
  <cols>
    <col min="1" max="1" width="24.85546875" customWidth="1"/>
    <col min="2" max="2" width="45.7109375" bestFit="1" customWidth="1"/>
    <col min="3" max="3" width="19.7109375" bestFit="1" customWidth="1"/>
  </cols>
  <sheetData>
    <row r="1" spans="1:6" s="114" customFormat="1" x14ac:dyDescent="0.25">
      <c r="A1" s="132" t="s">
        <v>856</v>
      </c>
      <c r="B1" s="132"/>
      <c r="C1" s="132"/>
      <c r="D1" s="113"/>
      <c r="E1" s="113"/>
      <c r="F1" s="113"/>
    </row>
    <row r="2" spans="1:6" ht="18.75" x14ac:dyDescent="0.25">
      <c r="A2" s="126" t="s">
        <v>508</v>
      </c>
      <c r="B2" s="126"/>
      <c r="C2" s="126"/>
    </row>
    <row r="3" spans="1:6" x14ac:dyDescent="0.25">
      <c r="A3" s="70" t="s">
        <v>472</v>
      </c>
      <c r="B3" s="71"/>
      <c r="C3" s="71"/>
    </row>
    <row r="4" spans="1:6" ht="25.5" x14ac:dyDescent="0.25">
      <c r="A4" s="127" t="s">
        <v>509</v>
      </c>
      <c r="B4" s="128"/>
      <c r="C4" s="72" t="s">
        <v>118</v>
      </c>
    </row>
    <row r="5" spans="1:6" hidden="1" x14ac:dyDescent="0.25">
      <c r="A5" s="73">
        <v>1</v>
      </c>
      <c r="B5" s="74" t="s">
        <v>510</v>
      </c>
      <c r="C5" s="75"/>
    </row>
    <row r="6" spans="1:6" hidden="1" x14ac:dyDescent="0.25">
      <c r="A6" s="46" t="s">
        <v>511</v>
      </c>
      <c r="B6" s="47" t="s">
        <v>512</v>
      </c>
      <c r="C6" s="76"/>
    </row>
    <row r="7" spans="1:6" hidden="1" x14ac:dyDescent="0.25">
      <c r="A7" s="49" t="s">
        <v>513</v>
      </c>
      <c r="B7" s="50" t="s">
        <v>514</v>
      </c>
      <c r="C7" s="77"/>
    </row>
    <row r="8" spans="1:6" hidden="1" x14ac:dyDescent="0.25">
      <c r="A8" s="49" t="s">
        <v>515</v>
      </c>
      <c r="B8" s="50" t="s">
        <v>516</v>
      </c>
      <c r="C8" s="77"/>
    </row>
    <row r="9" spans="1:6" hidden="1" x14ac:dyDescent="0.25">
      <c r="A9" s="46" t="s">
        <v>517</v>
      </c>
      <c r="B9" s="47" t="s">
        <v>518</v>
      </c>
      <c r="C9" s="76"/>
    </row>
    <row r="10" spans="1:6" hidden="1" x14ac:dyDescent="0.25">
      <c r="A10" s="49" t="s">
        <v>519</v>
      </c>
      <c r="B10" s="50" t="s">
        <v>520</v>
      </c>
      <c r="C10" s="77"/>
    </row>
    <row r="11" spans="1:6" hidden="1" x14ac:dyDescent="0.25">
      <c r="A11" s="49" t="s">
        <v>521</v>
      </c>
      <c r="B11" s="50" t="s">
        <v>522</v>
      </c>
      <c r="C11" s="77"/>
    </row>
    <row r="12" spans="1:6" hidden="1" x14ac:dyDescent="0.25">
      <c r="A12" s="49" t="s">
        <v>523</v>
      </c>
      <c r="B12" s="50" t="s">
        <v>524</v>
      </c>
      <c r="C12" s="77"/>
    </row>
    <row r="13" spans="1:6" hidden="1" x14ac:dyDescent="0.25">
      <c r="A13" s="49" t="s">
        <v>525</v>
      </c>
      <c r="B13" s="50" t="s">
        <v>526</v>
      </c>
      <c r="C13" s="77"/>
    </row>
    <row r="14" spans="1:6" hidden="1" x14ac:dyDescent="0.25">
      <c r="A14" s="46" t="s">
        <v>527</v>
      </c>
      <c r="B14" s="47" t="s">
        <v>528</v>
      </c>
      <c r="C14" s="76"/>
    </row>
    <row r="15" spans="1:6" hidden="1" x14ac:dyDescent="0.25">
      <c r="A15" s="49" t="s">
        <v>529</v>
      </c>
      <c r="B15" s="50" t="s">
        <v>530</v>
      </c>
      <c r="C15" s="77"/>
    </row>
    <row r="16" spans="1:6" hidden="1" x14ac:dyDescent="0.25">
      <c r="A16" s="49" t="s">
        <v>531</v>
      </c>
      <c r="B16" s="50" t="s">
        <v>532</v>
      </c>
      <c r="C16" s="77"/>
    </row>
    <row r="17" spans="1:3" hidden="1" x14ac:dyDescent="0.25">
      <c r="A17" s="49" t="s">
        <v>533</v>
      </c>
      <c r="B17" s="50" t="s">
        <v>534</v>
      </c>
      <c r="C17" s="77"/>
    </row>
    <row r="18" spans="1:3" hidden="1" x14ac:dyDescent="0.25">
      <c r="A18" s="49" t="s">
        <v>535</v>
      </c>
      <c r="B18" s="50" t="s">
        <v>536</v>
      </c>
      <c r="C18" s="77"/>
    </row>
    <row r="19" spans="1:3" hidden="1" x14ac:dyDescent="0.25">
      <c r="A19" s="49" t="s">
        <v>537</v>
      </c>
      <c r="B19" s="50" t="s">
        <v>538</v>
      </c>
      <c r="C19" s="77"/>
    </row>
    <row r="20" spans="1:3" hidden="1" x14ac:dyDescent="0.25">
      <c r="A20" s="49" t="s">
        <v>539</v>
      </c>
      <c r="B20" s="50" t="s">
        <v>540</v>
      </c>
      <c r="C20" s="77"/>
    </row>
    <row r="21" spans="1:3" hidden="1" x14ac:dyDescent="0.25">
      <c r="A21" s="49" t="s">
        <v>541</v>
      </c>
      <c r="B21" s="50" t="s">
        <v>542</v>
      </c>
      <c r="C21" s="77"/>
    </row>
    <row r="22" spans="1:3" hidden="1" x14ac:dyDescent="0.25">
      <c r="A22" s="49" t="s">
        <v>543</v>
      </c>
      <c r="B22" s="50" t="s">
        <v>544</v>
      </c>
      <c r="C22" s="77"/>
    </row>
    <row r="23" spans="1:3" hidden="1" x14ac:dyDescent="0.25">
      <c r="A23" s="49" t="s">
        <v>545</v>
      </c>
      <c r="B23" s="50" t="s">
        <v>546</v>
      </c>
      <c r="C23" s="77"/>
    </row>
    <row r="24" spans="1:3" hidden="1" x14ac:dyDescent="0.25">
      <c r="A24" s="46" t="s">
        <v>547</v>
      </c>
      <c r="B24" s="47" t="s">
        <v>548</v>
      </c>
      <c r="C24" s="76"/>
    </row>
    <row r="25" spans="1:3" hidden="1" x14ac:dyDescent="0.25">
      <c r="A25" s="49" t="s">
        <v>549</v>
      </c>
      <c r="B25" s="50" t="s">
        <v>550</v>
      </c>
      <c r="C25" s="77"/>
    </row>
    <row r="26" spans="1:3" hidden="1" x14ac:dyDescent="0.25">
      <c r="A26" s="46" t="s">
        <v>551</v>
      </c>
      <c r="B26" s="47" t="s">
        <v>552</v>
      </c>
      <c r="C26" s="76"/>
    </row>
    <row r="27" spans="1:3" hidden="1" x14ac:dyDescent="0.25">
      <c r="A27" s="49" t="s">
        <v>553</v>
      </c>
      <c r="B27" s="50" t="s">
        <v>554</v>
      </c>
      <c r="C27" s="77"/>
    </row>
    <row r="28" spans="1:3" hidden="1" x14ac:dyDescent="0.25">
      <c r="A28" s="49" t="s">
        <v>555</v>
      </c>
      <c r="B28" s="50" t="s">
        <v>556</v>
      </c>
      <c r="C28" s="77"/>
    </row>
    <row r="29" spans="1:3" ht="26.25" hidden="1" x14ac:dyDescent="0.25">
      <c r="A29" s="46" t="s">
        <v>557</v>
      </c>
      <c r="B29" s="47" t="s">
        <v>558</v>
      </c>
      <c r="C29" s="76"/>
    </row>
    <row r="30" spans="1:3" hidden="1" x14ac:dyDescent="0.25">
      <c r="A30" s="49" t="s">
        <v>559</v>
      </c>
      <c r="B30" s="50" t="s">
        <v>560</v>
      </c>
      <c r="C30" s="77"/>
    </row>
    <row r="31" spans="1:3" hidden="1" x14ac:dyDescent="0.25">
      <c r="A31" s="49" t="s">
        <v>561</v>
      </c>
      <c r="B31" s="50" t="s">
        <v>562</v>
      </c>
      <c r="C31" s="77"/>
    </row>
    <row r="32" spans="1:3" hidden="1" x14ac:dyDescent="0.25">
      <c r="A32" s="49" t="s">
        <v>563</v>
      </c>
      <c r="B32" s="50" t="s">
        <v>564</v>
      </c>
      <c r="C32" s="77"/>
    </row>
    <row r="33" spans="1:3" hidden="1" x14ac:dyDescent="0.25">
      <c r="A33" s="49" t="s">
        <v>565</v>
      </c>
      <c r="B33" s="50" t="s">
        <v>566</v>
      </c>
      <c r="C33" s="77"/>
    </row>
    <row r="34" spans="1:3" hidden="1" x14ac:dyDescent="0.25">
      <c r="A34" s="46" t="s">
        <v>567</v>
      </c>
      <c r="B34" s="47" t="s">
        <v>285</v>
      </c>
      <c r="C34" s="76"/>
    </row>
    <row r="35" spans="1:3" ht="26.25" hidden="1" x14ac:dyDescent="0.25">
      <c r="A35" s="49" t="s">
        <v>568</v>
      </c>
      <c r="B35" s="50" t="s">
        <v>569</v>
      </c>
      <c r="C35" s="77"/>
    </row>
    <row r="36" spans="1:3" hidden="1" x14ac:dyDescent="0.25">
      <c r="A36" s="49" t="s">
        <v>570</v>
      </c>
      <c r="B36" s="50" t="s">
        <v>571</v>
      </c>
      <c r="C36" s="77"/>
    </row>
    <row r="37" spans="1:3" hidden="1" x14ac:dyDescent="0.25">
      <c r="A37" s="49" t="s">
        <v>572</v>
      </c>
      <c r="B37" s="50" t="s">
        <v>573</v>
      </c>
      <c r="C37" s="77"/>
    </row>
    <row r="38" spans="1:3" hidden="1" x14ac:dyDescent="0.25">
      <c r="A38" s="49" t="s">
        <v>574</v>
      </c>
      <c r="B38" s="50" t="s">
        <v>575</v>
      </c>
      <c r="C38" s="77"/>
    </row>
    <row r="39" spans="1:3" hidden="1" x14ac:dyDescent="0.25">
      <c r="A39" s="49" t="s">
        <v>576</v>
      </c>
      <c r="B39" s="50" t="s">
        <v>546</v>
      </c>
      <c r="C39" s="77"/>
    </row>
    <row r="40" spans="1:3" hidden="1" x14ac:dyDescent="0.25">
      <c r="A40" s="73">
        <v>2</v>
      </c>
      <c r="B40" s="74" t="s">
        <v>577</v>
      </c>
      <c r="C40" s="75"/>
    </row>
    <row r="41" spans="1:3" hidden="1" x14ac:dyDescent="0.25">
      <c r="A41" s="46" t="s">
        <v>578</v>
      </c>
      <c r="B41" s="47" t="s">
        <v>579</v>
      </c>
      <c r="C41" s="76"/>
    </row>
    <row r="42" spans="1:3" hidden="1" x14ac:dyDescent="0.25">
      <c r="A42" s="49" t="s">
        <v>580</v>
      </c>
      <c r="B42" s="50" t="s">
        <v>581</v>
      </c>
      <c r="C42" s="77"/>
    </row>
    <row r="43" spans="1:3" hidden="1" x14ac:dyDescent="0.25">
      <c r="A43" s="49" t="s">
        <v>582</v>
      </c>
      <c r="B43" s="50" t="s">
        <v>583</v>
      </c>
      <c r="C43" s="77"/>
    </row>
    <row r="44" spans="1:3" ht="26.25" hidden="1" x14ac:dyDescent="0.25">
      <c r="A44" s="49" t="s">
        <v>584</v>
      </c>
      <c r="B44" s="50" t="s">
        <v>585</v>
      </c>
      <c r="C44" s="77"/>
    </row>
    <row r="45" spans="1:3" hidden="1" x14ac:dyDescent="0.25">
      <c r="A45" s="49" t="s">
        <v>586</v>
      </c>
      <c r="B45" s="50" t="s">
        <v>587</v>
      </c>
      <c r="C45" s="77"/>
    </row>
    <row r="46" spans="1:3" hidden="1" x14ac:dyDescent="0.25">
      <c r="A46" s="49" t="s">
        <v>588</v>
      </c>
      <c r="B46" s="50" t="s">
        <v>589</v>
      </c>
      <c r="C46" s="77"/>
    </row>
    <row r="47" spans="1:3" hidden="1" x14ac:dyDescent="0.25">
      <c r="A47" s="49" t="s">
        <v>590</v>
      </c>
      <c r="B47" s="50" t="s">
        <v>591</v>
      </c>
      <c r="C47" s="77"/>
    </row>
    <row r="48" spans="1:3" hidden="1" x14ac:dyDescent="0.25">
      <c r="A48" s="46" t="s">
        <v>592</v>
      </c>
      <c r="B48" s="47" t="s">
        <v>593</v>
      </c>
      <c r="C48" s="76"/>
    </row>
    <row r="49" spans="1:3" hidden="1" x14ac:dyDescent="0.25">
      <c r="A49" s="49" t="s">
        <v>594</v>
      </c>
      <c r="B49" s="50" t="s">
        <v>595</v>
      </c>
      <c r="C49" s="77"/>
    </row>
    <row r="50" spans="1:3" hidden="1" x14ac:dyDescent="0.25">
      <c r="A50" s="49" t="s">
        <v>596</v>
      </c>
      <c r="B50" s="50" t="s">
        <v>597</v>
      </c>
      <c r="C50" s="77"/>
    </row>
    <row r="51" spans="1:3" hidden="1" x14ac:dyDescent="0.25">
      <c r="A51" s="49" t="s">
        <v>598</v>
      </c>
      <c r="B51" s="50" t="s">
        <v>599</v>
      </c>
      <c r="C51" s="77"/>
    </row>
    <row r="52" spans="1:3" hidden="1" x14ac:dyDescent="0.25">
      <c r="A52" s="49" t="s">
        <v>600</v>
      </c>
      <c r="B52" s="50" t="s">
        <v>601</v>
      </c>
      <c r="C52" s="77"/>
    </row>
    <row r="53" spans="1:3" x14ac:dyDescent="0.25">
      <c r="A53" s="49" t="s">
        <v>602</v>
      </c>
      <c r="B53" s="50" t="s">
        <v>603</v>
      </c>
      <c r="C53" s="78">
        <v>13703203.529999999</v>
      </c>
    </row>
    <row r="54" spans="1:3" hidden="1" x14ac:dyDescent="0.25">
      <c r="A54" s="49" t="s">
        <v>604</v>
      </c>
      <c r="B54" s="50" t="s">
        <v>605</v>
      </c>
      <c r="C54" s="77"/>
    </row>
    <row r="55" spans="1:3" hidden="1" x14ac:dyDescent="0.25">
      <c r="A55" s="49" t="s">
        <v>606</v>
      </c>
      <c r="B55" s="50" t="s">
        <v>607</v>
      </c>
      <c r="C55" s="77"/>
    </row>
    <row r="56" spans="1:3" hidden="1" x14ac:dyDescent="0.25">
      <c r="A56" s="46" t="s">
        <v>608</v>
      </c>
      <c r="B56" s="47" t="s">
        <v>609</v>
      </c>
      <c r="C56" s="76"/>
    </row>
    <row r="57" spans="1:3" hidden="1" x14ac:dyDescent="0.25">
      <c r="A57" s="49" t="s">
        <v>610</v>
      </c>
      <c r="B57" s="50" t="s">
        <v>611</v>
      </c>
      <c r="C57" s="77"/>
    </row>
    <row r="58" spans="1:3" hidden="1" x14ac:dyDescent="0.25">
      <c r="A58" s="49" t="s">
        <v>612</v>
      </c>
      <c r="B58" s="50" t="s">
        <v>613</v>
      </c>
      <c r="C58" s="77"/>
    </row>
    <row r="59" spans="1:3" hidden="1" x14ac:dyDescent="0.25">
      <c r="A59" s="49" t="s">
        <v>614</v>
      </c>
      <c r="B59" s="50" t="s">
        <v>615</v>
      </c>
      <c r="C59" s="77"/>
    </row>
    <row r="60" spans="1:3" hidden="1" x14ac:dyDescent="0.25">
      <c r="A60" s="49" t="s">
        <v>616</v>
      </c>
      <c r="B60" s="50" t="s">
        <v>617</v>
      </c>
      <c r="C60" s="77"/>
    </row>
    <row r="61" spans="1:3" hidden="1" x14ac:dyDescent="0.25">
      <c r="A61" s="49" t="s">
        <v>618</v>
      </c>
      <c r="B61" s="50" t="s">
        <v>619</v>
      </c>
      <c r="C61" s="77"/>
    </row>
    <row r="62" spans="1:3" ht="26.25" hidden="1" x14ac:dyDescent="0.25">
      <c r="A62" s="46" t="s">
        <v>620</v>
      </c>
      <c r="B62" s="47" t="s">
        <v>621</v>
      </c>
      <c r="C62" s="76"/>
    </row>
    <row r="63" spans="1:3" hidden="1" x14ac:dyDescent="0.25">
      <c r="A63" s="49" t="s">
        <v>622</v>
      </c>
      <c r="B63" s="50" t="s">
        <v>623</v>
      </c>
      <c r="C63" s="77"/>
    </row>
    <row r="64" spans="1:3" hidden="1" x14ac:dyDescent="0.25">
      <c r="A64" s="49" t="s">
        <v>624</v>
      </c>
      <c r="B64" s="50" t="s">
        <v>625</v>
      </c>
      <c r="C64" s="77"/>
    </row>
    <row r="65" spans="1:3" hidden="1" x14ac:dyDescent="0.25">
      <c r="A65" s="49" t="s">
        <v>626</v>
      </c>
      <c r="B65" s="50" t="s">
        <v>627</v>
      </c>
      <c r="C65" s="77"/>
    </row>
    <row r="66" spans="1:3" ht="26.25" hidden="1" x14ac:dyDescent="0.25">
      <c r="A66" s="49" t="s">
        <v>628</v>
      </c>
      <c r="B66" s="50" t="s">
        <v>629</v>
      </c>
      <c r="C66" s="77"/>
    </row>
    <row r="67" spans="1:3" hidden="1" x14ac:dyDescent="0.25">
      <c r="A67" s="46" t="s">
        <v>630</v>
      </c>
      <c r="B67" s="47" t="s">
        <v>631</v>
      </c>
      <c r="C67" s="76"/>
    </row>
    <row r="68" spans="1:3" hidden="1" x14ac:dyDescent="0.25">
      <c r="A68" s="49" t="s">
        <v>632</v>
      </c>
      <c r="B68" s="50" t="s">
        <v>633</v>
      </c>
      <c r="C68" s="77"/>
    </row>
    <row r="69" spans="1:3" hidden="1" x14ac:dyDescent="0.25">
      <c r="A69" s="49" t="s">
        <v>634</v>
      </c>
      <c r="B69" s="50" t="s">
        <v>635</v>
      </c>
      <c r="C69" s="77"/>
    </row>
    <row r="70" spans="1:3" hidden="1" x14ac:dyDescent="0.25">
      <c r="A70" s="49" t="s">
        <v>636</v>
      </c>
      <c r="B70" s="50" t="s">
        <v>637</v>
      </c>
      <c r="C70" s="77"/>
    </row>
    <row r="71" spans="1:3" hidden="1" x14ac:dyDescent="0.25">
      <c r="A71" s="49" t="s">
        <v>638</v>
      </c>
      <c r="B71" s="50" t="s">
        <v>639</v>
      </c>
      <c r="C71" s="77"/>
    </row>
    <row r="72" spans="1:3" hidden="1" x14ac:dyDescent="0.25">
      <c r="A72" s="49" t="s">
        <v>640</v>
      </c>
      <c r="B72" s="50" t="s">
        <v>641</v>
      </c>
      <c r="C72" s="77"/>
    </row>
    <row r="73" spans="1:3" hidden="1" x14ac:dyDescent="0.25">
      <c r="A73" s="49" t="s">
        <v>642</v>
      </c>
      <c r="B73" s="50" t="s">
        <v>643</v>
      </c>
      <c r="C73" s="77"/>
    </row>
    <row r="74" spans="1:3" hidden="1" x14ac:dyDescent="0.25">
      <c r="A74" s="46" t="s">
        <v>644</v>
      </c>
      <c r="B74" s="47" t="s">
        <v>645</v>
      </c>
      <c r="C74" s="76"/>
    </row>
    <row r="75" spans="1:3" hidden="1" x14ac:dyDescent="0.25">
      <c r="A75" s="49" t="s">
        <v>646</v>
      </c>
      <c r="B75" s="50" t="s">
        <v>647</v>
      </c>
      <c r="C75" s="77"/>
    </row>
    <row r="76" spans="1:3" hidden="1" x14ac:dyDescent="0.25">
      <c r="A76" s="49" t="s">
        <v>648</v>
      </c>
      <c r="B76" s="50" t="s">
        <v>649</v>
      </c>
      <c r="C76" s="77"/>
    </row>
    <row r="77" spans="1:3" hidden="1" x14ac:dyDescent="0.25">
      <c r="A77" s="49" t="s">
        <v>650</v>
      </c>
      <c r="B77" s="50" t="s">
        <v>651</v>
      </c>
      <c r="C77" s="77"/>
    </row>
    <row r="78" spans="1:3" hidden="1" x14ac:dyDescent="0.25">
      <c r="A78" s="49" t="s">
        <v>652</v>
      </c>
      <c r="B78" s="50" t="s">
        <v>653</v>
      </c>
      <c r="C78" s="77"/>
    </row>
    <row r="79" spans="1:3" hidden="1" x14ac:dyDescent="0.25">
      <c r="A79" s="49" t="s">
        <v>654</v>
      </c>
      <c r="B79" s="50" t="s">
        <v>655</v>
      </c>
      <c r="C79" s="77"/>
    </row>
    <row r="80" spans="1:3" hidden="1" x14ac:dyDescent="0.25">
      <c r="A80" s="49" t="s">
        <v>656</v>
      </c>
      <c r="B80" s="50" t="s">
        <v>657</v>
      </c>
      <c r="C80" s="77"/>
    </row>
    <row r="81" spans="1:3" hidden="1" x14ac:dyDescent="0.25">
      <c r="A81" s="49" t="s">
        <v>658</v>
      </c>
      <c r="B81" s="50" t="s">
        <v>659</v>
      </c>
      <c r="C81" s="77"/>
    </row>
    <row r="82" spans="1:3" hidden="1" x14ac:dyDescent="0.25">
      <c r="A82" s="49" t="s">
        <v>660</v>
      </c>
      <c r="B82" s="50" t="s">
        <v>661</v>
      </c>
      <c r="C82" s="77"/>
    </row>
    <row r="83" spans="1:3" hidden="1" x14ac:dyDescent="0.25">
      <c r="A83" s="49" t="s">
        <v>662</v>
      </c>
      <c r="B83" s="50" t="s">
        <v>663</v>
      </c>
      <c r="C83" s="77"/>
    </row>
    <row r="84" spans="1:3" hidden="1" x14ac:dyDescent="0.25">
      <c r="A84" s="46" t="s">
        <v>664</v>
      </c>
      <c r="B84" s="47" t="s">
        <v>665</v>
      </c>
      <c r="C84" s="76"/>
    </row>
    <row r="85" spans="1:3" hidden="1" x14ac:dyDescent="0.25">
      <c r="A85" s="49" t="s">
        <v>666</v>
      </c>
      <c r="B85" s="50" t="s">
        <v>667</v>
      </c>
      <c r="C85" s="77"/>
    </row>
    <row r="86" spans="1:3" hidden="1" x14ac:dyDescent="0.25">
      <c r="A86" s="73">
        <v>3</v>
      </c>
      <c r="B86" s="74" t="s">
        <v>668</v>
      </c>
      <c r="C86" s="75"/>
    </row>
    <row r="87" spans="1:3" ht="26.25" hidden="1" x14ac:dyDescent="0.25">
      <c r="A87" s="46" t="s">
        <v>669</v>
      </c>
      <c r="B87" s="47" t="s">
        <v>670</v>
      </c>
      <c r="C87" s="76"/>
    </row>
    <row r="88" spans="1:3" hidden="1" x14ac:dyDescent="0.25">
      <c r="A88" s="49" t="s">
        <v>671</v>
      </c>
      <c r="B88" s="50" t="s">
        <v>672</v>
      </c>
      <c r="C88" s="77"/>
    </row>
    <row r="89" spans="1:3" hidden="1" x14ac:dyDescent="0.25">
      <c r="A89" s="49" t="s">
        <v>673</v>
      </c>
      <c r="B89" s="50" t="s">
        <v>674</v>
      </c>
      <c r="C89" s="77"/>
    </row>
    <row r="90" spans="1:3" ht="26.25" hidden="1" x14ac:dyDescent="0.25">
      <c r="A90" s="46" t="s">
        <v>675</v>
      </c>
      <c r="B90" s="47" t="s">
        <v>676</v>
      </c>
      <c r="C90" s="76"/>
    </row>
    <row r="91" spans="1:3" hidden="1" x14ac:dyDescent="0.25">
      <c r="A91" s="49" t="s">
        <v>677</v>
      </c>
      <c r="B91" s="50" t="s">
        <v>678</v>
      </c>
      <c r="C91" s="77"/>
    </row>
    <row r="92" spans="1:3" hidden="1" x14ac:dyDescent="0.25">
      <c r="A92" s="49" t="s">
        <v>679</v>
      </c>
      <c r="B92" s="50" t="s">
        <v>680</v>
      </c>
      <c r="C92" s="77"/>
    </row>
    <row r="93" spans="1:3" hidden="1" x14ac:dyDescent="0.25">
      <c r="A93" s="49" t="s">
        <v>681</v>
      </c>
      <c r="B93" s="50" t="s">
        <v>682</v>
      </c>
      <c r="C93" s="77"/>
    </row>
    <row r="94" spans="1:3" hidden="1" x14ac:dyDescent="0.25">
      <c r="A94" s="49" t="s">
        <v>683</v>
      </c>
      <c r="B94" s="50" t="s">
        <v>684</v>
      </c>
      <c r="C94" s="77"/>
    </row>
    <row r="95" spans="1:3" hidden="1" x14ac:dyDescent="0.25">
      <c r="A95" s="49" t="s">
        <v>685</v>
      </c>
      <c r="B95" s="50" t="s">
        <v>686</v>
      </c>
      <c r="C95" s="77"/>
    </row>
    <row r="96" spans="1:3" hidden="1" x14ac:dyDescent="0.25">
      <c r="A96" s="49" t="s">
        <v>687</v>
      </c>
      <c r="B96" s="50" t="s">
        <v>688</v>
      </c>
      <c r="C96" s="77"/>
    </row>
    <row r="97" spans="1:3" hidden="1" x14ac:dyDescent="0.25">
      <c r="A97" s="46" t="s">
        <v>689</v>
      </c>
      <c r="B97" s="47" t="s">
        <v>690</v>
      </c>
      <c r="C97" s="76"/>
    </row>
    <row r="98" spans="1:3" hidden="1" x14ac:dyDescent="0.25">
      <c r="A98" s="49" t="s">
        <v>691</v>
      </c>
      <c r="B98" s="50" t="s">
        <v>692</v>
      </c>
      <c r="C98" s="77"/>
    </row>
    <row r="99" spans="1:3" hidden="1" x14ac:dyDescent="0.25">
      <c r="A99" s="49" t="s">
        <v>693</v>
      </c>
      <c r="B99" s="50" t="s">
        <v>694</v>
      </c>
      <c r="C99" s="77"/>
    </row>
    <row r="100" spans="1:3" hidden="1" x14ac:dyDescent="0.25">
      <c r="A100" s="49" t="s">
        <v>695</v>
      </c>
      <c r="B100" s="50" t="s">
        <v>696</v>
      </c>
      <c r="C100" s="77"/>
    </row>
    <row r="101" spans="1:3" hidden="1" x14ac:dyDescent="0.25">
      <c r="A101" s="49" t="s">
        <v>697</v>
      </c>
      <c r="B101" s="50" t="s">
        <v>698</v>
      </c>
      <c r="C101" s="77"/>
    </row>
    <row r="102" spans="1:3" hidden="1" x14ac:dyDescent="0.25">
      <c r="A102" s="49" t="s">
        <v>699</v>
      </c>
      <c r="B102" s="50" t="s">
        <v>700</v>
      </c>
      <c r="C102" s="77"/>
    </row>
    <row r="103" spans="1:3" hidden="1" x14ac:dyDescent="0.25">
      <c r="A103" s="49" t="s">
        <v>701</v>
      </c>
      <c r="B103" s="50" t="s">
        <v>702</v>
      </c>
      <c r="C103" s="77"/>
    </row>
    <row r="104" spans="1:3" hidden="1" x14ac:dyDescent="0.25">
      <c r="A104" s="46" t="s">
        <v>703</v>
      </c>
      <c r="B104" s="47" t="s">
        <v>704</v>
      </c>
      <c r="C104" s="76"/>
    </row>
    <row r="105" spans="1:3" ht="26.25" hidden="1" x14ac:dyDescent="0.25">
      <c r="A105" s="49" t="s">
        <v>705</v>
      </c>
      <c r="B105" s="50" t="s">
        <v>706</v>
      </c>
      <c r="C105" s="77"/>
    </row>
    <row r="106" spans="1:3" hidden="1" x14ac:dyDescent="0.25">
      <c r="A106" s="49" t="s">
        <v>707</v>
      </c>
      <c r="B106" s="50" t="s">
        <v>708</v>
      </c>
      <c r="C106" s="77"/>
    </row>
    <row r="107" spans="1:3" hidden="1" x14ac:dyDescent="0.25">
      <c r="A107" s="49" t="s">
        <v>709</v>
      </c>
      <c r="B107" s="50" t="s">
        <v>710</v>
      </c>
      <c r="C107" s="77"/>
    </row>
    <row r="108" spans="1:3" hidden="1" x14ac:dyDescent="0.25">
      <c r="A108" s="46" t="s">
        <v>711</v>
      </c>
      <c r="B108" s="47" t="s">
        <v>712</v>
      </c>
      <c r="C108" s="76"/>
    </row>
    <row r="109" spans="1:3" hidden="1" x14ac:dyDescent="0.25">
      <c r="A109" s="49" t="s">
        <v>713</v>
      </c>
      <c r="B109" s="50" t="s">
        <v>714</v>
      </c>
      <c r="C109" s="77"/>
    </row>
    <row r="110" spans="1:3" hidden="1" x14ac:dyDescent="0.25">
      <c r="A110" s="49" t="s">
        <v>715</v>
      </c>
      <c r="B110" s="50" t="s">
        <v>716</v>
      </c>
      <c r="C110" s="77"/>
    </row>
    <row r="111" spans="1:3" hidden="1" x14ac:dyDescent="0.25">
      <c r="A111" s="49" t="s">
        <v>717</v>
      </c>
      <c r="B111" s="50" t="s">
        <v>718</v>
      </c>
      <c r="C111" s="77"/>
    </row>
    <row r="112" spans="1:3" hidden="1" x14ac:dyDescent="0.25">
      <c r="A112" s="49" t="s">
        <v>719</v>
      </c>
      <c r="B112" s="50" t="s">
        <v>720</v>
      </c>
      <c r="C112" s="77"/>
    </row>
    <row r="113" spans="1:3" ht="26.25" hidden="1" x14ac:dyDescent="0.25">
      <c r="A113" s="49" t="s">
        <v>721</v>
      </c>
      <c r="B113" s="50" t="s">
        <v>722</v>
      </c>
      <c r="C113" s="77"/>
    </row>
    <row r="114" spans="1:3" hidden="1" x14ac:dyDescent="0.25">
      <c r="A114" s="49" t="s">
        <v>723</v>
      </c>
      <c r="B114" s="50" t="s">
        <v>724</v>
      </c>
      <c r="C114" s="77"/>
    </row>
    <row r="115" spans="1:3" hidden="1" x14ac:dyDescent="0.25">
      <c r="A115" s="46" t="s">
        <v>725</v>
      </c>
      <c r="B115" s="47" t="s">
        <v>726</v>
      </c>
      <c r="C115" s="76"/>
    </row>
    <row r="116" spans="1:3" hidden="1" x14ac:dyDescent="0.25">
      <c r="A116" s="49" t="s">
        <v>727</v>
      </c>
      <c r="B116" s="50" t="s">
        <v>728</v>
      </c>
      <c r="C116" s="77"/>
    </row>
    <row r="117" spans="1:3" hidden="1" x14ac:dyDescent="0.25">
      <c r="A117" s="46" t="s">
        <v>729</v>
      </c>
      <c r="B117" s="47" t="s">
        <v>730</v>
      </c>
      <c r="C117" s="76"/>
    </row>
    <row r="118" spans="1:3" hidden="1" x14ac:dyDescent="0.25">
      <c r="A118" s="49" t="s">
        <v>731</v>
      </c>
      <c r="B118" s="50" t="s">
        <v>732</v>
      </c>
      <c r="C118" s="77"/>
    </row>
    <row r="119" spans="1:3" hidden="1" x14ac:dyDescent="0.25">
      <c r="A119" s="49" t="s">
        <v>733</v>
      </c>
      <c r="B119" s="50" t="s">
        <v>734</v>
      </c>
      <c r="C119" s="77"/>
    </row>
    <row r="120" spans="1:3" hidden="1" x14ac:dyDescent="0.25">
      <c r="A120" s="46" t="s">
        <v>735</v>
      </c>
      <c r="B120" s="47" t="s">
        <v>736</v>
      </c>
      <c r="C120" s="76"/>
    </row>
    <row r="121" spans="1:3" hidden="1" x14ac:dyDescent="0.25">
      <c r="A121" s="49" t="s">
        <v>737</v>
      </c>
      <c r="B121" s="50" t="s">
        <v>738</v>
      </c>
      <c r="C121" s="77"/>
    </row>
    <row r="122" spans="1:3" hidden="1" x14ac:dyDescent="0.25">
      <c r="A122" s="49" t="s">
        <v>739</v>
      </c>
      <c r="B122" s="50" t="s">
        <v>740</v>
      </c>
      <c r="C122" s="77"/>
    </row>
    <row r="123" spans="1:3" hidden="1" x14ac:dyDescent="0.25">
      <c r="A123" s="49" t="s">
        <v>741</v>
      </c>
      <c r="B123" s="50" t="s">
        <v>742</v>
      </c>
      <c r="C123" s="77"/>
    </row>
    <row r="124" spans="1:3" hidden="1" x14ac:dyDescent="0.25">
      <c r="A124" s="49" t="s">
        <v>743</v>
      </c>
      <c r="B124" s="50" t="s">
        <v>744</v>
      </c>
      <c r="C124" s="77"/>
    </row>
    <row r="125" spans="1:3" ht="26.25" hidden="1" x14ac:dyDescent="0.25">
      <c r="A125" s="46" t="s">
        <v>745</v>
      </c>
      <c r="B125" s="47" t="s">
        <v>746</v>
      </c>
      <c r="C125" s="76"/>
    </row>
    <row r="126" spans="1:3" hidden="1" x14ac:dyDescent="0.25">
      <c r="A126" s="49" t="s">
        <v>747</v>
      </c>
      <c r="B126" s="50" t="s">
        <v>748</v>
      </c>
      <c r="C126" s="77"/>
    </row>
    <row r="127" spans="1:3" hidden="1" x14ac:dyDescent="0.25">
      <c r="A127" s="49" t="s">
        <v>749</v>
      </c>
      <c r="B127" s="50" t="s">
        <v>750</v>
      </c>
      <c r="C127" s="77"/>
    </row>
    <row r="128" spans="1:3" hidden="1" x14ac:dyDescent="0.25">
      <c r="A128" s="49" t="s">
        <v>751</v>
      </c>
      <c r="B128" s="50" t="s">
        <v>752</v>
      </c>
      <c r="C128" s="77"/>
    </row>
    <row r="129" spans="1:3" ht="26.25" hidden="1" x14ac:dyDescent="0.25">
      <c r="A129" s="73">
        <v>4</v>
      </c>
      <c r="B129" s="74" t="s">
        <v>753</v>
      </c>
      <c r="C129" s="75"/>
    </row>
    <row r="130" spans="1:3" ht="26.25" hidden="1" x14ac:dyDescent="0.25">
      <c r="A130" s="46" t="s">
        <v>754</v>
      </c>
      <c r="B130" s="47" t="s">
        <v>755</v>
      </c>
      <c r="C130" s="76"/>
    </row>
    <row r="131" spans="1:3" hidden="1" x14ac:dyDescent="0.25">
      <c r="A131" s="49" t="s">
        <v>756</v>
      </c>
      <c r="B131" s="50" t="s">
        <v>757</v>
      </c>
      <c r="C131" s="77"/>
    </row>
    <row r="132" spans="1:3" ht="39" hidden="1" x14ac:dyDescent="0.25">
      <c r="A132" s="46" t="s">
        <v>758</v>
      </c>
      <c r="B132" s="47" t="s">
        <v>759</v>
      </c>
      <c r="C132" s="79" t="s">
        <v>472</v>
      </c>
    </row>
    <row r="133" spans="1:3" ht="26.25" hidden="1" x14ac:dyDescent="0.25">
      <c r="A133" s="49" t="s">
        <v>760</v>
      </c>
      <c r="B133" s="50" t="s">
        <v>761</v>
      </c>
      <c r="C133" s="80" t="s">
        <v>472</v>
      </c>
    </row>
    <row r="134" spans="1:3" hidden="1" x14ac:dyDescent="0.25">
      <c r="A134" s="46" t="s">
        <v>762</v>
      </c>
      <c r="B134" s="47" t="s">
        <v>763</v>
      </c>
      <c r="C134" s="76"/>
    </row>
    <row r="135" spans="1:3" hidden="1" x14ac:dyDescent="0.25">
      <c r="A135" s="49" t="s">
        <v>764</v>
      </c>
      <c r="B135" s="50" t="s">
        <v>765</v>
      </c>
      <c r="C135" s="77"/>
    </row>
    <row r="136" spans="1:3" hidden="1" x14ac:dyDescent="0.25">
      <c r="A136" s="49" t="s">
        <v>766</v>
      </c>
      <c r="B136" s="50" t="s">
        <v>767</v>
      </c>
      <c r="C136" s="77"/>
    </row>
    <row r="137" spans="1:3" hidden="1" x14ac:dyDescent="0.25">
      <c r="A137" s="49" t="s">
        <v>768</v>
      </c>
      <c r="B137" s="50" t="s">
        <v>769</v>
      </c>
      <c r="C137" s="77"/>
    </row>
    <row r="138" spans="1:3" ht="26.25" hidden="1" x14ac:dyDescent="0.25">
      <c r="A138" s="49" t="s">
        <v>770</v>
      </c>
      <c r="B138" s="50" t="s">
        <v>771</v>
      </c>
      <c r="C138" s="77"/>
    </row>
    <row r="139" spans="1:3" ht="26.25" hidden="1" x14ac:dyDescent="0.25">
      <c r="A139" s="46" t="s">
        <v>772</v>
      </c>
      <c r="B139" s="47" t="s">
        <v>773</v>
      </c>
      <c r="C139" s="76"/>
    </row>
    <row r="140" spans="1:3" hidden="1" x14ac:dyDescent="0.25">
      <c r="A140" s="49" t="s">
        <v>774</v>
      </c>
      <c r="B140" s="50" t="s">
        <v>775</v>
      </c>
      <c r="C140" s="77"/>
    </row>
    <row r="141" spans="1:3" x14ac:dyDescent="0.25">
      <c r="A141" s="129" t="s">
        <v>505</v>
      </c>
      <c r="B141" s="130"/>
      <c r="C141" s="90">
        <f>SUM(C5:C140)</f>
        <v>13703203.529999999</v>
      </c>
    </row>
    <row r="142" spans="1:3" x14ac:dyDescent="0.25">
      <c r="A142" s="71"/>
      <c r="B142" s="71"/>
      <c r="C142" s="71"/>
    </row>
    <row r="143" spans="1:3" x14ac:dyDescent="0.25">
      <c r="A143" s="131"/>
      <c r="B143" s="131"/>
      <c r="C143" s="131"/>
    </row>
  </sheetData>
  <autoFilter ref="A4:C141" xr:uid="{00000000-0009-0000-0000-000003000000}">
    <filterColumn colId="0" showButton="0"/>
    <filterColumn colId="2">
      <filters>
        <filter val="13,703,203.53"/>
        <filter val="13703203.53"/>
      </filters>
    </filterColumn>
  </autoFilter>
  <mergeCells count="5">
    <mergeCell ref="A2:C2"/>
    <mergeCell ref="A4:B4"/>
    <mergeCell ref="A141:B141"/>
    <mergeCell ref="A143:C143"/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5"/>
  <sheetViews>
    <sheetView topLeftCell="A3" workbookViewId="0">
      <selection sqref="A1:J21"/>
    </sheetView>
  </sheetViews>
  <sheetFormatPr baseColWidth="10" defaultRowHeight="15" x14ac:dyDescent="0.25"/>
  <cols>
    <col min="1" max="1" width="45.7109375" bestFit="1" customWidth="1"/>
    <col min="2" max="2" width="19.85546875" bestFit="1" customWidth="1"/>
    <col min="3" max="3" width="16.85546875" bestFit="1" customWidth="1"/>
    <col min="4" max="4" width="19.85546875" bestFit="1" customWidth="1"/>
    <col min="5" max="5" width="16.85546875" bestFit="1" customWidth="1"/>
    <col min="6" max="6" width="19.85546875" bestFit="1" customWidth="1"/>
    <col min="7" max="7" width="16.85546875" bestFit="1" customWidth="1"/>
    <col min="8" max="8" width="19.85546875" bestFit="1" customWidth="1"/>
    <col min="9" max="9" width="16.85546875" bestFit="1" customWidth="1"/>
    <col min="10" max="10" width="11.5703125" bestFit="1" customWidth="1"/>
  </cols>
  <sheetData>
    <row r="1" spans="1:10" ht="15" hidden="1" customHeight="1" x14ac:dyDescent="0.25">
      <c r="A1" s="115" t="s">
        <v>776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" hidden="1" customHeight="1" x14ac:dyDescent="0.25">
      <c r="A2" s="70" t="s">
        <v>472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14" customFormat="1" x14ac:dyDescent="0.25">
      <c r="A3" s="133" t="s">
        <v>856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x14ac:dyDescent="0.25">
      <c r="A4" s="135" t="s">
        <v>777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x14ac:dyDescent="0.25">
      <c r="A5" s="81" t="s">
        <v>472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136" t="s">
        <v>778</v>
      </c>
      <c r="B6" s="137" t="s">
        <v>779</v>
      </c>
      <c r="C6" s="138"/>
      <c r="D6" s="137" t="s">
        <v>780</v>
      </c>
      <c r="E6" s="138"/>
      <c r="F6" s="137" t="s">
        <v>781</v>
      </c>
      <c r="G6" s="138"/>
      <c r="H6" s="137" t="s">
        <v>546</v>
      </c>
      <c r="I6" s="138"/>
      <c r="J6" s="82" t="s">
        <v>782</v>
      </c>
    </row>
    <row r="7" spans="1:10" x14ac:dyDescent="0.25">
      <c r="A7" s="136"/>
      <c r="B7" s="139"/>
      <c r="C7" s="136"/>
      <c r="D7" s="139"/>
      <c r="E7" s="136"/>
      <c r="F7" s="139"/>
      <c r="G7" s="136"/>
      <c r="H7" s="139"/>
      <c r="I7" s="136"/>
      <c r="J7" s="82" t="s">
        <v>783</v>
      </c>
    </row>
    <row r="8" spans="1:10" x14ac:dyDescent="0.25">
      <c r="A8" s="136"/>
      <c r="B8" s="140"/>
      <c r="C8" s="141"/>
      <c r="D8" s="140"/>
      <c r="E8" s="141"/>
      <c r="F8" s="140"/>
      <c r="G8" s="141"/>
      <c r="H8" s="140"/>
      <c r="I8" s="141"/>
      <c r="J8" s="82" t="s">
        <v>784</v>
      </c>
    </row>
    <row r="9" spans="1:10" ht="25.5" x14ac:dyDescent="0.25">
      <c r="A9" s="136"/>
      <c r="B9" s="83" t="s">
        <v>785</v>
      </c>
      <c r="C9" s="83" t="s">
        <v>786</v>
      </c>
      <c r="D9" s="83" t="s">
        <v>785</v>
      </c>
      <c r="E9" s="83" t="s">
        <v>786</v>
      </c>
      <c r="F9" s="83" t="s">
        <v>785</v>
      </c>
      <c r="G9" s="83" t="s">
        <v>786</v>
      </c>
      <c r="H9" s="83" t="s">
        <v>785</v>
      </c>
      <c r="I9" s="83" t="s">
        <v>786</v>
      </c>
      <c r="J9" s="84"/>
    </row>
    <row r="10" spans="1:10" x14ac:dyDescent="0.25">
      <c r="A10" s="85" t="s">
        <v>787</v>
      </c>
      <c r="B10" s="85" t="s">
        <v>788</v>
      </c>
      <c r="C10" s="85" t="s">
        <v>789</v>
      </c>
      <c r="D10" s="85" t="s">
        <v>790</v>
      </c>
      <c r="E10" s="85" t="s">
        <v>791</v>
      </c>
      <c r="F10" s="85" t="s">
        <v>792</v>
      </c>
      <c r="G10" s="85" t="s">
        <v>793</v>
      </c>
      <c r="H10" s="85" t="s">
        <v>794</v>
      </c>
      <c r="I10" s="85" t="s">
        <v>795</v>
      </c>
      <c r="J10" s="84"/>
    </row>
    <row r="11" spans="1:10" x14ac:dyDescent="0.25">
      <c r="A11" s="86" t="s">
        <v>472</v>
      </c>
      <c r="B11" s="86">
        <v>0</v>
      </c>
      <c r="C11" s="86" t="s">
        <v>472</v>
      </c>
      <c r="D11" s="86">
        <v>0</v>
      </c>
      <c r="E11" s="86" t="s">
        <v>472</v>
      </c>
      <c r="F11" s="87" t="s">
        <v>796</v>
      </c>
      <c r="G11" s="87">
        <v>3299168.58</v>
      </c>
      <c r="H11" s="86" t="s">
        <v>472</v>
      </c>
      <c r="I11" s="86" t="s">
        <v>472</v>
      </c>
      <c r="J11" s="86" t="s">
        <v>472</v>
      </c>
    </row>
    <row r="12" spans="1:10" x14ac:dyDescent="0.25">
      <c r="A12" s="86" t="s">
        <v>472</v>
      </c>
      <c r="B12" s="86" t="s">
        <v>472</v>
      </c>
      <c r="C12" s="86" t="s">
        <v>472</v>
      </c>
      <c r="D12" s="86" t="s">
        <v>472</v>
      </c>
      <c r="E12" s="86" t="s">
        <v>472</v>
      </c>
      <c r="F12" s="86" t="s">
        <v>797</v>
      </c>
      <c r="G12" s="87">
        <v>10404034.949999999</v>
      </c>
      <c r="H12" s="86" t="s">
        <v>472</v>
      </c>
      <c r="I12" s="86" t="s">
        <v>472</v>
      </c>
      <c r="J12" s="86" t="s">
        <v>472</v>
      </c>
    </row>
    <row r="13" spans="1:10" x14ac:dyDescent="0.25">
      <c r="A13" s="85" t="s">
        <v>783</v>
      </c>
      <c r="B13" s="85" t="s">
        <v>472</v>
      </c>
      <c r="C13" s="85" t="s">
        <v>472</v>
      </c>
      <c r="D13" s="85" t="s">
        <v>472</v>
      </c>
      <c r="E13" s="85" t="s">
        <v>472</v>
      </c>
      <c r="F13" s="85" t="s">
        <v>472</v>
      </c>
      <c r="G13" s="85" t="s">
        <v>472</v>
      </c>
      <c r="H13" s="85" t="s">
        <v>472</v>
      </c>
      <c r="I13" s="85" t="s">
        <v>472</v>
      </c>
      <c r="J13" s="84" t="s">
        <v>472</v>
      </c>
    </row>
    <row r="14" spans="1:10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5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</sheetData>
  <mergeCells count="8">
    <mergeCell ref="A3:J3"/>
    <mergeCell ref="A15:J15"/>
    <mergeCell ref="A4:J4"/>
    <mergeCell ref="A6:A9"/>
    <mergeCell ref="B6:C8"/>
    <mergeCell ref="D6:E8"/>
    <mergeCell ref="F6:G8"/>
    <mergeCell ref="H6:I8"/>
  </mergeCells>
  <pageMargins left="0.7" right="0.7" top="0.75" bottom="0.75" header="0.3" footer="0.3"/>
  <pageSetup scale="60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2"/>
  <sheetViews>
    <sheetView topLeftCell="A3" workbookViewId="0">
      <selection sqref="A1:F21"/>
    </sheetView>
  </sheetViews>
  <sheetFormatPr baseColWidth="10" defaultRowHeight="15" x14ac:dyDescent="0.25"/>
  <cols>
    <col min="1" max="1" width="45.7109375" bestFit="1" customWidth="1"/>
    <col min="2" max="2" width="29" bestFit="1" customWidth="1"/>
    <col min="3" max="3" width="16.140625" bestFit="1" customWidth="1"/>
    <col min="4" max="6" width="11.5703125" bestFit="1" customWidth="1"/>
  </cols>
  <sheetData>
    <row r="1" spans="1:6" hidden="1" x14ac:dyDescent="0.25">
      <c r="A1" s="124" t="s">
        <v>798</v>
      </c>
      <c r="B1" s="124"/>
      <c r="C1" s="124"/>
      <c r="D1" s="124"/>
      <c r="E1" s="124"/>
      <c r="F1" s="124"/>
    </row>
    <row r="2" spans="1:6" hidden="1" x14ac:dyDescent="0.25"/>
    <row r="3" spans="1:6" s="111" customFormat="1" ht="12.75" x14ac:dyDescent="0.2">
      <c r="A3" s="118" t="s">
        <v>856</v>
      </c>
      <c r="B3" s="118"/>
      <c r="C3" s="118"/>
      <c r="D3" s="118"/>
      <c r="E3" s="118"/>
      <c r="F3" s="118"/>
    </row>
    <row r="4" spans="1:6" ht="15.75" x14ac:dyDescent="0.25">
      <c r="A4" s="142" t="s">
        <v>799</v>
      </c>
      <c r="B4" s="142"/>
      <c r="C4" s="142"/>
      <c r="D4" s="142"/>
      <c r="E4" s="142"/>
      <c r="F4" s="142"/>
    </row>
    <row r="5" spans="1:6" x14ac:dyDescent="0.25">
      <c r="A5" s="81" t="s">
        <v>472</v>
      </c>
      <c r="B5" s="71"/>
      <c r="C5" s="71"/>
      <c r="D5" s="71"/>
      <c r="E5" s="71"/>
      <c r="F5" s="71"/>
    </row>
    <row r="6" spans="1:6" ht="25.5" x14ac:dyDescent="0.25">
      <c r="A6" s="88" t="s">
        <v>800</v>
      </c>
      <c r="B6" s="88" t="s">
        <v>801</v>
      </c>
      <c r="C6" s="88" t="s">
        <v>802</v>
      </c>
      <c r="D6" s="88" t="s">
        <v>803</v>
      </c>
      <c r="E6" s="88" t="s">
        <v>804</v>
      </c>
      <c r="F6" s="88" t="s">
        <v>805</v>
      </c>
    </row>
    <row r="7" spans="1:6" x14ac:dyDescent="0.25">
      <c r="A7" s="89" t="s">
        <v>806</v>
      </c>
      <c r="B7" s="89" t="s">
        <v>807</v>
      </c>
      <c r="C7" s="89">
        <v>1</v>
      </c>
      <c r="D7" s="89">
        <v>1</v>
      </c>
      <c r="E7" s="89" t="s">
        <v>472</v>
      </c>
      <c r="F7" s="89" t="s">
        <v>472</v>
      </c>
    </row>
    <row r="8" spans="1:6" x14ac:dyDescent="0.25">
      <c r="A8" s="89" t="s">
        <v>806</v>
      </c>
      <c r="B8" s="89" t="s">
        <v>808</v>
      </c>
      <c r="C8" s="89">
        <v>1</v>
      </c>
      <c r="D8" s="89">
        <v>0</v>
      </c>
      <c r="E8" s="89">
        <v>1</v>
      </c>
      <c r="F8" s="89" t="s">
        <v>472</v>
      </c>
    </row>
    <row r="9" spans="1:6" x14ac:dyDescent="0.25">
      <c r="A9" s="89" t="s">
        <v>809</v>
      </c>
      <c r="B9" s="89" t="s">
        <v>810</v>
      </c>
      <c r="C9" s="89">
        <v>1</v>
      </c>
      <c r="D9" s="89">
        <v>0</v>
      </c>
      <c r="E9" s="89">
        <v>1</v>
      </c>
      <c r="F9" s="89" t="s">
        <v>472</v>
      </c>
    </row>
    <row r="10" spans="1:6" x14ac:dyDescent="0.25">
      <c r="A10" s="89" t="s">
        <v>809</v>
      </c>
      <c r="B10" s="89" t="s">
        <v>811</v>
      </c>
      <c r="C10" s="89">
        <v>1</v>
      </c>
      <c r="D10" s="89"/>
      <c r="E10" s="89">
        <v>1</v>
      </c>
      <c r="F10" s="89"/>
    </row>
    <row r="11" spans="1:6" x14ac:dyDescent="0.25">
      <c r="A11" s="89" t="s">
        <v>809</v>
      </c>
      <c r="B11" s="89" t="s">
        <v>812</v>
      </c>
      <c r="C11" s="89">
        <v>1</v>
      </c>
      <c r="D11" s="89"/>
      <c r="E11" s="89">
        <v>1</v>
      </c>
      <c r="F11" s="89"/>
    </row>
    <row r="12" spans="1:6" x14ac:dyDescent="0.25">
      <c r="A12" s="89" t="s">
        <v>809</v>
      </c>
      <c r="B12" s="89" t="s">
        <v>813</v>
      </c>
      <c r="C12" s="89">
        <v>1</v>
      </c>
      <c r="D12" s="89"/>
      <c r="E12" s="89">
        <v>1</v>
      </c>
      <c r="F12" s="89"/>
    </row>
    <row r="13" spans="1:6" x14ac:dyDescent="0.25">
      <c r="A13" s="89" t="s">
        <v>809</v>
      </c>
      <c r="B13" s="89" t="s">
        <v>814</v>
      </c>
      <c r="C13" s="89">
        <v>1</v>
      </c>
      <c r="D13" s="89"/>
      <c r="E13" s="89">
        <v>1</v>
      </c>
      <c r="F13" s="89"/>
    </row>
    <row r="14" spans="1:6" x14ac:dyDescent="0.25">
      <c r="A14" s="89" t="s">
        <v>809</v>
      </c>
      <c r="B14" s="89" t="s">
        <v>815</v>
      </c>
      <c r="C14" s="89">
        <v>1</v>
      </c>
      <c r="D14" s="89"/>
      <c r="E14" s="89">
        <v>1</v>
      </c>
      <c r="F14" s="89"/>
    </row>
    <row r="15" spans="1:6" x14ac:dyDescent="0.25">
      <c r="A15" s="89" t="s">
        <v>816</v>
      </c>
      <c r="B15" s="89" t="s">
        <v>817</v>
      </c>
      <c r="C15" s="89">
        <v>1</v>
      </c>
      <c r="D15" s="89"/>
      <c r="E15" s="89">
        <v>1</v>
      </c>
      <c r="F15" s="89"/>
    </row>
    <row r="16" spans="1:6" x14ac:dyDescent="0.25">
      <c r="A16" s="89" t="s">
        <v>816</v>
      </c>
      <c r="B16" s="89" t="s">
        <v>818</v>
      </c>
      <c r="C16" s="89">
        <v>1</v>
      </c>
      <c r="D16" s="89"/>
      <c r="E16" s="89">
        <v>1</v>
      </c>
      <c r="F16" s="89"/>
    </row>
    <row r="17" spans="1:6" x14ac:dyDescent="0.25">
      <c r="A17" s="89" t="s">
        <v>819</v>
      </c>
      <c r="B17" s="89" t="s">
        <v>820</v>
      </c>
      <c r="C17" s="89">
        <v>1</v>
      </c>
      <c r="D17" s="89"/>
      <c r="E17" s="89">
        <v>1</v>
      </c>
      <c r="F17" s="89"/>
    </row>
    <row r="18" spans="1:6" x14ac:dyDescent="0.25">
      <c r="A18" s="89" t="s">
        <v>819</v>
      </c>
      <c r="B18" s="89" t="s">
        <v>821</v>
      </c>
      <c r="C18" s="89">
        <v>1</v>
      </c>
      <c r="D18" s="89"/>
      <c r="E18" s="89">
        <v>1</v>
      </c>
      <c r="F18" s="89"/>
    </row>
    <row r="19" spans="1:6" x14ac:dyDescent="0.25">
      <c r="A19" s="89" t="s">
        <v>819</v>
      </c>
      <c r="B19" s="89" t="s">
        <v>821</v>
      </c>
      <c r="C19" s="89">
        <v>1</v>
      </c>
      <c r="D19" s="89"/>
      <c r="E19" s="89"/>
      <c r="F19" s="89">
        <v>1</v>
      </c>
    </row>
    <row r="20" spans="1:6" x14ac:dyDescent="0.25">
      <c r="A20" s="89" t="s">
        <v>819</v>
      </c>
      <c r="B20" s="89" t="s">
        <v>822</v>
      </c>
      <c r="C20" s="89">
        <v>1</v>
      </c>
      <c r="D20" s="89"/>
      <c r="E20" s="89"/>
      <c r="F20" s="89">
        <v>1</v>
      </c>
    </row>
    <row r="21" spans="1:6" x14ac:dyDescent="0.25">
      <c r="A21" s="89" t="s">
        <v>823</v>
      </c>
      <c r="B21" s="89" t="s">
        <v>824</v>
      </c>
      <c r="C21" s="89">
        <v>1</v>
      </c>
      <c r="D21" s="89"/>
      <c r="E21" s="89">
        <v>1</v>
      </c>
      <c r="F21" s="89"/>
    </row>
    <row r="22" spans="1:6" x14ac:dyDescent="0.25">
      <c r="A22" s="89" t="s">
        <v>823</v>
      </c>
      <c r="B22" s="89" t="s">
        <v>825</v>
      </c>
      <c r="C22" s="89">
        <v>1</v>
      </c>
      <c r="D22" s="89"/>
      <c r="E22" s="89">
        <v>1</v>
      </c>
      <c r="F22" s="89"/>
    </row>
    <row r="23" spans="1:6" x14ac:dyDescent="0.25">
      <c r="A23" s="88" t="s">
        <v>826</v>
      </c>
      <c r="B23" s="88" t="s">
        <v>827</v>
      </c>
      <c r="C23" s="88">
        <f>SUM(C7:C22)</f>
        <v>16</v>
      </c>
      <c r="D23" s="88">
        <f>SUM(D7:D22)</f>
        <v>1</v>
      </c>
      <c r="E23" s="88">
        <f>SUM(E7:E22)</f>
        <v>13</v>
      </c>
      <c r="F23" s="88">
        <f>SUM(F7:F22)</f>
        <v>2</v>
      </c>
    </row>
    <row r="24" spans="1:6" hidden="1" x14ac:dyDescent="0.25">
      <c r="A24" s="89"/>
      <c r="B24" s="89"/>
      <c r="C24" s="89">
        <v>0</v>
      </c>
      <c r="D24" s="89">
        <v>0</v>
      </c>
      <c r="E24" s="89">
        <v>0</v>
      </c>
      <c r="F24" s="89">
        <v>0</v>
      </c>
    </row>
    <row r="25" spans="1:6" hidden="1" x14ac:dyDescent="0.25">
      <c r="A25" s="89"/>
      <c r="B25" s="89"/>
      <c r="C25" s="89">
        <v>0</v>
      </c>
      <c r="D25" s="89">
        <v>0</v>
      </c>
      <c r="E25" s="89">
        <v>0</v>
      </c>
      <c r="F25" s="89">
        <v>0</v>
      </c>
    </row>
    <row r="26" spans="1:6" hidden="1" x14ac:dyDescent="0.25">
      <c r="A26" s="88" t="s">
        <v>826</v>
      </c>
      <c r="B26" s="88"/>
      <c r="C26" s="88">
        <v>0</v>
      </c>
      <c r="D26" s="88">
        <v>0</v>
      </c>
      <c r="E26" s="88">
        <v>0</v>
      </c>
      <c r="F26" s="88">
        <v>0</v>
      </c>
    </row>
    <row r="27" spans="1:6" hidden="1" x14ac:dyDescent="0.25">
      <c r="A27" s="89"/>
      <c r="B27" s="89"/>
      <c r="C27" s="89">
        <v>0</v>
      </c>
      <c r="D27" s="89">
        <v>0</v>
      </c>
      <c r="E27" s="89">
        <v>0</v>
      </c>
      <c r="F27" s="89">
        <v>0</v>
      </c>
    </row>
    <row r="28" spans="1:6" hidden="1" x14ac:dyDescent="0.25">
      <c r="A28" s="89"/>
      <c r="B28" s="89"/>
      <c r="C28" s="89">
        <v>0</v>
      </c>
      <c r="D28" s="89">
        <v>0</v>
      </c>
      <c r="E28" s="89">
        <v>0</v>
      </c>
      <c r="F28" s="89">
        <v>0</v>
      </c>
    </row>
    <row r="29" spans="1:6" hidden="1" x14ac:dyDescent="0.25">
      <c r="A29" s="88" t="s">
        <v>826</v>
      </c>
      <c r="B29" s="88"/>
      <c r="C29" s="88"/>
      <c r="D29" s="88"/>
      <c r="E29" s="88"/>
      <c r="F29" s="88"/>
    </row>
    <row r="30" spans="1:6" hidden="1" x14ac:dyDescent="0.25">
      <c r="A30" s="89"/>
      <c r="B30" s="89"/>
      <c r="C30" s="89">
        <v>0</v>
      </c>
      <c r="D30" s="89">
        <v>0</v>
      </c>
      <c r="E30" s="89">
        <v>0</v>
      </c>
      <c r="F30" s="89">
        <v>0</v>
      </c>
    </row>
    <row r="31" spans="1:6" hidden="1" x14ac:dyDescent="0.25">
      <c r="A31" s="89"/>
      <c r="B31" s="89"/>
      <c r="C31" s="89">
        <v>0</v>
      </c>
      <c r="D31" s="89">
        <v>0</v>
      </c>
      <c r="E31" s="89">
        <v>0</v>
      </c>
      <c r="F31" s="89">
        <v>0</v>
      </c>
    </row>
    <row r="32" spans="1:6" hidden="1" x14ac:dyDescent="0.25">
      <c r="A32" s="89"/>
      <c r="B32" s="89"/>
      <c r="C32" s="89">
        <v>0</v>
      </c>
      <c r="D32" s="89">
        <v>0</v>
      </c>
      <c r="E32" s="89">
        <v>0</v>
      </c>
      <c r="F32" s="89">
        <v>0</v>
      </c>
    </row>
    <row r="33" spans="1:6" hidden="1" x14ac:dyDescent="0.25">
      <c r="A33" s="88" t="s">
        <v>826</v>
      </c>
      <c r="B33" s="88"/>
      <c r="C33" s="88"/>
      <c r="D33" s="88"/>
      <c r="E33" s="88"/>
      <c r="F33" s="88"/>
    </row>
    <row r="34" spans="1:6" hidden="1" x14ac:dyDescent="0.25">
      <c r="A34" s="89" t="s">
        <v>828</v>
      </c>
      <c r="B34" s="89" t="s">
        <v>829</v>
      </c>
      <c r="C34" s="89">
        <v>0</v>
      </c>
      <c r="D34" s="89">
        <v>0</v>
      </c>
      <c r="E34" s="89">
        <v>0</v>
      </c>
      <c r="F34" s="89">
        <v>0</v>
      </c>
    </row>
    <row r="35" spans="1:6" hidden="1" x14ac:dyDescent="0.25">
      <c r="A35" s="89" t="s">
        <v>828</v>
      </c>
      <c r="B35" s="89" t="s">
        <v>829</v>
      </c>
      <c r="C35" s="89">
        <v>0</v>
      </c>
      <c r="D35" s="89">
        <v>0</v>
      </c>
      <c r="E35" s="89">
        <v>0</v>
      </c>
      <c r="F35" s="89">
        <v>0</v>
      </c>
    </row>
    <row r="36" spans="1:6" hidden="1" x14ac:dyDescent="0.25">
      <c r="A36" s="89" t="s">
        <v>828</v>
      </c>
      <c r="B36" s="89" t="s">
        <v>829</v>
      </c>
      <c r="C36" s="89">
        <v>0</v>
      </c>
      <c r="D36" s="89">
        <v>0</v>
      </c>
      <c r="E36" s="89">
        <v>0</v>
      </c>
      <c r="F36" s="89">
        <v>0</v>
      </c>
    </row>
    <row r="37" spans="1:6" hidden="1" x14ac:dyDescent="0.25">
      <c r="A37" s="88" t="s">
        <v>826</v>
      </c>
      <c r="B37" s="88"/>
      <c r="C37" s="88"/>
      <c r="D37" s="88"/>
      <c r="E37" s="88"/>
      <c r="F37" s="88"/>
    </row>
    <row r="38" spans="1:6" hidden="1" x14ac:dyDescent="0.25">
      <c r="A38" s="89"/>
      <c r="B38" s="89"/>
      <c r="C38" s="89">
        <v>0</v>
      </c>
      <c r="D38" s="89">
        <v>0</v>
      </c>
      <c r="E38" s="89">
        <v>0</v>
      </c>
      <c r="F38" s="89">
        <v>0</v>
      </c>
    </row>
    <row r="39" spans="1:6" hidden="1" x14ac:dyDescent="0.25">
      <c r="A39" s="89"/>
      <c r="B39" s="89"/>
      <c r="C39" s="89">
        <v>0</v>
      </c>
      <c r="D39" s="89">
        <v>0</v>
      </c>
      <c r="E39" s="89">
        <v>0</v>
      </c>
      <c r="F39" s="89">
        <v>0</v>
      </c>
    </row>
    <row r="40" spans="1:6" hidden="1" x14ac:dyDescent="0.25">
      <c r="A40" s="88" t="s">
        <v>826</v>
      </c>
      <c r="B40" s="88"/>
      <c r="C40" s="88"/>
      <c r="D40" s="88"/>
      <c r="E40" s="88"/>
      <c r="F40" s="88"/>
    </row>
    <row r="41" spans="1:6" hidden="1" x14ac:dyDescent="0.25">
      <c r="A41" s="88" t="s">
        <v>826</v>
      </c>
      <c r="B41" s="88"/>
      <c r="C41" s="88">
        <f>+C23+C26+C29+C33+C37+C40</f>
        <v>16</v>
      </c>
      <c r="D41" s="88">
        <f t="shared" ref="D41:F41" si="0">+D23+D26+D29+D33+D37+D40</f>
        <v>1</v>
      </c>
      <c r="E41" s="88">
        <f t="shared" si="0"/>
        <v>13</v>
      </c>
      <c r="F41" s="88">
        <f t="shared" si="0"/>
        <v>2</v>
      </c>
    </row>
    <row r="42" spans="1:6" x14ac:dyDescent="0.25">
      <c r="A42" s="143"/>
      <c r="B42" s="143"/>
      <c r="C42" s="143"/>
      <c r="D42" s="143"/>
      <c r="E42" s="143"/>
      <c r="F42" s="143"/>
    </row>
  </sheetData>
  <mergeCells count="4">
    <mergeCell ref="A1:F1"/>
    <mergeCell ref="A4:F4"/>
    <mergeCell ref="A42:F42"/>
    <mergeCell ref="A3:F3"/>
  </mergeCells>
  <pageMargins left="0.25" right="0.25" top="0.75" bottom="0.75" header="0.3" footer="0.3"/>
  <pageSetup scale="82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9"/>
  <sheetViews>
    <sheetView workbookViewId="0">
      <selection sqref="A1:A18"/>
    </sheetView>
  </sheetViews>
  <sheetFormatPr baseColWidth="10" defaultRowHeight="15" x14ac:dyDescent="0.25"/>
  <cols>
    <col min="1" max="1" width="4" style="92" customWidth="1"/>
    <col min="2" max="2" width="11.5703125" style="92" bestFit="1" customWidth="1"/>
    <col min="3" max="3" width="18.5703125" style="92" customWidth="1"/>
    <col min="4" max="4" width="11.5703125" style="92" bestFit="1" customWidth="1"/>
    <col min="5" max="18" width="10.140625" bestFit="1" customWidth="1"/>
  </cols>
  <sheetData>
    <row r="1" spans="1:18" ht="15" customHeight="1" x14ac:dyDescent="0.25">
      <c r="A1" s="152" t="s">
        <v>830</v>
      </c>
      <c r="B1" s="153" t="s">
        <v>831</v>
      </c>
      <c r="C1" s="154"/>
      <c r="D1" s="155"/>
      <c r="E1" s="97" t="s">
        <v>472</v>
      </c>
      <c r="F1" s="97" t="s">
        <v>472</v>
      </c>
      <c r="G1" s="97" t="s">
        <v>472</v>
      </c>
      <c r="H1" s="97" t="s">
        <v>472</v>
      </c>
      <c r="I1" s="97"/>
      <c r="J1" s="97" t="s">
        <v>472</v>
      </c>
      <c r="K1" s="97" t="s">
        <v>472</v>
      </c>
      <c r="L1" s="97" t="s">
        <v>472</v>
      </c>
      <c r="M1" s="97" t="s">
        <v>472</v>
      </c>
      <c r="N1" s="97" t="s">
        <v>472</v>
      </c>
      <c r="O1" s="97" t="s">
        <v>472</v>
      </c>
      <c r="P1" s="97"/>
      <c r="Q1" s="97"/>
      <c r="R1" s="97" t="s">
        <v>472</v>
      </c>
    </row>
    <row r="2" spans="1:18" x14ac:dyDescent="0.25">
      <c r="A2" s="152"/>
      <c r="B2" s="156"/>
      <c r="C2" s="157"/>
      <c r="D2" s="158"/>
      <c r="E2" s="98">
        <f>+E3*12</f>
        <v>261447.83949496836</v>
      </c>
      <c r="F2" s="98">
        <f t="shared" ref="F2:R2" si="0">+F3*12</f>
        <v>258695.09729080839</v>
      </c>
      <c r="G2" s="98">
        <f t="shared" si="0"/>
        <v>258581.89525432838</v>
      </c>
      <c r="H2" s="98">
        <f t="shared" si="0"/>
        <v>258581.89525432838</v>
      </c>
      <c r="I2" s="98">
        <f t="shared" si="0"/>
        <v>122843.54359241026</v>
      </c>
      <c r="J2" s="98">
        <f t="shared" si="0"/>
        <v>258581.89525432838</v>
      </c>
      <c r="K2" s="98">
        <f t="shared" si="0"/>
        <v>224869.41385630218</v>
      </c>
      <c r="L2" s="98">
        <f t="shared" si="0"/>
        <v>492093.21331226954</v>
      </c>
      <c r="M2" s="98">
        <f t="shared" si="0"/>
        <v>345327.88446186739</v>
      </c>
      <c r="N2" s="98">
        <f t="shared" si="0"/>
        <v>345327.88446186739</v>
      </c>
      <c r="O2" s="98">
        <f t="shared" si="0"/>
        <v>345327.88446186739</v>
      </c>
      <c r="P2" s="98">
        <f t="shared" si="0"/>
        <v>228851.20468775148</v>
      </c>
      <c r="Q2" s="98">
        <f t="shared" si="0"/>
        <v>706302.8714688</v>
      </c>
      <c r="R2" s="98">
        <f t="shared" si="0"/>
        <v>164666.2154416393</v>
      </c>
    </row>
    <row r="3" spans="1:18" x14ac:dyDescent="0.25">
      <c r="A3" s="152"/>
      <c r="B3" s="159" t="s">
        <v>832</v>
      </c>
      <c r="C3" s="147"/>
      <c r="D3" s="148"/>
      <c r="E3" s="99">
        <f>+'[3]PLANXPROG-1-MES'!$O$10+'[3]PLANXPROG-1-MES'!$T$10+'[3]PLANXPROG-1-MES'!$U$10+'[3]PLANXPROG-1-MES'!$V$10+'[3]PLANXPROG-1-MES'!$X$10+'[3]PLANXPROG-1-MES'!$Y$10+'[3]PLANXPROG-1-MES'!$Z$10</f>
        <v>21787.319957914031</v>
      </c>
      <c r="F3" s="99">
        <f>'[3]PLANXPROG-1-MES'!$O$11+'[3]PLANXPROG-1-MES'!$T$11+'[3]PLANXPROG-1-MES'!$U$11+'[3]PLANXPROG-1-MES'!$V$11+'[3]PLANXPROG-1-MES'!$X$11+'[3]PLANXPROG-1-MES'!$Y$11+'[3]PLANXPROG-1-MES'!$Z$11</f>
        <v>21557.924774234034</v>
      </c>
      <c r="G3" s="99">
        <f>'[3]PLANXPROG-1-MES'!$O$12+'[3]PLANXPROG-1-MES'!$T$12+'[3]PLANXPROG-1-MES'!$U$12+'[3]PLANXPROG-1-MES'!$V$12+'[3]PLANXPROG-1-MES'!$X$12+'[3]PLANXPROG-1-MES'!$Y$12+'[3]PLANXPROG-1-MES'!$Z$12</f>
        <v>21548.491271194031</v>
      </c>
      <c r="H3" s="99">
        <f>G3</f>
        <v>21548.491271194031</v>
      </c>
      <c r="I3" s="99">
        <f>'[3]PLANXPROG-1-MES'!$O$14+'[3]PLANXPROG-1-MES'!$T$14+'[3]PLANXPROG-1-MES'!$U$14+'[3]PLANXPROG-1-MES'!$V$14+'[3]PLANXPROG-1-MES'!$X$14+'[3]PLANXPROG-1-MES'!$Y$14+'[3]PLANXPROG-1-MES'!$Z$14</f>
        <v>10236.961966034189</v>
      </c>
      <c r="J3" s="99">
        <f>'[3]PLANXPROG-1-MES'!$O$23+'[3]PLANXPROG-1-MES'!$T$23+'[3]PLANXPROG-1-MES'!$U$23+'[3]PLANXPROG-1-MES'!$V$23+'[3]PLANXPROG-1-MES'!$X$23+'[3]PLANXPROG-1-MES'!$Y$23+'[3]PLANXPROG-1-MES'!$Z$23</f>
        <v>21548.491271194031</v>
      </c>
      <c r="K3" s="99">
        <f>'[3]PLANXPROG-1-MES'!$O$26+'[3]PLANXPROG-1-MES'!$T$26+'[3]PLANXPROG-1-MES'!$U$26+'[3]PLANXPROG-1-MES'!$V$26+'[3]PLANXPROG-1-MES'!$X$26+'[3]PLANXPROG-1-MES'!$Y$26+'[3]PLANXPROG-1-MES'!$Z$26</f>
        <v>18739.117821358515</v>
      </c>
      <c r="L3" s="99">
        <f>'[3]PLANXPROG-1-MES'!$O$9+'[3]PLANXPROG-1-MES'!$T$9+'[3]PLANXPROG-1-MES'!$U$9+'[3]PLANXPROG-1-MES'!$V$9+'[3]PLANXPROG-1-MES'!$X$9+'[3]PLANXPROG-1-MES'!$Y$9+'[3]PLANXPROG-1-MES'!$Z$9</f>
        <v>41007.767776022461</v>
      </c>
      <c r="M3" s="99">
        <f>'[3]PLANXPROG-1-MES'!$O$16+'[3]PLANXPROG-1-MES'!$T$16+'[3]PLANXPROG-1-MES'!$U$16+'[3]PLANXPROG-1-MES'!$V$16+'[3]PLANXPROG-1-MES'!$X$16+'[3]PLANXPROG-1-MES'!$Y$16+'[3]PLANXPROG-1-MES'!$Z$16</f>
        <v>28777.323705155613</v>
      </c>
      <c r="N3" s="99">
        <f>'[3]PLANXPROG-1-MES'!$O$22+'[3]PLANXPROG-1-MES'!$T$22+'[3]PLANXPROG-1-MES'!$U$22+'[3]PLANXPROG-1-MES'!$V$22+'[3]PLANXPROG-1-MES'!$X$22+'[3]PLANXPROG-1-MES'!$Y$22+'[3]PLANXPROG-1-MES'!$Z$22</f>
        <v>28777.323705155613</v>
      </c>
      <c r="O3" s="99">
        <f>N3</f>
        <v>28777.323705155613</v>
      </c>
      <c r="P3" s="99">
        <f>'[3]PLANXPROG-1-MES'!$O$7+'[3]PLANXPROG-1-MES'!$T$7+'[3]PLANXPROG-1-MES'!$U$7+'[3]PLANXPROG-1-MES'!$V$7+'[3]PLANXPROG-1-MES'!$X$7+'[3]PLANXPROG-1-MES'!$Y$7+'[3]PLANXPROG-1-MES'!$Z$7</f>
        <v>19070.933723979291</v>
      </c>
      <c r="Q3" s="99">
        <f>'[3]PLANXPROG-1-MES'!$O$6+'[3]PLANXPROG-1-MES'!$T$6+'[3]PLANXPROG-1-MES'!$U$6+'[3]PLANXPROG-1-MES'!$V$6+'[3]PLANXPROG-1-MES'!$X$6+'[3]PLANXPROG-1-MES'!$Y$6+'[3]PLANXPROG-1-MES'!$Z$6</f>
        <v>58858.572622400003</v>
      </c>
      <c r="R3" s="100">
        <f>'[3]PLANXPROG-1-MES'!$O$27+'[3]PLANXPROG-1-MES'!$T$27+'[3]PLANXPROG-1-MES'!$U$27+'[3]PLANXPROG-1-MES'!$V$27+'[3]PLANXPROG-1-MES'!$X$27+'[3]PLANXPROG-1-MES'!$Y$27+'[3]PLANXPROG-1-MES'!$Z$27</f>
        <v>13722.184620136608</v>
      </c>
    </row>
    <row r="4" spans="1:18" ht="30.75" hidden="1" customHeight="1" x14ac:dyDescent="0.25">
      <c r="A4" s="152"/>
      <c r="B4" s="144" t="s">
        <v>833</v>
      </c>
      <c r="C4" s="159" t="s">
        <v>834</v>
      </c>
      <c r="D4" s="148"/>
      <c r="E4" s="101"/>
      <c r="F4" s="101" t="s">
        <v>472</v>
      </c>
      <c r="G4" s="101" t="s">
        <v>472</v>
      </c>
      <c r="H4" s="101" t="s">
        <v>472</v>
      </c>
      <c r="I4" s="101"/>
      <c r="J4" s="101" t="s">
        <v>472</v>
      </c>
      <c r="K4" s="101" t="s">
        <v>472</v>
      </c>
      <c r="L4" s="101"/>
      <c r="M4" s="101" t="s">
        <v>472</v>
      </c>
      <c r="N4" s="101" t="s">
        <v>472</v>
      </c>
      <c r="O4" s="101" t="s">
        <v>472</v>
      </c>
      <c r="P4" s="101"/>
      <c r="Q4" s="101"/>
      <c r="R4" s="102" t="s">
        <v>472</v>
      </c>
    </row>
    <row r="5" spans="1:18" x14ac:dyDescent="0.25">
      <c r="A5" s="152"/>
      <c r="B5" s="145"/>
      <c r="C5" s="159" t="s">
        <v>48</v>
      </c>
      <c r="D5" s="148"/>
      <c r="E5" s="103">
        <f>'[3]PLANXPROG-1-MES'!$X$10</f>
        <v>247.5916666666667</v>
      </c>
      <c r="F5" s="104">
        <v>248</v>
      </c>
      <c r="G5" s="104">
        <v>248</v>
      </c>
      <c r="H5" s="104">
        <f t="shared" ref="H5:H14" si="1">G5</f>
        <v>248</v>
      </c>
      <c r="I5" s="104">
        <f>'[3]PLANXPROG-1-MES'!$X$14</f>
        <v>109.5</v>
      </c>
      <c r="J5" s="104">
        <v>248</v>
      </c>
      <c r="K5" s="104">
        <f>'[3]PLANXPROG-1-MES'!$X$26</f>
        <v>221.43333333333334</v>
      </c>
      <c r="L5" s="104">
        <f>'[3]PLANXPROG-1-MES'!$X$9</f>
        <v>479.36666666666667</v>
      </c>
      <c r="M5" s="104">
        <f>'[3]PLANXPROG-1-MES'!$X$16</f>
        <v>331.35916666666674</v>
      </c>
      <c r="N5" s="104">
        <f>'[3]PLANXPROG-1-MES'!$X$22</f>
        <v>331.35916666666674</v>
      </c>
      <c r="O5" s="104">
        <f>N5</f>
        <v>331.35916666666674</v>
      </c>
      <c r="P5" s="104">
        <f>'[3]PLANXPROG-1-MES'!$X$7</f>
        <v>214.74166666666667</v>
      </c>
      <c r="Q5" s="104">
        <f>'[3]PLANXPROG-1-MES'!$X$6</f>
        <v>693.5</v>
      </c>
      <c r="R5" s="105">
        <f>'[3]PLANXPROG-1-MES'!$X$27</f>
        <v>208.35416666666669</v>
      </c>
    </row>
    <row r="6" spans="1:18" x14ac:dyDescent="0.25">
      <c r="A6" s="152"/>
      <c r="B6" s="146"/>
      <c r="C6" s="159" t="s">
        <v>835</v>
      </c>
      <c r="D6" s="148"/>
      <c r="E6" s="106">
        <f>'[3]PLANXPROG-1-MES'!$T$10+'[3]PLANXPROG-1-MES'!$U$10+'[3]PLANXPROG-1-MES'!$V$10</f>
        <v>2570.1045248</v>
      </c>
      <c r="F6" s="104">
        <f>'[3]PLANXPROG-1-MES'!$T$11+'[3]PLANXPROG-1-MES'!$U$11+'[3]PLANXPROG-1-MES'!$V$11</f>
        <v>2340.7093411200003</v>
      </c>
      <c r="G6" s="104">
        <f>'[3]PLANXPROG-1-MES'!$T$12+'[3]PLANXPROG-1-MES'!$U$12+'[3]PLANXPROG-1-MES'!$V$12</f>
        <v>2331.2758380800001</v>
      </c>
      <c r="H6" s="104">
        <f t="shared" si="1"/>
        <v>2331.2758380800001</v>
      </c>
      <c r="I6" s="107">
        <f>'[3]PLANXPROG-1-MES'!$T$14+'[3]PLANXPROG-1-MES'!$U$14+'[3]PLANXPROG-1-MES'!$V$14</f>
        <v>1208.0951897184</v>
      </c>
      <c r="J6" s="104">
        <f>'[3]PLANXPROG-1-MES'!$T$23+'[3]PLANXPROG-1-MES'!$U$23+'[3]PLANXPROG-1-MES'!$V$23</f>
        <v>2331.2758380800001</v>
      </c>
      <c r="K6" s="104">
        <f>'[3]PLANXPROG-1-MES'!$T$26+'[3]PLANXPROG-1-MES'!$U$26+'[3]PLANXPROG-1-MES'!$V$26</f>
        <v>2331.2758380800001</v>
      </c>
      <c r="L6" s="104">
        <f>'[3]PLANXPROG-1-MES'!$T$9+'[3]PLANXPROG-1-MES'!$U$9+'[3]PLANXPROG-1-MES'!$V$9</f>
        <v>4690.2843330400001</v>
      </c>
      <c r="M6" s="104">
        <f>'[3]PLANXPROG-1-MES'!$T$16+'[3]PLANXPROG-1-MES'!$U$16+'[3]PLANXPROG-1-MES'!$V$16</f>
        <v>3379.7751881599997</v>
      </c>
      <c r="N6" s="104">
        <f>'[3]PLANXPROG-1-MES'!$T$22+'[3]PLANXPROG-1-MES'!$U$22+'[3]PLANXPROG-1-MES'!$V$22</f>
        <v>3379.7751881599997</v>
      </c>
      <c r="O6" s="104">
        <f t="shared" ref="O6:O14" si="2">N6</f>
        <v>3379.7751881599997</v>
      </c>
      <c r="P6" s="104">
        <f>'[3]PLANXPROG-1-MES'!$T$7+'[3]PLANXPROG-1-MES'!$U$7+'[3]PLANXPROG-1-MES'!$V$7</f>
        <v>2277.3783237600001</v>
      </c>
      <c r="Q6" s="104">
        <f>'[3]PLANXPROG-1-MES'!$T$6+'[3]PLANXPROG-1-MES'!$U$6+'[3]PLANXPROG-1-MES'!$V$6</f>
        <v>6742.4163724000018</v>
      </c>
      <c r="R6" s="105">
        <f>'[3]PLANXPROG-1-MES'!$T$27+'[3]PLANXPROG-1-MES'!$U$27+'[3]PLANXPROG-1-MES'!$V$27</f>
        <v>2045.2129461599998</v>
      </c>
    </row>
    <row r="7" spans="1:18" ht="30" customHeight="1" x14ac:dyDescent="0.25">
      <c r="A7" s="152"/>
      <c r="B7" s="159" t="s">
        <v>836</v>
      </c>
      <c r="C7" s="147"/>
      <c r="D7" s="148"/>
      <c r="E7" s="104">
        <f>[3]TABULADOR4.0!$T$4-[3]TABULADOR4.0!$U$4-[3]TABULADOR4.0!$V$4+'[3]PLANXPROG-1-MES'!$Y$10+'[3]PLANXPROG-1-MES'!$Z$10</f>
        <v>17058.373766447363</v>
      </c>
      <c r="F7" s="104">
        <f>[3]TABULADOR4.0!$T$4-[3]TABULADOR4.0!$U$4-[3]TABULADOR4.0!$V$4+'[3]PLANXPROG-1-MES'!$Y$11+'[3]PLANXPROG-1-MES'!$Z$11</f>
        <v>17058.373766447363</v>
      </c>
      <c r="G7" s="104">
        <f>[3]TABULADOR4.0!$T$4-[3]TABULADOR4.0!$U$4-[3]TABULADOR4.0!$V$4+'[3]PLANXPROG-1-MES'!$Y$12+'[3]PLANXPROG-1-MES'!$Z$12</f>
        <v>17058.373766447363</v>
      </c>
      <c r="H7" s="104">
        <f t="shared" si="1"/>
        <v>17058.373766447363</v>
      </c>
      <c r="I7" s="107">
        <f>[3]TABULADOR4.0!$T$9-[3]TABULADOR4.0!$U$9-[3]TABULADOR4.0!$V$9+'[3]PLANXPROG-1-MES'!$Y$14+'[3]PLANXPROG-1-MES'!$Z$14</f>
        <v>8770.6067763157898</v>
      </c>
      <c r="J7" s="104">
        <f>[3]TABULADOR4.0!$T$4-[3]TABULADOR4.0!$U$4-[3]TABULADOR4.0!$V$4+'[3]PLANXPROG-1-MES'!$Y$23+'[3]PLANXPROG-1-MES'!$Z$23</f>
        <v>17058.373766447363</v>
      </c>
      <c r="K7" s="104">
        <f>[3]TABULADOR4.0!$T$5-[3]TABULADOR4.0!$U$5-[3]TABULADOR4.0!$V$5+'[3]PLANXPROG-1-MES'!$Y$26+'[3]PLANXPROG-1-MES'!$Z$26</f>
        <v>14264.588649945174</v>
      </c>
      <c r="L7" s="104">
        <f>[3]TABULADOR4.0!$T$6-[3]TABULADOR4.0!$U$6-[3]TABULADOR4.0!$V$6+'[3]PLANXPROG-1-MES'!$Y$9+'[3]PLANXPROG-1-MES'!$Z$9</f>
        <v>30197.336776315795</v>
      </c>
      <c r="M7" s="104">
        <f>[3]TABULADOR4.0!$T$7-[3]TABULADOR4.0!$U$7-[3]TABULADOR4.0!$V$7+'[3]PLANXPROG-1-MES'!$Y$16+'[3]PLANXPROG-1-MES'!$Z$16</f>
        <v>21578.315183662278</v>
      </c>
      <c r="N7" s="104">
        <f>[3]TABULADOR4.0!$T$7-[3]TABULADOR4.0!$U$7-[3]TABULADOR4.0!$V$7+'[3]PLANXPROG-1-MES'!$Y$22+'[3]PLANXPROG-1-MES'!$Z$22</f>
        <v>21578.315183662278</v>
      </c>
      <c r="O7" s="104">
        <f t="shared" si="2"/>
        <v>21578.315183662278</v>
      </c>
      <c r="P7" s="104">
        <f>[3]TABULADOR4.0!$T$10-[3]TABULADOR4.0!$U$10-[3]TABULADOR4.0!$V$10+'[3]PLANXPROG-1-MES'!$Y$7+'[3]PLANXPROG-1-MES'!$Z$7</f>
        <v>14789.343733552632</v>
      </c>
      <c r="Q7" s="104">
        <f>[3]TABULADOR4.0!$T$8-[3]TABULADOR4.0!$U$8-[3]TABULADOR4.0!$V$8+'[3]PLANXPROG-1-MES'!$Y$6+'[3]PLANXPROG-1-MES'!$Z$6</f>
        <v>41353.126249999994</v>
      </c>
      <c r="R7" s="105">
        <f>[3]TABULADOR4.0!$T$13-[3]TABULADOR4.0!$U$13-[3]TABULADOR4.0!$V$13+'[3]PLANXPROG-1-MES'!$Y$27+'[3]PLANXPROG-1-MES'!$Z$27</f>
        <v>10170.097507309942</v>
      </c>
    </row>
    <row r="8" spans="1:18" x14ac:dyDescent="0.25">
      <c r="A8" s="152"/>
      <c r="B8" s="159" t="s">
        <v>837</v>
      </c>
      <c r="C8" s="147"/>
      <c r="D8" s="148"/>
      <c r="E8" s="104">
        <f>[3]TABULADOR4.0!$T$4-[3]TABULADOR4.0!$U$4-[3]TABULADOR4.0!$V$4</f>
        <v>14513.229166666664</v>
      </c>
      <c r="F8" s="104">
        <f>[3]TABULADOR4.0!$T$4-[3]TABULADOR4.0!$U$4-[3]TABULADOR4.0!$V$4</f>
        <v>14513.229166666664</v>
      </c>
      <c r="G8" s="104">
        <f>[3]TABULADOR4.0!$T$4-[3]TABULADOR4.0!$U$4-[3]TABULADOR4.0!$V$4</f>
        <v>14513.229166666664</v>
      </c>
      <c r="H8" s="104">
        <f t="shared" si="1"/>
        <v>14513.229166666664</v>
      </c>
      <c r="I8" s="107">
        <f>[3]TABULADOR4.0!$T$9-[3]TABULADOR4.0!$U$9-[3]TABULADOR4.0!$V$9</f>
        <v>7644.99</v>
      </c>
      <c r="J8" s="104">
        <f>[3]TABULADOR4.0!$T$4-[3]TABULADOR4.0!$U$4-[3]TABULADOR4.0!$V$4</f>
        <v>14513.229166666664</v>
      </c>
      <c r="K8" s="104">
        <f>[3]TABULADOR4.0!$T$5-[3]TABULADOR4.0!$U$5-[3]TABULADOR4.0!$V$5</f>
        <v>12867.763333333332</v>
      </c>
      <c r="L8" s="104">
        <f>[3]TABULADOR4.0!$T$6-[3]TABULADOR4.0!$U$6-[3]TABULADOR4.0!$V$6</f>
        <v>25269.636666666669</v>
      </c>
      <c r="M8" s="104">
        <f>[3]TABULADOR4.0!$T$7-[3]TABULADOR4.0!$U$7-[3]TABULADOR4.0!$V$7</f>
        <v>18172.07375</v>
      </c>
      <c r="N8" s="104">
        <f>[3]TABULADOR4.0!$T$7-[3]TABULADOR4.0!$U$7-[3]TABULADOR4.0!$V$7</f>
        <v>18172.07375</v>
      </c>
      <c r="O8" s="104">
        <f t="shared" si="2"/>
        <v>18172.07375</v>
      </c>
      <c r="P8" s="104">
        <f>[3]TABULADOR4.0!$T$10-[3]TABULADOR4.0!$U$10-[3]TABULADOR4.0!$V$10</f>
        <v>12581.884166666667</v>
      </c>
      <c r="Q8" s="104">
        <f>[3]TABULADOR4.0!$T$8-[3]TABULADOR4.0!$U$8-[3]TABULADOR4.0!$V$8</f>
        <v>34224.219999999994</v>
      </c>
      <c r="R8" s="105">
        <f>[3]TABULADOR4.0!$T$13-[3]TABULADOR4.0!$U$13-[3]TABULADOR4.0!$V$13</f>
        <v>9119.1883333333335</v>
      </c>
    </row>
    <row r="9" spans="1:18" x14ac:dyDescent="0.25">
      <c r="A9" s="152"/>
      <c r="B9" s="144" t="s">
        <v>838</v>
      </c>
      <c r="C9" s="147" t="s">
        <v>839</v>
      </c>
      <c r="D9" s="148"/>
      <c r="E9" s="104">
        <f>[3]TABULADOR4.0!$U$4+[3]TABULADOR4.0!$V$4+'[3]PLANXPROG-1-MES'!$V$10</f>
        <v>2585.2233504000001</v>
      </c>
      <c r="F9" s="104">
        <f>[3]TABULADOR4.0!$U$4+[3]TABULADOR4.0!$V$4+'[3]PLANXPROG-1-MES'!$V$11</f>
        <v>2514.6402169600001</v>
      </c>
      <c r="G9" s="104">
        <f>[3]TABULADOR4.0!$U$4+[3]TABULADOR4.0!$V$4+'[3]PLANXPROG-1-MES'!$V$12</f>
        <v>2511.73760064</v>
      </c>
      <c r="H9" s="104">
        <f t="shared" si="1"/>
        <v>2511.73760064</v>
      </c>
      <c r="I9" s="107">
        <f>[3]TABULADOR4.0!$U$9+[3]TABULADOR4.0!$V$9+'[3]PLANXPROG-1-MES'!$V$14</f>
        <v>397.97792928000001</v>
      </c>
      <c r="J9" s="104">
        <f>[3]TABULADOR4.0!$U$4+[3]TABULADOR4.0!$V$4+'[3]PLANXPROG-1-MES'!$V$23</f>
        <v>2511.73760064</v>
      </c>
      <c r="K9" s="104">
        <f>[3]TABULADOR4.0!$U$5+[3]TABULADOR4.0!$V$5+'[3]PLANXPROG-1-MES'!$V$26</f>
        <v>2522.3076006400001</v>
      </c>
      <c r="L9" s="104">
        <f>[3]TABULADOR4.0!$U$6+[3]TABULADOR4.0!$V$6+'[3]PLANXPROG-1-MES'!$V$9</f>
        <v>6967.1163683199993</v>
      </c>
      <c r="M9" s="104">
        <f>[3]TABULADOR4.0!$U$7+[3]TABULADOR4.0!$V$7+'[3]PLANXPROG-1-MES'!$V$16</f>
        <v>4403.3727852800002</v>
      </c>
      <c r="N9" s="104">
        <f>[3]TABULADOR4.0!$U$7+[3]TABULADOR4.0!$V$7+'[3]PLANXPROG-1-MES'!$V$22</f>
        <v>4403.3727852800002</v>
      </c>
      <c r="O9" s="104">
        <f t="shared" si="2"/>
        <v>4403.3727852800002</v>
      </c>
      <c r="P9" s="104">
        <f>[3]TABULADOR4.0!$U$10+[3]TABULADOR4.0!$V$10+'[3]PLANXPROG-1-MES'!$V$7</f>
        <v>2373.3737500800003</v>
      </c>
      <c r="Q9" s="104">
        <f>[3]TABULADOR4.0!$U$8+[3]TABULADOR4.0!$V$8+'[3]PLANXPROG-1-MES'!$V$6</f>
        <v>12027.2916112</v>
      </c>
      <c r="R9" s="105">
        <f>[3]TABULADOR4.0!$U$13+[3]TABULADOR4.0!$V$13+'[3]PLANXPROG-1-MES'!$V$27</f>
        <v>1810.9882492799998</v>
      </c>
    </row>
    <row r="10" spans="1:18" x14ac:dyDescent="0.25">
      <c r="A10" s="152"/>
      <c r="B10" s="145"/>
      <c r="C10" s="147" t="s">
        <v>835</v>
      </c>
      <c r="D10" s="148"/>
      <c r="E10" s="108">
        <f>[3]TABULADOR4.0!$V$4</f>
        <v>347.41</v>
      </c>
      <c r="F10" s="107">
        <f>E10</f>
        <v>347.41</v>
      </c>
      <c r="G10" s="107">
        <f>F10</f>
        <v>347.41</v>
      </c>
      <c r="H10" s="107">
        <f t="shared" si="1"/>
        <v>347.41</v>
      </c>
      <c r="I10" s="107">
        <f>[3]TABULADOR4.0!$V$9</f>
        <v>118.38</v>
      </c>
      <c r="J10" s="107">
        <f>[3]TABULADOR4.0!$V$11</f>
        <v>308.24</v>
      </c>
      <c r="K10" s="107">
        <f>[3]TABULADOR4.0!$V$5</f>
        <v>272.86</v>
      </c>
      <c r="L10" s="107">
        <f>[3]TABULADOR4.0!$V$6</f>
        <v>713.03</v>
      </c>
      <c r="M10" s="107">
        <f>[3]TABULADOR4.0!$V$7</f>
        <v>488.16</v>
      </c>
      <c r="N10" s="107">
        <f>M10</f>
        <v>488.16</v>
      </c>
      <c r="O10" s="107">
        <f t="shared" si="2"/>
        <v>488.16</v>
      </c>
      <c r="P10" s="107">
        <f>[3]TABULADOR4.0!$V$10</f>
        <v>298.99</v>
      </c>
      <c r="Q10" s="107">
        <f>[3]TABULADOR4.0!$V$8</f>
        <v>1103.26</v>
      </c>
      <c r="R10" s="109">
        <f>[3]TABULADOR4.0!$V$13</f>
        <v>261.58</v>
      </c>
    </row>
    <row r="11" spans="1:18" x14ac:dyDescent="0.25">
      <c r="A11" s="152"/>
      <c r="B11" s="146"/>
      <c r="C11" s="147" t="s">
        <v>840</v>
      </c>
      <c r="D11" s="148"/>
      <c r="E11" s="104">
        <f>[3]TABULADOR4.0!$U$4</f>
        <v>1563.84</v>
      </c>
      <c r="F11" s="104">
        <f>[3]TABULADOR4.0!$U$4</f>
        <v>1563.84</v>
      </c>
      <c r="G11" s="104">
        <f>[3]TABULADOR4.0!$U$4</f>
        <v>1563.84</v>
      </c>
      <c r="H11" s="104">
        <f t="shared" si="1"/>
        <v>1563.84</v>
      </c>
      <c r="I11" s="107">
        <f>[3]TABULADOR4.0!$U$9</f>
        <v>30.38</v>
      </c>
      <c r="J11" s="104">
        <f>[3]TABULADOR4.0!$U$4</f>
        <v>1563.84</v>
      </c>
      <c r="K11" s="104">
        <f>[3]TABULADOR4.0!$U$5</f>
        <v>1648.96</v>
      </c>
      <c r="L11" s="104">
        <f>[3]TABULADOR4.0!$U$6</f>
        <v>4927.75</v>
      </c>
      <c r="M11" s="104">
        <f>[3]TABULADOR4.0!$U$7</f>
        <v>2992.11</v>
      </c>
      <c r="N11" s="104">
        <f>[3]TABULADOR4.0!$U$7</f>
        <v>2992.11</v>
      </c>
      <c r="O11" s="104">
        <f t="shared" si="2"/>
        <v>2992.11</v>
      </c>
      <c r="P11" s="104">
        <f>[3]TABULADOR4.0!$U$10</f>
        <v>1490.48</v>
      </c>
      <c r="Q11" s="104">
        <f>[3]TABULADOR4.0!$U$8</f>
        <v>8966.27</v>
      </c>
      <c r="R11" s="105">
        <f>[3]TABULADOR4.0!$U$13</f>
        <v>1036.94</v>
      </c>
    </row>
    <row r="12" spans="1:18" x14ac:dyDescent="0.25">
      <c r="A12" s="152"/>
      <c r="B12" s="144" t="s">
        <v>841</v>
      </c>
      <c r="C12" s="147" t="s">
        <v>842</v>
      </c>
      <c r="D12" s="148"/>
      <c r="E12" s="106">
        <f>'[3]PLANXPROG-1-MES'!$O$10</f>
        <v>16424.479166666664</v>
      </c>
      <c r="F12" s="104">
        <f>'[3]PLANXPROG-1-MES'!$O$11</f>
        <v>16424.479166666664</v>
      </c>
      <c r="G12" s="104">
        <f>'[3]PLANXPROG-1-MES'!$O$12</f>
        <v>16424.479166666664</v>
      </c>
      <c r="H12" s="104">
        <f t="shared" si="1"/>
        <v>16424.479166666664</v>
      </c>
      <c r="I12" s="104">
        <f>'[3]PLANXPROG-1-MES'!$O$14</f>
        <v>7793.75</v>
      </c>
      <c r="J12" s="104">
        <f>'[3]PLANXPROG-1-MES'!$O$23</f>
        <v>16424.479166666664</v>
      </c>
      <c r="K12" s="104">
        <f>'[3]PLANXPROG-1-MES'!$O$26</f>
        <v>14789.583333333334</v>
      </c>
      <c r="L12" s="104">
        <f>'[3]PLANXPROG-1-MES'!$O$9</f>
        <v>30910.416666666668</v>
      </c>
      <c r="M12" s="104">
        <f>'[3]PLANXPROG-1-MES'!$O$16</f>
        <v>21659.947916666672</v>
      </c>
      <c r="N12" s="104">
        <f>'[3]PLANXPROG-1-MES'!$O$22</f>
        <v>21659.947916666672</v>
      </c>
      <c r="O12" s="104">
        <f t="shared" si="2"/>
        <v>21659.947916666672</v>
      </c>
      <c r="P12" s="104">
        <f>'[3]PLANXPROG-1-MES'!$O$7</f>
        <v>14371.354166666666</v>
      </c>
      <c r="Q12" s="104">
        <f>'[3]PLANXPROG-1-MES'!$O$6</f>
        <v>44293.75</v>
      </c>
      <c r="R12" s="105">
        <f>'[3]PLANXPROG-1-MES'!$O$27</f>
        <v>10417.708333333334</v>
      </c>
    </row>
    <row r="13" spans="1:18" x14ac:dyDescent="0.25">
      <c r="A13" s="152"/>
      <c r="B13" s="145"/>
      <c r="C13" s="149" t="s">
        <v>843</v>
      </c>
      <c r="D13" s="93" t="s">
        <v>844</v>
      </c>
      <c r="E13" s="104">
        <v>1237.96</v>
      </c>
      <c r="F13" s="104">
        <f>E13</f>
        <v>1237.96</v>
      </c>
      <c r="G13" s="104">
        <f>F13</f>
        <v>1237.96</v>
      </c>
      <c r="H13" s="104">
        <f t="shared" si="1"/>
        <v>1237.96</v>
      </c>
      <c r="I13" s="104">
        <f>'[3]PLANXPROG-1-MES'!$L$14/2</f>
        <v>547.5</v>
      </c>
      <c r="J13" s="104">
        <f>H13</f>
        <v>1237.96</v>
      </c>
      <c r="K13" s="104">
        <f>'[3]PLANXPROG-1-MES'!$L$26/2</f>
        <v>1107.1666666666667</v>
      </c>
      <c r="L13" s="104">
        <f>'[3]PLANXPROG-1-MES'!$L$9/2</f>
        <v>2396.8333333333335</v>
      </c>
      <c r="M13" s="104">
        <f>'[3]PLANXPROG-1-MES'!$L$16/2</f>
        <v>1656.7958333333336</v>
      </c>
      <c r="N13" s="104">
        <f>'[3]PLANXPROG-1-MES'!$L$22/2</f>
        <v>1656.7958333333336</v>
      </c>
      <c r="O13" s="104">
        <f t="shared" si="2"/>
        <v>1656.7958333333336</v>
      </c>
      <c r="P13" s="104">
        <f>'[3]PLANXPROG-1-MES'!$L$7/2</f>
        <v>1073.7083333333335</v>
      </c>
      <c r="Q13" s="104">
        <f>'[3]PLANXPROG-1-MES'!$L$6/2</f>
        <v>3467.5</v>
      </c>
      <c r="R13" s="105">
        <f>'[3]PLANXPROG-1-MES'!$L$27</f>
        <v>0</v>
      </c>
    </row>
    <row r="14" spans="1:18" x14ac:dyDescent="0.25">
      <c r="A14" s="152"/>
      <c r="B14" s="145"/>
      <c r="C14" s="150"/>
      <c r="D14" s="93" t="s">
        <v>845</v>
      </c>
      <c r="E14" s="104">
        <v>1237.96</v>
      </c>
      <c r="F14" s="104">
        <f>E14</f>
        <v>1237.96</v>
      </c>
      <c r="G14" s="104">
        <f>F14</f>
        <v>1237.96</v>
      </c>
      <c r="H14" s="110">
        <f t="shared" si="1"/>
        <v>1237.96</v>
      </c>
      <c r="I14" s="104">
        <f>'[3]PLANXPROG-1-MES'!$L$14/2</f>
        <v>547.5</v>
      </c>
      <c r="J14" s="104">
        <f>H14</f>
        <v>1237.96</v>
      </c>
      <c r="K14" s="104">
        <f>'[3]PLANXPROG-1-MES'!$L$26/2</f>
        <v>1107.1666666666667</v>
      </c>
      <c r="L14" s="104">
        <f>'[3]PLANXPROG-1-MES'!$L$9/2</f>
        <v>2396.8333333333335</v>
      </c>
      <c r="M14" s="104">
        <f>'[3]PLANXPROG-1-MES'!$L$16/2</f>
        <v>1656.7958333333336</v>
      </c>
      <c r="N14" s="104">
        <f>'[3]PLANXPROG-1-MES'!$L$22/2</f>
        <v>1656.7958333333336</v>
      </c>
      <c r="O14" s="104">
        <f t="shared" si="2"/>
        <v>1656.7958333333336</v>
      </c>
      <c r="P14" s="104">
        <f>P13</f>
        <v>1073.7083333333335</v>
      </c>
      <c r="Q14" s="104">
        <f>'[3]PLANXPROG-1-MES'!$L$6/2</f>
        <v>3467.5</v>
      </c>
      <c r="R14" s="105">
        <f>'[3]PLANXPROG-1-MES'!$L$27</f>
        <v>0</v>
      </c>
    </row>
    <row r="15" spans="1:18" x14ac:dyDescent="0.25">
      <c r="A15" s="152"/>
      <c r="B15" s="145"/>
      <c r="C15" s="150"/>
      <c r="D15" s="93" t="s">
        <v>846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</row>
    <row r="16" spans="1:18" x14ac:dyDescent="0.25">
      <c r="A16" s="152"/>
      <c r="B16" s="145"/>
      <c r="C16" s="151"/>
      <c r="D16" s="93" t="s">
        <v>847</v>
      </c>
      <c r="E16" s="104">
        <v>950</v>
      </c>
      <c r="F16" s="104">
        <v>950</v>
      </c>
      <c r="G16" s="104">
        <v>950</v>
      </c>
      <c r="H16" s="104">
        <v>950</v>
      </c>
      <c r="I16" s="104">
        <v>950</v>
      </c>
      <c r="J16" s="104">
        <v>950</v>
      </c>
      <c r="K16" s="104">
        <v>950</v>
      </c>
      <c r="L16" s="104">
        <v>950</v>
      </c>
      <c r="M16" s="104">
        <v>950</v>
      </c>
      <c r="N16" s="104">
        <v>950</v>
      </c>
      <c r="O16" s="104">
        <v>950</v>
      </c>
      <c r="P16" s="104">
        <v>950</v>
      </c>
      <c r="Q16" s="104">
        <v>950</v>
      </c>
      <c r="R16" s="104"/>
    </row>
    <row r="17" spans="1:18" x14ac:dyDescent="0.25">
      <c r="A17" s="152"/>
      <c r="B17" s="146"/>
      <c r="C17" s="147" t="s">
        <v>848</v>
      </c>
      <c r="D17" s="148"/>
      <c r="E17" s="104">
        <f>[3]PLANTILLA!$L$3</f>
        <v>12379.583333333334</v>
      </c>
      <c r="F17" s="104">
        <f>[3]PLANTILLA!$L$4</f>
        <v>12379.583333333334</v>
      </c>
      <c r="G17" s="104">
        <f>[3]PLANTILLA!$L$3</f>
        <v>12379.583333333334</v>
      </c>
      <c r="H17" s="104">
        <f>G17</f>
        <v>12379.583333333334</v>
      </c>
      <c r="I17" s="104">
        <f>[3]PLANTILLA!$L$14</f>
        <v>5475</v>
      </c>
      <c r="J17" s="104">
        <f>[3]PLANTILLA!$L$17</f>
        <v>12379.583333333334</v>
      </c>
      <c r="K17" s="104">
        <f>[3]PLANTILLA!$L$18</f>
        <v>11071.666666666666</v>
      </c>
      <c r="L17" s="104">
        <f>[3]PLANTILLA!$L$9</f>
        <v>23968.333333333332</v>
      </c>
      <c r="M17" s="104">
        <f>[3]PLANTILLA!$L$10</f>
        <v>16561.875</v>
      </c>
      <c r="N17" s="104">
        <f>[3]PLANTILLA!$L$12</f>
        <v>16592.291666666668</v>
      </c>
      <c r="O17" s="104">
        <f>N17</f>
        <v>16592.291666666668</v>
      </c>
      <c r="P17" s="104">
        <f>[3]PLANTILLA!$L$11</f>
        <v>16592.291666666668</v>
      </c>
      <c r="Q17" s="104">
        <f>[3]PLANTILLA!$L$13</f>
        <v>34675</v>
      </c>
      <c r="R17" s="105">
        <f>[3]PLANTILLA!$L$19</f>
        <v>10417.708333333334</v>
      </c>
    </row>
    <row r="18" spans="1:18" s="96" customFormat="1" ht="22.5" x14ac:dyDescent="0.25">
      <c r="A18" s="152"/>
      <c r="B18" s="159" t="s">
        <v>801</v>
      </c>
      <c r="C18" s="147"/>
      <c r="D18" s="148"/>
      <c r="E18" s="94" t="s">
        <v>852</v>
      </c>
      <c r="F18" s="94" t="s">
        <v>852</v>
      </c>
      <c r="G18" s="94" t="s">
        <v>852</v>
      </c>
      <c r="H18" s="94" t="s">
        <v>852</v>
      </c>
      <c r="I18" s="94" t="s">
        <v>849</v>
      </c>
      <c r="J18" s="94" t="s">
        <v>850</v>
      </c>
      <c r="K18" s="94" t="s">
        <v>850</v>
      </c>
      <c r="L18" s="94" t="s">
        <v>853</v>
      </c>
      <c r="M18" s="94" t="s">
        <v>854</v>
      </c>
      <c r="N18" s="94" t="s">
        <v>855</v>
      </c>
      <c r="O18" s="94" t="s">
        <v>855</v>
      </c>
      <c r="P18" s="94" t="s">
        <v>808</v>
      </c>
      <c r="Q18" s="94" t="s">
        <v>807</v>
      </c>
      <c r="R18" s="95" t="s">
        <v>851</v>
      </c>
    </row>
    <row r="19" spans="1:18" x14ac:dyDescent="0.25">
      <c r="A19" s="91"/>
      <c r="B19" s="91"/>
      <c r="C19" s="91"/>
      <c r="D19" s="9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</sheetData>
  <mergeCells count="18">
    <mergeCell ref="C10:D10"/>
    <mergeCell ref="C11:D11"/>
    <mergeCell ref="B12:B17"/>
    <mergeCell ref="C12:D12"/>
    <mergeCell ref="C13:C16"/>
    <mergeCell ref="C17:D17"/>
    <mergeCell ref="A1:A18"/>
    <mergeCell ref="B1:D2"/>
    <mergeCell ref="B3:D3"/>
    <mergeCell ref="B4:B6"/>
    <mergeCell ref="C4:D4"/>
    <mergeCell ref="C5:D5"/>
    <mergeCell ref="C6:D6"/>
    <mergeCell ref="B7:D7"/>
    <mergeCell ref="B8:D8"/>
    <mergeCell ref="B18:D18"/>
    <mergeCell ref="B9:B11"/>
    <mergeCell ref="C9:D9"/>
  </mergeCells>
  <hyperlinks>
    <hyperlink ref="C13" location="_ftn1" display="_ftn1" xr:uid="{00000000-0004-0000-0600-000000000000}"/>
  </hyperlinks>
  <pageMargins left="0.70866141732283472" right="0.70866141732283472" top="0.74803149606299213" bottom="0.74803149606299213" header="0.31496062992125984" footer="0.31496062992125984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INGRESOS</vt:lpstr>
      <vt:lpstr>EGRESOS</vt:lpstr>
      <vt:lpstr>COG</vt:lpstr>
      <vt:lpstr>6</vt:lpstr>
      <vt:lpstr>8</vt:lpstr>
      <vt:lpstr>15</vt:lpstr>
      <vt:lpstr>16</vt:lpstr>
      <vt:lpstr>'16'!Títulos_a_imprimir</vt:lpstr>
      <vt:lpstr>COG!Títulos_a_imprimir</vt:lpstr>
      <vt:lpstr>EGRESOS!Títulos_a_imprimir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Estefania</cp:lastModifiedBy>
  <cp:lastPrinted>2019-01-08T22:12:53Z</cp:lastPrinted>
  <dcterms:created xsi:type="dcterms:W3CDTF">2018-12-14T15:27:49Z</dcterms:created>
  <dcterms:modified xsi:type="dcterms:W3CDTF">2019-02-06T19:08:57Z</dcterms:modified>
</cp:coreProperties>
</file>