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BC31628F-55B8-4EB1-A8F8-7F17BA4414A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GRESOS" sheetId="9" r:id="rId1"/>
    <sheet name="EGRESOS" sheetId="10" r:id="rId2"/>
    <sheet name="COG" sheetId="5" r:id="rId3"/>
    <sheet name="6" sheetId="4" r:id="rId4"/>
    <sheet name="15" sheetId="6" r:id="rId5"/>
    <sheet name="16" sheetId="7" r:id="rId6"/>
  </sheets>
  <externalReferences>
    <externalReference r:id="rId7"/>
    <externalReference r:id="rId8"/>
  </externalReferences>
  <definedNames>
    <definedName name="_xlnm._FilterDatabase" localSheetId="3" hidden="1">'6'!$A$4:$C$141</definedName>
    <definedName name="_xlnm._FilterDatabase" localSheetId="2" hidden="1">COG!$A$2:$C$413</definedName>
    <definedName name="_xlnm._FilterDatabase" localSheetId="1" hidden="1">EGRESOS!$A$5:$F$476</definedName>
    <definedName name="_ftn1">'[1]1'!#REF!</definedName>
    <definedName name="_ftn2">'[1]5'!#REF!</definedName>
    <definedName name="_ftnref2">'[1]5'!#REF!</definedName>
    <definedName name="OK">[2]Hoja1!$A:$B</definedName>
    <definedName name="_xlnm.Print_Titles" localSheetId="4">'15'!$4:$6</definedName>
    <definedName name="_xlnm.Print_Titles" localSheetId="5">'16'!$A:$D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5" i="10" l="1"/>
  <c r="C474" i="10" s="1"/>
  <c r="C461" i="10"/>
  <c r="C460" i="10" s="1"/>
  <c r="C448" i="10"/>
  <c r="C447" i="10" s="1"/>
  <c r="C431" i="10"/>
  <c r="C430" i="10" s="1"/>
  <c r="C416" i="10"/>
  <c r="C415" i="10" s="1"/>
  <c r="C402" i="10"/>
  <c r="C401" i="10" s="1"/>
  <c r="C350" i="10"/>
  <c r="C349" i="10" s="1"/>
  <c r="C329" i="10"/>
  <c r="C328" i="10" s="1"/>
  <c r="C308" i="10"/>
  <c r="C307" i="10" s="1"/>
  <c r="C281" i="10"/>
  <c r="C280" i="10" s="1"/>
  <c r="C253" i="10"/>
  <c r="C252" i="10" s="1"/>
  <c r="C250" i="10"/>
  <c r="C228" i="10"/>
  <c r="C207" i="10"/>
  <c r="C206" i="10" s="1"/>
  <c r="C182" i="10"/>
  <c r="C159" i="10"/>
  <c r="C156" i="10"/>
  <c r="C140" i="10"/>
  <c r="C124" i="10"/>
  <c r="C102" i="10"/>
  <c r="C73" i="10"/>
  <c r="C60" i="10"/>
  <c r="C49" i="10"/>
  <c r="C25" i="10"/>
  <c r="C6" i="10"/>
  <c r="C5" i="10" s="1"/>
  <c r="C24" i="9"/>
  <c r="C23" i="9" s="1"/>
  <c r="C21" i="9"/>
  <c r="C7" i="9"/>
  <c r="C6" i="9" s="1"/>
  <c r="C5" i="9" s="1"/>
  <c r="C24" i="10" l="1"/>
  <c r="C158" i="10"/>
  <c r="C59" i="10"/>
  <c r="C227" i="10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J5" i="7"/>
  <c r="BJ8" i="7" s="1"/>
  <c r="BI5" i="7"/>
  <c r="BI8" i="7" s="1"/>
  <c r="BH5" i="7"/>
  <c r="BH8" i="7" s="1"/>
  <c r="BG5" i="7"/>
  <c r="BG8" i="7" s="1"/>
  <c r="BF5" i="7"/>
  <c r="BF8" i="7" s="1"/>
  <c r="BE5" i="7"/>
  <c r="BE8" i="7" s="1"/>
  <c r="BD5" i="7"/>
  <c r="BD8" i="7" s="1"/>
  <c r="BC5" i="7"/>
  <c r="BC8" i="7" s="1"/>
  <c r="BB5" i="7"/>
  <c r="BB8" i="7" s="1"/>
  <c r="BA5" i="7"/>
  <c r="BA8" i="7" s="1"/>
  <c r="AZ5" i="7"/>
  <c r="AZ8" i="7" s="1"/>
  <c r="AY5" i="7"/>
  <c r="AY8" i="7" s="1"/>
  <c r="AX5" i="7"/>
  <c r="AX8" i="7" s="1"/>
  <c r="AW5" i="7"/>
  <c r="AW8" i="7" s="1"/>
  <c r="AV5" i="7"/>
  <c r="AV8" i="7" s="1"/>
  <c r="AU5" i="7"/>
  <c r="AU8" i="7" s="1"/>
  <c r="AT5" i="7"/>
  <c r="AT8" i="7" s="1"/>
  <c r="AS5" i="7"/>
  <c r="AS8" i="7" s="1"/>
  <c r="AR5" i="7"/>
  <c r="AR8" i="7" s="1"/>
  <c r="AQ5" i="7"/>
  <c r="AQ8" i="7" s="1"/>
  <c r="AP5" i="7"/>
  <c r="AP8" i="7" s="1"/>
  <c r="AO5" i="7"/>
  <c r="AO8" i="7" s="1"/>
  <c r="AN5" i="7"/>
  <c r="AN8" i="7" s="1"/>
  <c r="AM5" i="7"/>
  <c r="AM8" i="7" s="1"/>
  <c r="AL5" i="7"/>
  <c r="AL8" i="7" s="1"/>
  <c r="AK5" i="7"/>
  <c r="AK8" i="7" s="1"/>
  <c r="AJ5" i="7"/>
  <c r="AJ8" i="7" s="1"/>
  <c r="AI5" i="7"/>
  <c r="AI8" i="7" s="1"/>
  <c r="AH5" i="7"/>
  <c r="AH8" i="7" s="1"/>
  <c r="AG5" i="7"/>
  <c r="AG8" i="7" s="1"/>
  <c r="AF5" i="7"/>
  <c r="AF8" i="7" s="1"/>
  <c r="AE5" i="7"/>
  <c r="AE8" i="7" s="1"/>
  <c r="AD5" i="7"/>
  <c r="AD8" i="7" s="1"/>
  <c r="AC5" i="7"/>
  <c r="AC8" i="7" s="1"/>
  <c r="AB5" i="7"/>
  <c r="AB8" i="7" s="1"/>
  <c r="AA5" i="7"/>
  <c r="AA8" i="7" s="1"/>
  <c r="Z5" i="7"/>
  <c r="Z8" i="7" s="1"/>
  <c r="Y5" i="7"/>
  <c r="Y8" i="7" s="1"/>
  <c r="X5" i="7"/>
  <c r="X8" i="7" s="1"/>
  <c r="W5" i="7"/>
  <c r="W8" i="7" s="1"/>
  <c r="V5" i="7"/>
  <c r="V8" i="7" s="1"/>
  <c r="U5" i="7"/>
  <c r="U8" i="7" s="1"/>
  <c r="T5" i="7"/>
  <c r="T8" i="7" s="1"/>
  <c r="S5" i="7"/>
  <c r="S8" i="7" s="1"/>
  <c r="R5" i="7"/>
  <c r="R8" i="7" s="1"/>
  <c r="Q5" i="7"/>
  <c r="Q8" i="7" s="1"/>
  <c r="P5" i="7"/>
  <c r="P8" i="7" s="1"/>
  <c r="O5" i="7"/>
  <c r="O8" i="7" s="1"/>
  <c r="N5" i="7"/>
  <c r="N8" i="7" s="1"/>
  <c r="M5" i="7"/>
  <c r="M8" i="7" s="1"/>
  <c r="L5" i="7"/>
  <c r="L8" i="7" s="1"/>
  <c r="K5" i="7"/>
  <c r="K8" i="7" s="1"/>
  <c r="J5" i="7"/>
  <c r="J8" i="7" s="1"/>
  <c r="I5" i="7"/>
  <c r="I8" i="7" s="1"/>
  <c r="H5" i="7"/>
  <c r="H8" i="7" s="1"/>
  <c r="G5" i="7"/>
  <c r="G8" i="7" s="1"/>
  <c r="F5" i="7"/>
  <c r="F8" i="7" s="1"/>
  <c r="E5" i="7"/>
  <c r="E8" i="7" s="1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137" i="6"/>
  <c r="E137" i="6"/>
  <c r="D137" i="6"/>
  <c r="C137" i="6"/>
  <c r="C413" i="5"/>
  <c r="C4" i="10" l="1"/>
  <c r="G12" i="7"/>
  <c r="G17" i="7" s="1"/>
  <c r="K12" i="7"/>
  <c r="K17" i="7" s="1"/>
  <c r="O12" i="7"/>
  <c r="O17" i="7" s="1"/>
  <c r="S12" i="7"/>
  <c r="S17" i="7" s="1"/>
  <c r="W12" i="7"/>
  <c r="W17" i="7" s="1"/>
  <c r="AA12" i="7"/>
  <c r="AA17" i="7" s="1"/>
  <c r="AE12" i="7"/>
  <c r="AE17" i="7" s="1"/>
  <c r="AI12" i="7"/>
  <c r="AI17" i="7" s="1"/>
  <c r="AM12" i="7"/>
  <c r="AM17" i="7" s="1"/>
  <c r="AQ12" i="7"/>
  <c r="AQ17" i="7" s="1"/>
  <c r="AU12" i="7"/>
  <c r="AU17" i="7" s="1"/>
  <c r="AY12" i="7"/>
  <c r="AY17" i="7" s="1"/>
  <c r="BC12" i="7"/>
  <c r="BC17" i="7" s="1"/>
  <c r="BG12" i="7"/>
  <c r="BG17" i="7" s="1"/>
  <c r="H12" i="7"/>
  <c r="H17" i="7" s="1"/>
  <c r="L12" i="7"/>
  <c r="L17" i="7" s="1"/>
  <c r="P12" i="7"/>
  <c r="P17" i="7" s="1"/>
  <c r="T12" i="7"/>
  <c r="T17" i="7" s="1"/>
  <c r="X12" i="7"/>
  <c r="X17" i="7" s="1"/>
  <c r="AB12" i="7"/>
  <c r="AB17" i="7" s="1"/>
  <c r="AF12" i="7"/>
  <c r="AF17" i="7" s="1"/>
  <c r="AJ12" i="7"/>
  <c r="AJ17" i="7" s="1"/>
  <c r="AN12" i="7"/>
  <c r="AN17" i="7" s="1"/>
  <c r="AR12" i="7"/>
  <c r="AR17" i="7" s="1"/>
  <c r="AV12" i="7"/>
  <c r="AV17" i="7" s="1"/>
  <c r="AZ12" i="7"/>
  <c r="AZ17" i="7" s="1"/>
  <c r="BD12" i="7"/>
  <c r="BD17" i="7" s="1"/>
  <c r="BH12" i="7"/>
  <c r="BH17" i="7" s="1"/>
  <c r="E12" i="7"/>
  <c r="E17" i="7" s="1"/>
  <c r="I12" i="7"/>
  <c r="I17" i="7" s="1"/>
  <c r="M12" i="7"/>
  <c r="M17" i="7" s="1"/>
  <c r="Q12" i="7"/>
  <c r="Q17" i="7" s="1"/>
  <c r="U12" i="7"/>
  <c r="U17" i="7" s="1"/>
  <c r="Y12" i="7"/>
  <c r="Y17" i="7" s="1"/>
  <c r="AC12" i="7"/>
  <c r="AC17" i="7" s="1"/>
  <c r="AG12" i="7"/>
  <c r="AG17" i="7" s="1"/>
  <c r="AK12" i="7"/>
  <c r="AK17" i="7" s="1"/>
  <c r="AO12" i="7"/>
  <c r="AO17" i="7" s="1"/>
  <c r="AS12" i="7"/>
  <c r="AS17" i="7" s="1"/>
  <c r="AW12" i="7"/>
  <c r="AW17" i="7" s="1"/>
  <c r="BA12" i="7"/>
  <c r="BA17" i="7" s="1"/>
  <c r="BE12" i="7"/>
  <c r="BE17" i="7" s="1"/>
  <c r="BI12" i="7"/>
  <c r="BI17" i="7" s="1"/>
  <c r="F12" i="7"/>
  <c r="F17" i="7" s="1"/>
  <c r="J12" i="7"/>
  <c r="J17" i="7" s="1"/>
  <c r="N12" i="7"/>
  <c r="N17" i="7" s="1"/>
  <c r="R12" i="7"/>
  <c r="R17" i="7" s="1"/>
  <c r="V12" i="7"/>
  <c r="V17" i="7" s="1"/>
  <c r="Z12" i="7"/>
  <c r="Z17" i="7" s="1"/>
  <c r="AD12" i="7"/>
  <c r="AD17" i="7" s="1"/>
  <c r="AH12" i="7"/>
  <c r="AH17" i="7" s="1"/>
  <c r="AL12" i="7"/>
  <c r="AL17" i="7" s="1"/>
  <c r="AP12" i="7"/>
  <c r="AP17" i="7" s="1"/>
  <c r="AT12" i="7"/>
  <c r="AT17" i="7" s="1"/>
  <c r="AX12" i="7"/>
  <c r="AX17" i="7" s="1"/>
  <c r="BB12" i="7"/>
  <c r="BB17" i="7" s="1"/>
  <c r="BF12" i="7"/>
  <c r="BF17" i="7" s="1"/>
  <c r="BJ12" i="7"/>
  <c r="BJ17" i="7" s="1"/>
</calcChain>
</file>

<file path=xl/sharedStrings.xml><?xml version="1.0" encoding="utf-8"?>
<sst xmlns="http://schemas.openxmlformats.org/spreadsheetml/2006/main" count="2051" uniqueCount="975">
  <si>
    <t>PRODUCTOS</t>
  </si>
  <si>
    <t>PARTICIPACIONES Y APORTACIONES</t>
  </si>
  <si>
    <t>TRANSFERENCIAS, ASIGNACIONES, SUBSIDIOS Y OTRAS AYUDAS</t>
  </si>
  <si>
    <t>Total de Ingresos</t>
  </si>
  <si>
    <t>SERVICIOS PERSONALES</t>
  </si>
  <si>
    <t>SERVICIOS GENERALES</t>
  </si>
  <si>
    <t>BIENES MUEBLES, INMUEBLES E INTANGIBLES</t>
  </si>
  <si>
    <t>INVERSIÓN PÚBLICA</t>
  </si>
  <si>
    <t>SISTEMA PARA EL DESARROLLO INTEGRAL DE LA FAMILIA DE CELAYA, GTO.</t>
  </si>
  <si>
    <t>PRESUPUESTO DE INGRESOS 2019</t>
  </si>
  <si>
    <t>CRI</t>
  </si>
  <si>
    <t>DENOMINACIÓN</t>
  </si>
  <si>
    <t>PRESUPUESTO</t>
  </si>
  <si>
    <t>F.F</t>
  </si>
  <si>
    <t>40</t>
  </si>
  <si>
    <t xml:space="preserve">DERECHOS   </t>
  </si>
  <si>
    <t>DERECHOS POR PRESTACIÓN DE SERVICIOS</t>
  </si>
  <si>
    <t>CONSULTA NUTRICIONAL</t>
  </si>
  <si>
    <t>PERITAJE DE TRABAJO SOCIAL</t>
  </si>
  <si>
    <t>RECTIFICACION DE ACTAS</t>
  </si>
  <si>
    <t>CONVIVENCIA SUPERVISADA</t>
  </si>
  <si>
    <t>PERITAJE DE PSICOLOGÍA</t>
  </si>
  <si>
    <t>OTROS INGRESOS</t>
  </si>
  <si>
    <t>INGRESOS POR ARRENDAMIENTO</t>
  </si>
  <si>
    <t>IDENTIFICACIÓN Y CARTAS DEPENDENCIA ECONÓMICAS</t>
  </si>
  <si>
    <t>ENTRADAS PARA BAÑOS</t>
  </si>
  <si>
    <t>CONSULTAS PSICOLOGÍA</t>
  </si>
  <si>
    <t>COLEGIATURAS DE GUARDERÍAS</t>
  </si>
  <si>
    <t>COLEGIATURA TURNO MATUTINO PREESCOLAR</t>
  </si>
  <si>
    <t>50</t>
  </si>
  <si>
    <t>PRODUCTOS DE TIPO CORRIENTE</t>
  </si>
  <si>
    <t>INTERESES BAJIO PROVISIÓN</t>
  </si>
  <si>
    <t>80</t>
  </si>
  <si>
    <t>PARTICIPACIONES, APORTACIONES Y CONVENIOS</t>
  </si>
  <si>
    <t>CONVENIOS</t>
  </si>
  <si>
    <t>SUBSIDIO ESTATAL</t>
  </si>
  <si>
    <t>COMEDORES COMUNITARIOS</t>
  </si>
  <si>
    <t>COMPENSACIONES CEMAIV</t>
  </si>
  <si>
    <t>90</t>
  </si>
  <si>
    <t>TRANSFERENCIAS, ASIGNACIONES, SUBSIDIOS</t>
  </si>
  <si>
    <t>TRANSFERENCIAS INTERNAS Y ASIGNACIONES</t>
  </si>
  <si>
    <t>TRANSFERENCIAS PARA SERVICIOS PERSONALES</t>
  </si>
  <si>
    <t>PRESUPUESTO DE EGRESOS 2019</t>
  </si>
  <si>
    <t>C.A/C.P/COG</t>
  </si>
  <si>
    <t>PARTIDA/CONCEPTO</t>
  </si>
  <si>
    <t>FUENTE DE FINANCIAMIENTO</t>
  </si>
  <si>
    <t>C.F/C.T.G</t>
  </si>
  <si>
    <t>CE</t>
  </si>
  <si>
    <t>TOTAL</t>
  </si>
  <si>
    <t>31120-8202</t>
  </si>
  <si>
    <t>COORD VIVIENDA</t>
  </si>
  <si>
    <t>E0005</t>
  </si>
  <si>
    <t>COORDINACION DE VIVIENDA</t>
  </si>
  <si>
    <t>2.2.5</t>
  </si>
  <si>
    <t>Sueldos Base</t>
  </si>
  <si>
    <t>2.1.1.1</t>
  </si>
  <si>
    <t>Prima Vacacional</t>
  </si>
  <si>
    <t>Gratificación de fin de año</t>
  </si>
  <si>
    <t>Compensaciones por servicios</t>
  </si>
  <si>
    <t>Aportaciones IMSS</t>
  </si>
  <si>
    <t>Aportaciones INFONAVIT</t>
  </si>
  <si>
    <t>Ahorro para el retiro</t>
  </si>
  <si>
    <t xml:space="preserve">Prestaciones establecidas por condiciones generales de trabajo </t>
  </si>
  <si>
    <t>Materiales y útiles de oficina</t>
  </si>
  <si>
    <t>2.1.1.2</t>
  </si>
  <si>
    <t>Productos alimenticios para el personal en las instalaciones de las dependencias y entidades</t>
  </si>
  <si>
    <t>Combustibles, lubricantes y aditivos para vehículos terrestres, aéreos, marítimos, lacustres y fluviales asignados a servidores públicos</t>
  </si>
  <si>
    <t>Refacciones y accesorios menores de equipo de cómputo y tecnologías de la información</t>
  </si>
  <si>
    <t>Arrendamiento de edificios y locales</t>
  </si>
  <si>
    <t>Impresiones de documentos oficiales para la prestación de servicios públicos, identificación, formatos administrativos y fiscales, formas valoradas, certificados y títulos</t>
  </si>
  <si>
    <t>Fletes y maniobras</t>
  </si>
  <si>
    <t>Mantenimiento y conservación de vehículos terrestres, aéreos, marítimos, lacustres y fluviales</t>
  </si>
  <si>
    <t>Viáticos nacionales para servidores públicos en el desempeño de funciones oficiales</t>
  </si>
  <si>
    <t>Gastos de orden social y cultural</t>
  </si>
  <si>
    <t>Transferencias, asignaciones, subsidios y otras ayudas</t>
  </si>
  <si>
    <t>2.2.2.2</t>
  </si>
  <si>
    <t>31120-8203</t>
  </si>
  <si>
    <t>COORD DE DESARROLLO COMUNITARIO</t>
  </si>
  <si>
    <t>E0006</t>
  </si>
  <si>
    <t>COORDINACION DE DESARROLLO COMUNITARIO</t>
  </si>
  <si>
    <t>2.6.5</t>
  </si>
  <si>
    <t>Equipos menores de oficina</t>
  </si>
  <si>
    <t>Material de limpieza</t>
  </si>
  <si>
    <t>Utensilios para el servicio de alimentación</t>
  </si>
  <si>
    <t xml:space="preserve">Materiales diversos </t>
  </si>
  <si>
    <t>Vestuario y uniformes</t>
  </si>
  <si>
    <t>Refacciones y accesorios menores de edificios</t>
  </si>
  <si>
    <t>Servicio de energía eléctrica</t>
  </si>
  <si>
    <t>Servicio de agua</t>
  </si>
  <si>
    <t>Arrendamiento de vehículos terrestres, aéreos, marítimos, lacustres y fluviales para servicios administrativos</t>
  </si>
  <si>
    <t>Servicios de jardinería y fumigación</t>
  </si>
  <si>
    <t>Muebles de oficina y estantería</t>
  </si>
  <si>
    <t>S0006</t>
  </si>
  <si>
    <t>PROYECTO DE INVERSION</t>
  </si>
  <si>
    <t xml:space="preserve">Refacciones y accesorios menores de mobiliario </t>
  </si>
  <si>
    <t>Gastos relacionados con actividades culturales, deportivas y de ayuda extraordinaria</t>
  </si>
  <si>
    <t>2.1.5.1</t>
  </si>
  <si>
    <t>Muebles, excepto de oficina y estantería</t>
  </si>
  <si>
    <t>Otros mobiliarios y equipos de administración</t>
  </si>
  <si>
    <t>31120-8205</t>
  </si>
  <si>
    <t>COORD EDUCATIVA Y DESARROLLO INFANTIL</t>
  </si>
  <si>
    <t>E0013</t>
  </si>
  <si>
    <t>COORDINACION EDUCATIVA Y DESARROLLO INFA</t>
  </si>
  <si>
    <t>2.5.6</t>
  </si>
  <si>
    <t>Pasajes terrestres nacionales para servidores públicos en el desempeño de comisiones y funciones oficiales</t>
  </si>
  <si>
    <t>Materiales y útiles de tecnologías de la información y comunicaciones</t>
  </si>
  <si>
    <t>Materiales y útiles de enseñanza</t>
  </si>
  <si>
    <t>Materiales, accesorios y suministros médicos</t>
  </si>
  <si>
    <t>Servicio de gas</t>
  </si>
  <si>
    <t>Servicio telefonía tradicional</t>
  </si>
  <si>
    <t>E0015</t>
  </si>
  <si>
    <t>PREESCOLAR Y ESTANCIA INSURGENTES</t>
  </si>
  <si>
    <t>Blancos y otros productos textiles, excepto prendas de vestir</t>
  </si>
  <si>
    <t>Seguros de responsabilidad patrimonial y fianzas</t>
  </si>
  <si>
    <t>Conservación y mantenimiento de inmuebles</t>
  </si>
  <si>
    <t>E0016</t>
  </si>
  <si>
    <t>GUARDERIA RINCON DE TAMAYO</t>
  </si>
  <si>
    <t>E0018</t>
  </si>
  <si>
    <t>PREESCOLAR MI PEQUEÑO MUNDO</t>
  </si>
  <si>
    <t>E0019</t>
  </si>
  <si>
    <t>PREESCOLAR ARCOIRIS</t>
  </si>
  <si>
    <t>S0013</t>
  </si>
  <si>
    <t>31120-8206</t>
  </si>
  <si>
    <t>COORD DE ACCIONES A FAVOR  INFANCIA</t>
  </si>
  <si>
    <t>E0021</t>
  </si>
  <si>
    <t>COORDINACION DE ACCIONES A FAVOR DE LA I</t>
  </si>
  <si>
    <t>2.7.1</t>
  </si>
  <si>
    <t>E0023</t>
  </si>
  <si>
    <t>DIM</t>
  </si>
  <si>
    <t>Productos alimenticios, agropecuarios y forestales</t>
  </si>
  <si>
    <t>Materiales de construcción de madera</t>
  </si>
  <si>
    <t>Herramientas menores</t>
  </si>
  <si>
    <t>Automóviles y camiones</t>
  </si>
  <si>
    <t>31120-8207</t>
  </si>
  <si>
    <t>COORD DE TRABAJO SOCIAL</t>
  </si>
  <si>
    <t>E0028</t>
  </si>
  <si>
    <t>COORDINACION DE TRABAJO SOCIAL</t>
  </si>
  <si>
    <t>2.6.9</t>
  </si>
  <si>
    <t>Materiales y útiles de impresión y reproducción</t>
  </si>
  <si>
    <t>Equipos menores de tecnologías de la información y comunicaciones</t>
  </si>
  <si>
    <t>Honorarios</t>
  </si>
  <si>
    <t>31120-8209</t>
  </si>
  <si>
    <t>COORD  DE PROCURADURIA</t>
  </si>
  <si>
    <t>E0030</t>
  </si>
  <si>
    <t>PROCURADURIA</t>
  </si>
  <si>
    <t>Material impreso e información digital</t>
  </si>
  <si>
    <t xml:space="preserve">Servicio postal </t>
  </si>
  <si>
    <t>Servicios profesionales, científicos y técnicos integrales</t>
  </si>
  <si>
    <t>S0030</t>
  </si>
  <si>
    <t>COORDINACIÓN DE PROCURADURÍA.</t>
  </si>
  <si>
    <t>31120-8210</t>
  </si>
  <si>
    <t>COORD DE CEMAIV</t>
  </si>
  <si>
    <t>E0031</t>
  </si>
  <si>
    <t>COORDINACION CEMAIV</t>
  </si>
  <si>
    <t>31120-8211</t>
  </si>
  <si>
    <t>COORD  ADULTOS MAYORES</t>
  </si>
  <si>
    <t>E0033</t>
  </si>
  <si>
    <t>COORDINACION DE ADULTOS MAYORES</t>
  </si>
  <si>
    <t>2.6.2</t>
  </si>
  <si>
    <t>31120-8212</t>
  </si>
  <si>
    <t>DIRECCION GENERAL</t>
  </si>
  <si>
    <t>E0035</t>
  </si>
  <si>
    <t>31120-8213</t>
  </si>
  <si>
    <t>COORD DE COMUNICACIÓN SOCIAL</t>
  </si>
  <si>
    <t>E0036</t>
  </si>
  <si>
    <t>COORDINACION DE COMUNICACIÓN SOCIAL</t>
  </si>
  <si>
    <t xml:space="preserve">Difusión e información de mensajes y actividades gubernamentales </t>
  </si>
  <si>
    <t>Equipo de audio y de video</t>
  </si>
  <si>
    <t>31120-8214</t>
  </si>
  <si>
    <t>DIRECCION ADMINISTRATIVA</t>
  </si>
  <si>
    <t>E0037</t>
  </si>
  <si>
    <t>Antigüedad</t>
  </si>
  <si>
    <t>Liquidaciones por indemnizaciones y por sueldos y salarios caídos</t>
  </si>
  <si>
    <t>Refacciones y accesorios menores de equipo de transporte</t>
  </si>
  <si>
    <t>Radiolocalización</t>
  </si>
  <si>
    <t>Servicios de acceso de internet</t>
  </si>
  <si>
    <t>Servicios de redes</t>
  </si>
  <si>
    <t xml:space="preserve">Arrendamiento de equipo y bienes informáticos </t>
  </si>
  <si>
    <t>Servicios de consultoría administrativa</t>
  </si>
  <si>
    <t xml:space="preserve">Servicios de capacitación </t>
  </si>
  <si>
    <t>Servicios financieros y bancarios</t>
  </si>
  <si>
    <t>Seguro de bienes patrimoniales</t>
  </si>
  <si>
    <t>Instalación, reparación y mantenimiento  de mobiliario y equipo de administración</t>
  </si>
  <si>
    <t>Instalación, reparación y mantenimiento de maquinaria, otros equipos y herramienta</t>
  </si>
  <si>
    <t>Otros impuestos y derechos</t>
  </si>
  <si>
    <t>Penas, multas, accesorios y actualizaciones</t>
  </si>
  <si>
    <t>Impuestos sobre nóminas</t>
  </si>
  <si>
    <t>Pensiones</t>
  </si>
  <si>
    <t>31120-8215</t>
  </si>
  <si>
    <t>DONATIVOS</t>
  </si>
  <si>
    <t>E0039</t>
  </si>
  <si>
    <t>31120-8219</t>
  </si>
  <si>
    <t>VOLUNTARIADO</t>
  </si>
  <si>
    <t>E0046</t>
  </si>
  <si>
    <t>31120-8220</t>
  </si>
  <si>
    <t>DIRECCION OPERATIVA</t>
  </si>
  <si>
    <t>E0047</t>
  </si>
  <si>
    <t>Ayudas por desastres naturales y otros siniestros</t>
  </si>
  <si>
    <t>31120-8221</t>
  </si>
  <si>
    <t>COORD JURIDICA</t>
  </si>
  <si>
    <t>E0048</t>
  </si>
  <si>
    <t>COORDINACION JURIDICA</t>
  </si>
  <si>
    <t>31120-8222</t>
  </si>
  <si>
    <t>SISTEMA DE PROTECCION INTEGRAL DE NIÑOS</t>
  </si>
  <si>
    <t>E0049</t>
  </si>
  <si>
    <t>31120-8223</t>
  </si>
  <si>
    <t>COORDINACION CONVIVENCIA SUPERVISADA</t>
  </si>
  <si>
    <t>E0050</t>
  </si>
  <si>
    <t>COORD CONVIVENCIA SUPERVISADA</t>
  </si>
  <si>
    <t> </t>
  </si>
  <si>
    <t>Clasificación Funcional del Gasto (Finalidad, función y subfunción)</t>
  </si>
  <si>
    <t>Finalidad-Función-Subfunción</t>
  </si>
  <si>
    <t>Presupuesto aprobado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</si>
  <si>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</si>
  <si>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</si>
  <si>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</si>
  <si>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</si>
  <si>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</si>
  <si>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</si>
  <si>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</si>
  <si>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</si>
  <si>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</si>
  <si>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</si>
  <si>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</si>
  <si>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</si>
  <si>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</si>
  <si>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</si>
  <si>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</si>
  <si>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</si>
  <si>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</si>
  <si>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</si>
  <si>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</si>
  <si>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</si>
  <si>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</si>
  <si>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</si>
  <si>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</si>
  <si>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</si>
  <si>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</si>
  <si>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</si>
  <si>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</si>
  <si>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</si>
  <si>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</si>
  <si>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</si>
  <si>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</si>
  <si>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</si>
  <si>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</si>
  <si>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</si>
  <si>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</si>
  <si>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</si>
  <si>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</si>
  <si>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</si>
  <si>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</si>
  <si>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</si>
  <si>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</si>
  <si>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</si>
  <si>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</si>
  <si>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</si>
  <si>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</si>
  <si>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</si>
  <si>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</si>
  <si>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</si>
  <si>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</si>
  <si>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</si>
  <si>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</si>
  <si>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</si>
  <si>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</si>
  <si>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</si>
  <si>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</si>
  <si>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</si>
  <si>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</si>
  <si>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</si>
  <si>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OTROS SERVICIOS GENERALES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</si>
  <si>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</si>
  <si>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</si>
  <si>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</si>
  <si>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</si>
  <si>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</si>
  <si>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</si>
  <si>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</si>
  <si>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</si>
  <si>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</si>
  <si>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</si>
  <si>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</si>
  <si>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</si>
  <si>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</si>
  <si>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</si>
  <si>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</si>
  <si>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</si>
  <si>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</si>
  <si>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</si>
  <si>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</si>
  <si>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</si>
  <si>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</si>
  <si>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</si>
  <si>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</si>
  <si>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</si>
  <si>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</si>
  <si>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</si>
  <si>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</si>
  <si>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</si>
  <si>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</si>
  <si>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</si>
  <si>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</si>
  <si>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</si>
  <si>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</si>
  <si>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</si>
  <si>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</si>
  <si>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</si>
  <si>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</si>
  <si>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</si>
  <si>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</si>
  <si>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</si>
  <si>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</si>
  <si>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</si>
  <si>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</si>
  <si>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</si>
  <si>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</si>
  <si>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</si>
  <si>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</si>
  <si>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</si>
  <si>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</si>
  <si>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</si>
  <si>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</si>
  <si>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</si>
  <si>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</si>
  <si>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</si>
  <si>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</si>
  <si>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</si>
  <si>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</si>
  <si>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</si>
  <si>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</si>
  <si>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</si>
  <si>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</si>
  <si>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</si>
  <si>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</si>
  <si>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</si>
  <si>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</si>
  <si>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</si>
  <si>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</si>
  <si>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</si>
  <si>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</si>
  <si>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</si>
  <si>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</si>
  <si>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</si>
  <si>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</si>
  <si>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Otros Servicios Educativos y Actividades Inherentes</t>
  </si>
  <si>
    <t>2.6.</t>
  </si>
  <si>
    <t>PROTECCIÓN SOCIAL</t>
  </si>
  <si>
    <t>2.6.1</t>
  </si>
  <si>
    <t>Enfermedad e Incapacidad</t>
  </si>
  <si>
    <t>Edad Avanzada</t>
  </si>
  <si>
    <t>2.6.3</t>
  </si>
  <si>
    <t>Familia e Hijos</t>
  </si>
  <si>
    <t>2.6.4</t>
  </si>
  <si>
    <t>Desempleo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</si>
  <si>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</si>
  <si>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</si>
  <si>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</si>
  <si>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</si>
  <si>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</si>
  <si>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</si>
  <si>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</si>
  <si>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Otros de Seguridad Social y Asistencia Social</t>
  </si>
  <si>
    <t>2.7.</t>
  </si>
  <si>
    <t>OTROS ASUNTOS SOCIALES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</si>
  <si>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</si>
  <si>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</si>
  <si>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</si>
  <si>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</si>
  <si>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</si>
  <si>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</si>
  <si>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</si>
  <si>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</si>
  <si>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</si>
  <si>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</si>
  <si>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</si>
  <si>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</si>
  <si>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</si>
  <si>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</si>
  <si>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</si>
  <si>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</si>
  <si>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</si>
  <si>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</si>
  <si>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</si>
  <si>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</si>
  <si>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</si>
  <si>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</si>
  <si>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</si>
  <si>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</si>
  <si>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</si>
  <si>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</si>
  <si>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</si>
  <si>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</si>
  <si>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</si>
  <si>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</si>
  <si>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</si>
  <si>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</si>
  <si>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</si>
  <si>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</si>
  <si>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</si>
  <si>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</si>
  <si>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</si>
  <si>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</si>
  <si>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</si>
  <si>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</si>
  <si>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</si>
  <si>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</si>
  <si>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</si>
  <si>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</si>
  <si>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</si>
  <si>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</si>
  <si>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</si>
  <si>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</si>
  <si>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</si>
  <si>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</si>
  <si>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</si>
  <si>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</si>
  <si>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</si>
  <si>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</si>
  <si>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</si>
  <si>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</si>
  <si>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</si>
  <si>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</si>
  <si>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</si>
  <si>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</si>
  <si>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</si>
  <si>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</si>
  <si>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</si>
  <si>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</si>
  <si>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</si>
  <si>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</si>
  <si>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</si>
  <si>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</si>
  <si>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</si>
  <si>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</si>
  <si>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</si>
  <si>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</si>
  <si>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</si>
  <si>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</si>
  <si>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</si>
  <si>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</si>
  <si>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</si>
  <si>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</si>
  <si>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</si>
  <si>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</si>
  <si>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</si>
  <si>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</si>
  <si>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</si>
  <si>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</si>
  <si>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</si>
  <si>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</si>
  <si>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</si>
  <si>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</si>
  <si>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</si>
  <si>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</si>
  <si>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</si>
  <si>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</si>
  <si>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</si>
  <si>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</si>
  <si>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</si>
  <si>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</si>
  <si>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</si>
  <si>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</si>
  <si>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</si>
  <si>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</si>
  <si>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</si>
  <si>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</si>
  <si>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</si>
  <si>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</si>
  <si>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</si>
  <si>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</si>
  <si>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</si>
  <si>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</si>
  <si>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</si>
  <si>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Total presupuesto de egresos</t>
  </si>
  <si>
    <t>Capítulo-Concepto-Partida genérica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</si>
  <si>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</si>
  <si>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</si>
  <si>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</si>
  <si>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</si>
  <si>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</si>
  <si>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</si>
  <si>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</si>
  <si>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</si>
  <si>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</si>
  <si>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</si>
  <si>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</si>
  <si>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</si>
  <si>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</si>
  <si>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</si>
  <si>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</si>
  <si>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</si>
  <si>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</si>
  <si>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</si>
  <si>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</si>
  <si>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</si>
  <si>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</si>
  <si>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</si>
  <si>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</si>
  <si>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</si>
  <si>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</si>
  <si>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</si>
  <si>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</si>
  <si>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</si>
  <si>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</si>
  <si>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</si>
  <si>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</si>
  <si>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</si>
  <si>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</si>
  <si>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</si>
  <si>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</si>
  <si>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</si>
  <si>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</si>
  <si>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</si>
  <si>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</si>
  <si>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</si>
  <si>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</si>
  <si>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</si>
  <si>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</si>
  <si>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</si>
  <si>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</si>
  <si>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</si>
  <si>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</si>
  <si>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</si>
  <si>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</si>
  <si>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</si>
  <si>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</si>
  <si>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</si>
  <si>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</si>
  <si>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</si>
  <si>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</si>
  <si>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</si>
  <si>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</si>
  <si>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</si>
  <si>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</si>
  <si>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</si>
  <si>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</si>
  <si>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</si>
  <si>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</si>
  <si>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</si>
  <si>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</si>
  <si>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</si>
  <si>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</si>
  <si>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</si>
  <si>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</si>
  <si>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</si>
  <si>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</si>
  <si>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</si>
  <si>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</si>
  <si>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</si>
  <si>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</si>
  <si>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</si>
  <si>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Prendas de seguridad y protección personal</t>
  </si>
  <si>
    <t>Artículos deportivos</t>
  </si>
  <si>
    <t>Productos textiles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</si>
  <si>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</si>
  <si>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</si>
  <si>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</si>
  <si>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</si>
  <si>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</si>
  <si>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</si>
  <si>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</si>
  <si>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</si>
  <si>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</si>
  <si>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</si>
  <si>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</si>
  <si>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</si>
  <si>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</si>
  <si>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</si>
  <si>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</si>
  <si>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</si>
  <si>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</si>
  <si>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</si>
  <si>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</si>
  <si>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</si>
  <si>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</si>
  <si>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</si>
  <si>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</si>
  <si>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</si>
  <si>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</si>
  <si>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</si>
  <si>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</si>
  <si>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</si>
  <si>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</si>
  <si>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</si>
  <si>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</si>
  <si>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</si>
  <si>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</si>
  <si>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</si>
  <si>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</si>
  <si>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</si>
  <si>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</si>
  <si>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</si>
  <si>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</si>
  <si>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FINANCIEROS, BANCARIOS Y COMERCIALES</t>
  </si>
  <si>
    <t>Servicios de cobranza, investigación crediticia y similar</t>
  </si>
  <si>
    <t>Servicios de recaudación, traslado y custodia de valores</t>
  </si>
  <si>
    <t>Almacenaje, envase y embalaje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</si>
  <si>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</si>
  <si>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</si>
  <si>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</si>
  <si>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</si>
  <si>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</si>
  <si>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</si>
  <si>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</si>
  <si>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</si>
  <si>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</si>
  <si>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Servicios de limpieza y manejo de desechos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</si>
  <si>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</si>
  <si>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</si>
  <si>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</si>
  <si>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</si>
  <si>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</si>
  <si>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</si>
  <si>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</si>
  <si>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</si>
  <si>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</si>
  <si>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</si>
  <si>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</si>
  <si>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</si>
  <si>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</si>
  <si>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</si>
  <si>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</si>
  <si>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</si>
  <si>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</si>
  <si>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</si>
  <si>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</si>
  <si>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</si>
  <si>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</si>
  <si>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</si>
  <si>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</si>
  <si>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</si>
  <si>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</si>
  <si>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</si>
  <si>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</si>
  <si>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</si>
  <si>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</si>
  <si>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</si>
  <si>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</si>
  <si>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</si>
  <si>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</si>
  <si>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</si>
  <si>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</si>
  <si>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</si>
  <si>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</si>
  <si>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</si>
  <si>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</si>
  <si>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</si>
  <si>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</si>
  <si>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</si>
  <si>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</si>
  <si>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</si>
  <si>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</si>
  <si>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</si>
  <si>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</si>
  <si>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</si>
  <si>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</si>
  <si>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</si>
  <si>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</si>
  <si>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</si>
  <si>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</si>
  <si>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</si>
  <si>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</si>
  <si>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</si>
  <si>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</si>
  <si>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</si>
  <si>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</si>
  <si>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</si>
  <si>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</si>
  <si>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</si>
  <si>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</si>
  <si>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</si>
  <si>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</si>
  <si>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</si>
  <si>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</si>
  <si>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</si>
  <si>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</si>
  <si>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</si>
  <si>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</si>
  <si>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</si>
  <si>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</si>
  <si>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</si>
  <si>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</si>
  <si>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</si>
  <si>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</si>
  <si>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</si>
  <si>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</si>
  <si>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</si>
  <si>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</si>
  <si>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</si>
  <si>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</si>
  <si>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</si>
  <si>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</si>
  <si>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</si>
  <si>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</si>
  <si>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</si>
  <si>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Bienes artísticos, culturales y científicos</t>
  </si>
  <si>
    <t>Objetos de valor</t>
  </si>
  <si>
    <t>Equipo de cómputo y de tecnologías de la información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</si>
  <si>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</si>
  <si>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</si>
  <si>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</si>
  <si>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</si>
  <si>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</si>
  <si>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</si>
  <si>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</si>
  <si>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</si>
  <si>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</si>
  <si>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</si>
  <si>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</si>
  <si>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</si>
  <si>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</si>
  <si>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</si>
  <si>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</si>
  <si>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</si>
  <si>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</si>
  <si>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</si>
  <si>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</si>
  <si>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</si>
  <si>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</si>
  <si>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</si>
  <si>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</si>
  <si>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</si>
  <si>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</si>
  <si>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</si>
  <si>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</si>
  <si>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</si>
  <si>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</si>
  <si>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</si>
  <si>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</si>
  <si>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</si>
  <si>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</si>
  <si>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</si>
  <si>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</si>
  <si>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</si>
  <si>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</si>
  <si>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</si>
  <si>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</si>
  <si>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</si>
  <si>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</si>
  <si>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</si>
  <si>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</si>
  <si>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</si>
  <si>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</si>
  <si>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</si>
  <si>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</si>
  <si>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</si>
  <si>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</si>
  <si>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</si>
  <si>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</si>
  <si>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</si>
  <si>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</si>
  <si>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</si>
  <si>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</si>
  <si>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</si>
  <si>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</si>
  <si>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</si>
  <si>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</si>
  <si>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</si>
  <si>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</si>
  <si>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</si>
  <si>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</si>
  <si>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</si>
  <si>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</si>
  <si>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</si>
  <si>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</si>
  <si>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</si>
  <si>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</si>
  <si>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</si>
  <si>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</si>
  <si>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</si>
  <si>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</si>
  <si>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</si>
  <si>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</si>
  <si>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</si>
  <si>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</si>
  <si>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</si>
  <si>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</si>
  <si>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</si>
  <si>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</si>
  <si>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</si>
  <si>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</si>
  <si>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</si>
  <si>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</si>
  <si>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</si>
  <si>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</si>
  <si>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</si>
  <si>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</si>
  <si>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</si>
  <si>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</si>
  <si>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</si>
  <si>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</si>
  <si>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</si>
  <si>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</si>
  <si>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</si>
  <si>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</si>
  <si>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</si>
  <si>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</si>
  <si>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</si>
  <si>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</si>
  <si>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</si>
  <si>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</si>
  <si>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</si>
  <si>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</si>
  <si>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</si>
  <si>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</si>
  <si>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</si>
  <si>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</si>
  <si>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</si>
  <si>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</si>
  <si>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</si>
  <si>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</si>
  <si>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</si>
  <si>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</si>
  <si>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</si>
  <si>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</si>
  <si>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</si>
  <si>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</si>
  <si>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</si>
  <si>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</si>
  <si>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</si>
  <si>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</si>
  <si>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</si>
  <si>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</si>
  <si>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</si>
  <si>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</si>
  <si>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</si>
  <si>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</si>
  <si>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</si>
  <si>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</si>
  <si>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</si>
  <si>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</si>
  <si>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</si>
  <si>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</si>
  <si>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</si>
  <si>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</si>
  <si>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</si>
  <si>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</si>
  <si>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</si>
  <si>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</si>
  <si>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</si>
  <si>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</si>
  <si>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</si>
  <si>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El presupuesto asignado para el concepto de comunicación social es $770,060.65 de  y se desglosa en la partida 3600 “Servicios de comunicación social y publicidad” de la clasificación por objeto del gasto.</t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</si>
  <si>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</si>
  <si>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>En el ejercicio fiscal 2019, la Entidad contará con 189 plazas de conformidad con lo siguiente:</t>
  </si>
  <si>
    <t>Analítico de plazas de la Entidad</t>
  </si>
  <si>
    <t>Área/Departamento</t>
  </si>
  <si>
    <t>Plaza</t>
  </si>
  <si>
    <t>Número de plazas</t>
  </si>
  <si>
    <t>Confianza</t>
  </si>
  <si>
    <t>Base</t>
  </si>
  <si>
    <t>COORDINACION DESARROLLO COMUNITARIO</t>
  </si>
  <si>
    <t xml:space="preserve">AUXILIAR </t>
  </si>
  <si>
    <t>CHEF</t>
  </si>
  <si>
    <t xml:space="preserve">CHOFER </t>
  </si>
  <si>
    <t xml:space="preserve">COCINERA </t>
  </si>
  <si>
    <t xml:space="preserve">COORDINADOR DE AREA </t>
  </si>
  <si>
    <t xml:space="preserve">RESPONSABLE </t>
  </si>
  <si>
    <t xml:space="preserve">TRABAJADOR SOCIAL </t>
  </si>
  <si>
    <t>Suma</t>
  </si>
  <si>
    <t>COORDINACION EDUCATIVA Y DESARROLLO INFANTIL</t>
  </si>
  <si>
    <t>ASISTENTE OPERATIVO</t>
  </si>
  <si>
    <t xml:space="preserve">ASISTENTE EDUCATIVA </t>
  </si>
  <si>
    <t>ASESOR</t>
  </si>
  <si>
    <t xml:space="preserve">ENFERMERA </t>
  </si>
  <si>
    <t xml:space="preserve">INTENDENTE </t>
  </si>
  <si>
    <t>GUARDERIA TAMAYO</t>
  </si>
  <si>
    <t xml:space="preserve">EDUCADORA </t>
  </si>
  <si>
    <t>COORDINACION DE ACCIONES A FAVOR DE LA INFANCIA</t>
  </si>
  <si>
    <t xml:space="preserve">ASISTENTE ADMINISTRATIVO </t>
  </si>
  <si>
    <t xml:space="preserve">PSICOLOGO </t>
  </si>
  <si>
    <t xml:space="preserve">SUPERVISOR </t>
  </si>
  <si>
    <t>DESARROLLO INTEGRAL DE MENORES (DIM)</t>
  </si>
  <si>
    <t xml:space="preserve">MAESTRA </t>
  </si>
  <si>
    <t>MAESTRO DE OFICIO</t>
  </si>
  <si>
    <t>ABOGADO</t>
  </si>
  <si>
    <t>PROCURADORA EN MAT DE ASIST SOCIAL</t>
  </si>
  <si>
    <t>DIRECTOR DE AREA</t>
  </si>
  <si>
    <t>HONORARIOS</t>
  </si>
  <si>
    <t xml:space="preserve">COORDINACION ADULTOS MAYORES </t>
  </si>
  <si>
    <t xml:space="preserve">PROMOTOR </t>
  </si>
  <si>
    <t xml:space="preserve">VELADOR </t>
  </si>
  <si>
    <t xml:space="preserve">DIRECCION GENERAL    </t>
  </si>
  <si>
    <t>DIRECTOR GENERAL</t>
  </si>
  <si>
    <t>JEFE DE AREA</t>
  </si>
  <si>
    <t>COORDINACION DE COMUNICACIÓN SOCIAL Y EVENTOS</t>
  </si>
  <si>
    <t xml:space="preserve">DIRECCION ADMINISTRATIVA   </t>
  </si>
  <si>
    <t xml:space="preserve">ANALISTA </t>
  </si>
  <si>
    <t>AUXILIAR</t>
  </si>
  <si>
    <t xml:space="preserve">AUXILIAR DE MANTENIMIENTO </t>
  </si>
  <si>
    <t xml:space="preserve">ENCARGADO </t>
  </si>
  <si>
    <t>INTENDENTE</t>
  </si>
  <si>
    <t>MECANICO</t>
  </si>
  <si>
    <t>JUBILADOS</t>
  </si>
  <si>
    <t>NUTRIOLOGA</t>
  </si>
  <si>
    <t>CONVIVENCIAS ASISTIDAS</t>
  </si>
  <si>
    <t xml:space="preserve">SECRETARIO </t>
  </si>
  <si>
    <t>Costo anual bruto</t>
  </si>
  <si>
    <t>Costo mensual bruto</t>
  </si>
  <si>
    <t>Costo patronal</t>
  </si>
  <si>
    <t>X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</si>
  <si>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</si>
  <si>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</si>
  <si>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</si>
  <si>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</si>
  <si>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</si>
  <si>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</si>
  <si>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</si>
  <si>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</si>
  <si>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</si>
  <si>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</si>
  <si>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Pasajes</t>
  </si>
  <si>
    <t>Despensa</t>
  </si>
  <si>
    <t>Sueldo base mensual</t>
  </si>
  <si>
    <t>Abogado Nivel 1</t>
  </si>
  <si>
    <t>Analista Nivel 1</t>
  </si>
  <si>
    <t>Analista Nivel 2</t>
  </si>
  <si>
    <t>Analista Nivel 3</t>
  </si>
  <si>
    <t>Analista Nivel 4</t>
  </si>
  <si>
    <t>Asesor</t>
  </si>
  <si>
    <t>Asistente Administrativo Nivel 1</t>
  </si>
  <si>
    <t>Asistente Administrativo Nivel 2</t>
  </si>
  <si>
    <t>Asistente Administrativo Nivel 3</t>
  </si>
  <si>
    <t>Asistente Administrativo Nivel 4</t>
  </si>
  <si>
    <t>Asistente Administrativo Nivel 5</t>
  </si>
  <si>
    <t>Asistente Educativa Nivel 1</t>
  </si>
  <si>
    <t>Asistente Operativo Nivel 1</t>
  </si>
  <si>
    <t>Auxiliar Nivel 1</t>
  </si>
  <si>
    <t>Auxiliar Nivel 2</t>
  </si>
  <si>
    <t>Auxiliar Nivel 3</t>
  </si>
  <si>
    <t>Auxiliar Nivel 4</t>
  </si>
  <si>
    <t>Auxiliar Nivel 5</t>
  </si>
  <si>
    <t>Auxiliar Nivel 6</t>
  </si>
  <si>
    <t>Auxiliar de Mantenimiento Nivel 1</t>
  </si>
  <si>
    <t>Auxiliar de Mantenimiento Nivel 2</t>
  </si>
  <si>
    <t>Auxiliar de Mantenimiento Nivel 3</t>
  </si>
  <si>
    <t>chef Nivel 1</t>
  </si>
  <si>
    <t>Chofer Nivel 1</t>
  </si>
  <si>
    <t>Chofer Nivel 2</t>
  </si>
  <si>
    <t>Cocinera Nivel 1</t>
  </si>
  <si>
    <t>Coordinador de Area Nivel 1</t>
  </si>
  <si>
    <t>Director de Area Nivel 1</t>
  </si>
  <si>
    <t>Director de Area Nivel 2</t>
  </si>
  <si>
    <t>Director General Nivel 1</t>
  </si>
  <si>
    <t>Educadora Nivel 1</t>
  </si>
  <si>
    <t>Encargado Nivel 1</t>
  </si>
  <si>
    <t>Enfermera Nivel 1</t>
  </si>
  <si>
    <t>Intendente Nivel 1</t>
  </si>
  <si>
    <t>Intendente Nivel 2</t>
  </si>
  <si>
    <t>Jefe de Area Nivel 1</t>
  </si>
  <si>
    <t>Jefe de Area Nivel 2</t>
  </si>
  <si>
    <t>Maestra Nivel 1</t>
  </si>
  <si>
    <t>Maestra Nivel 2</t>
  </si>
  <si>
    <t>Maestro de Oficio Nivel 1</t>
  </si>
  <si>
    <t>Mecánico Nivel 1</t>
  </si>
  <si>
    <t>Nutrióloga Nivel 1</t>
  </si>
  <si>
    <t>Procuradora en Mat de Asist Social Nivel 1</t>
  </si>
  <si>
    <t>Promotor Nivel 1</t>
  </si>
  <si>
    <t>Psicólogo Nivel 1</t>
  </si>
  <si>
    <t>Responsable Nivel 1</t>
  </si>
  <si>
    <t>Responsable Nivel 2</t>
  </si>
  <si>
    <t>Responsable Nivel 3</t>
  </si>
  <si>
    <t>Responsable Nivel 4</t>
  </si>
  <si>
    <t>Responsable Nivel 5</t>
  </si>
  <si>
    <t>Responsable Nivel 6</t>
  </si>
  <si>
    <t>Responsable Nivel 7</t>
  </si>
  <si>
    <t>Secretario Nivel 1</t>
  </si>
  <si>
    <t>Supervisor Nivel 1</t>
  </si>
  <si>
    <t>Trabajador Social Nivel 1</t>
  </si>
  <si>
    <t>Trabajador Social Nivel 2</t>
  </si>
  <si>
    <t>Trabajador Social Nivel 3</t>
  </si>
  <si>
    <t>Velador Nivel 1</t>
  </si>
  <si>
    <r>
      <t>Tabulador de sueldos y salarios</t>
    </r>
    <r>
      <rPr>
        <b/>
        <sz val="10"/>
        <color theme="2" tint="-0.749992370372631"/>
        <rFont val="Arial"/>
        <family val="2"/>
      </rPr>
      <t xml:space="preserve"> </t>
    </r>
    <r>
      <rPr>
        <sz val="10"/>
        <color theme="2" tint="-0.749992370372631"/>
        <rFont val="Arial"/>
        <family val="2"/>
      </rPr>
      <t>(sin seguridad pública)</t>
    </r>
  </si>
  <si>
    <r>
      <t>Nota</t>
    </r>
    <r>
      <rPr>
        <sz val="9"/>
        <color theme="2" tint="-0.749992370372631"/>
        <rFont val="Arial"/>
        <family val="2"/>
      </rPr>
      <t>: El presente tabulador contiene todas las plazas autorizadas en la plantilla municipal, a excepción de las del sistema de seguridad pública municipal.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</si>
</sst>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595959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vertAlign val="superscript"/>
      <sz val="9"/>
      <color rgb="FF595959"/>
      <name val="Calibri Light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theme="4" tint="-0.499984740745262"/>
      <name val="Arial"/>
      <family val="2"/>
    </font>
    <font>
      <sz val="8"/>
      <color theme="1"/>
      <name val="Arial"/>
      <family val="2"/>
    </font>
    <font>
      <sz val="9"/>
      <color rgb="FF0070C0"/>
      <name val="Arial"/>
      <family val="2"/>
    </font>
    <font>
      <sz val="8"/>
      <name val="Arial"/>
      <family val="2"/>
    </font>
    <font>
      <b/>
      <sz val="9"/>
      <color rgb="FF595959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top="1" bottom="1">
        <stop position="0">
          <color theme="3" tint="-0.49803155613879818"/>
        </stop>
        <stop position="1">
          <color theme="3" tint="0.40000610370189521"/>
        </stop>
      </gradient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gradientFill type="path">
        <stop position="0">
          <color theme="3" tint="-0.49803155613879818"/>
        </stop>
        <stop position="1">
          <color theme="4" tint="-0.25098422193060094"/>
        </stop>
      </gradientFill>
    </fill>
    <fill>
      <gradientFill degree="135">
        <stop position="0">
          <color theme="4" tint="-0.49803155613879818"/>
        </stop>
        <stop position="1">
          <color theme="4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90"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  <fill>
      <patternFill patternType="solid">
        <fgColor theme="5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3" tint="0.39997558519241921"/>
        <bgColor indexed="22"/>
      </patternFill>
    </fill>
    <fill>
      <patternFill patternType="solid">
        <fgColor theme="3" tint="0.39997558519241921"/>
        <bgColor indexed="63"/>
      </patternFill>
    </fill>
    <fill>
      <patternFill patternType="solid">
        <fgColor theme="0" tint="-0.34998626667073579"/>
        <bgColor indexed="63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67">
    <xf numFmtId="0" fontId="0" fillId="0" borderId="0" xfId="0"/>
    <xf numFmtId="49" fontId="0" fillId="0" borderId="0" xfId="0" applyNumberFormat="1" applyFill="1" applyBorder="1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0" fontId="6" fillId="2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/>
    </xf>
    <xf numFmtId="43" fontId="1" fillId="4" borderId="0" xfId="1" applyFont="1" applyFill="1"/>
    <xf numFmtId="164" fontId="3" fillId="4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3" fontId="1" fillId="0" borderId="0" xfId="1" applyFont="1" applyFill="1"/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43" fontId="0" fillId="0" borderId="0" xfId="0" applyNumberFormat="1" applyFill="1"/>
    <xf numFmtId="0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wrapText="1"/>
    </xf>
    <xf numFmtId="49" fontId="9" fillId="5" borderId="0" xfId="0" applyNumberFormat="1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43" fontId="9" fillId="5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9" fillId="6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49" fontId="9" fillId="7" borderId="0" xfId="0" applyNumberFormat="1" applyFont="1" applyFill="1" applyAlignment="1">
      <alignment horizontal="center" wrapText="1"/>
    </xf>
    <xf numFmtId="0" fontId="9" fillId="7" borderId="0" xfId="0" applyFont="1" applyFill="1" applyAlignment="1">
      <alignment wrapText="1"/>
    </xf>
    <xf numFmtId="0" fontId="9" fillId="7" borderId="0" xfId="0" applyFont="1" applyFill="1" applyAlignment="1">
      <alignment horizontal="center" wrapText="1"/>
    </xf>
    <xf numFmtId="49" fontId="10" fillId="8" borderId="0" xfId="0" applyNumberFormat="1" applyFont="1" applyFill="1" applyAlignment="1">
      <alignment horizontal="center"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center" wrapText="1"/>
    </xf>
    <xf numFmtId="165" fontId="11" fillId="0" borderId="0" xfId="1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43" fontId="8" fillId="0" borderId="0" xfId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2" fontId="15" fillId="10" borderId="2" xfId="0" applyNumberFormat="1" applyFont="1" applyFill="1" applyBorder="1" applyAlignment="1">
      <alignment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wrapText="1"/>
    </xf>
    <xf numFmtId="0" fontId="17" fillId="11" borderId="4" xfId="0" applyFont="1" applyFill="1" applyBorder="1" applyAlignment="1">
      <alignment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wrapText="1"/>
    </xf>
    <xf numFmtId="0" fontId="17" fillId="12" borderId="4" xfId="0" applyFont="1" applyFill="1" applyBorder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43" fontId="18" fillId="0" borderId="0" xfId="1" applyFont="1" applyFill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43" fontId="19" fillId="0" borderId="5" xfId="1" applyFont="1" applyFill="1" applyBorder="1" applyAlignment="1">
      <alignment wrapText="1"/>
    </xf>
    <xf numFmtId="43" fontId="20" fillId="0" borderId="4" xfId="1" applyFont="1" applyBorder="1" applyAlignment="1">
      <alignment wrapText="1"/>
    </xf>
    <xf numFmtId="43" fontId="20" fillId="12" borderId="4" xfId="1" applyFont="1" applyFill="1" applyBorder="1" applyAlignment="1">
      <alignment wrapText="1"/>
    </xf>
    <xf numFmtId="43" fontId="21" fillId="12" borderId="4" xfId="0" applyNumberFormat="1" applyFont="1" applyFill="1" applyBorder="1" applyAlignment="1">
      <alignment wrapText="1"/>
    </xf>
    <xf numFmtId="0" fontId="17" fillId="0" borderId="5" xfId="0" applyFont="1" applyBorder="1"/>
    <xf numFmtId="0" fontId="19" fillId="12" borderId="4" xfId="0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43" fontId="2" fillId="14" borderId="5" xfId="0" applyNumberFormat="1" applyFont="1" applyFill="1" applyBorder="1" applyAlignment="1">
      <alignment wrapText="1"/>
    </xf>
    <xf numFmtId="0" fontId="15" fillId="15" borderId="2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wrapText="1"/>
    </xf>
    <xf numFmtId="166" fontId="1" fillId="0" borderId="4" xfId="1" applyNumberFormat="1" applyFont="1" applyBorder="1" applyAlignment="1">
      <alignment wrapText="1"/>
    </xf>
    <xf numFmtId="166" fontId="3" fillId="12" borderId="4" xfId="1" applyNumberFormat="1" applyFont="1" applyFill="1" applyBorder="1" applyAlignment="1">
      <alignment wrapText="1"/>
    </xf>
    <xf numFmtId="0" fontId="15" fillId="16" borderId="3" xfId="0" applyFont="1" applyFill="1" applyBorder="1" applyAlignment="1">
      <alignment horizontal="center" vertical="center" wrapText="1"/>
    </xf>
    <xf numFmtId="0" fontId="15" fillId="16" borderId="4" xfId="0" applyFont="1" applyFill="1" applyBorder="1" applyAlignment="1">
      <alignment wrapText="1"/>
    </xf>
    <xf numFmtId="166" fontId="2" fillId="16" borderId="4" xfId="1" applyNumberFormat="1" applyFont="1" applyFill="1" applyBorder="1" applyAlignment="1">
      <alignment wrapText="1"/>
    </xf>
    <xf numFmtId="0" fontId="12" fillId="0" borderId="0" xfId="0" applyFont="1"/>
    <xf numFmtId="166" fontId="23" fillId="12" borderId="4" xfId="1" applyNumberFormat="1" applyFont="1" applyFill="1" applyBorder="1" applyAlignment="1">
      <alignment wrapText="1"/>
    </xf>
    <xf numFmtId="166" fontId="24" fillId="0" borderId="4" xfId="1" applyNumberFormat="1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166" fontId="1" fillId="0" borderId="2" xfId="1" applyNumberFormat="1" applyFont="1" applyBorder="1" applyAlignment="1">
      <alignment wrapText="1"/>
    </xf>
    <xf numFmtId="166" fontId="25" fillId="12" borderId="2" xfId="1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7" borderId="5" xfId="0" applyFont="1" applyFill="1" applyBorder="1" applyAlignment="1">
      <alignment horizontal="center" vertical="center" wrapText="1"/>
    </xf>
    <xf numFmtId="0" fontId="27" fillId="2" borderId="5" xfId="0" applyNumberFormat="1" applyFont="1" applyFill="1" applyBorder="1"/>
    <xf numFmtId="0" fontId="27" fillId="2" borderId="1" xfId="0" applyNumberFormat="1" applyFont="1" applyFill="1" applyBorder="1"/>
    <xf numFmtId="0" fontId="28" fillId="0" borderId="5" xfId="0" applyFont="1" applyBorder="1" applyAlignment="1">
      <alignment wrapText="1"/>
    </xf>
    <xf numFmtId="0" fontId="27" fillId="2" borderId="5" xfId="0" applyNumberFormat="1" applyFont="1" applyFill="1" applyBorder="1" applyAlignment="1"/>
    <xf numFmtId="0" fontId="27" fillId="2" borderId="1" xfId="0" applyNumberFormat="1" applyFont="1" applyFill="1" applyBorder="1" applyAlignment="1"/>
    <xf numFmtId="0" fontId="29" fillId="2" borderId="1" xfId="0" applyNumberFormat="1" applyFont="1" applyFill="1" applyBorder="1"/>
    <xf numFmtId="0" fontId="27" fillId="2" borderId="1" xfId="0" applyFont="1" applyFill="1" applyBorder="1"/>
    <xf numFmtId="0" fontId="27" fillId="2" borderId="5" xfId="2" applyNumberFormat="1" applyFont="1" applyFill="1" applyBorder="1"/>
    <xf numFmtId="0" fontId="15" fillId="9" borderId="5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wrapText="1"/>
    </xf>
    <xf numFmtId="4" fontId="27" fillId="0" borderId="4" xfId="0" applyNumberFormat="1" applyFont="1" applyBorder="1" applyAlignment="1"/>
    <xf numFmtId="4" fontId="33" fillId="0" borderId="4" xfId="0" applyNumberFormat="1" applyFont="1" applyBorder="1" applyAlignment="1">
      <alignment wrapText="1"/>
    </xf>
    <xf numFmtId="4" fontId="33" fillId="0" borderId="2" xfId="0" applyNumberFormat="1" applyFont="1" applyBorder="1" applyAlignment="1">
      <alignment wrapText="1"/>
    </xf>
    <xf numFmtId="9" fontId="32" fillId="0" borderId="4" xfId="0" applyNumberFormat="1" applyFont="1" applyBorder="1" applyAlignment="1">
      <alignment horizontal="center" wrapText="1"/>
    </xf>
    <xf numFmtId="4" fontId="34" fillId="0" borderId="4" xfId="0" applyNumberFormat="1" applyFont="1" applyBorder="1" applyAlignment="1"/>
    <xf numFmtId="4" fontId="27" fillId="2" borderId="5" xfId="2" applyNumberFormat="1" applyFont="1" applyFill="1" applyBorder="1"/>
    <xf numFmtId="4" fontId="27" fillId="2" borderId="5" xfId="2" applyNumberFormat="1" applyFont="1" applyFill="1" applyBorder="1" applyAlignment="1"/>
    <xf numFmtId="166" fontId="2" fillId="10" borderId="4" xfId="1" applyNumberFormat="1" applyFont="1" applyFill="1" applyBorder="1" applyAlignment="1">
      <alignment wrapText="1"/>
    </xf>
    <xf numFmtId="4" fontId="21" fillId="0" borderId="4" xfId="0" applyNumberFormat="1" applyFont="1" applyBorder="1" applyAlignment="1">
      <alignment wrapText="1"/>
    </xf>
    <xf numFmtId="4" fontId="21" fillId="12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43" fontId="1" fillId="17" borderId="0" xfId="1" applyFont="1" applyFill="1"/>
    <xf numFmtId="164" fontId="2" fillId="18" borderId="0" xfId="0" applyNumberFormat="1" applyFont="1" applyFill="1" applyBorder="1" applyAlignment="1">
      <alignment horizontal="center"/>
    </xf>
    <xf numFmtId="49" fontId="4" fillId="19" borderId="0" xfId="0" applyNumberFormat="1" applyFont="1" applyFill="1" applyBorder="1" applyAlignment="1">
      <alignment horizontal="center" vertical="center"/>
    </xf>
    <xf numFmtId="49" fontId="2" fillId="19" borderId="0" xfId="0" applyNumberFormat="1" applyFont="1" applyFill="1" applyBorder="1" applyAlignment="1">
      <alignment horizontal="left"/>
    </xf>
    <xf numFmtId="43" fontId="1" fillId="19" borderId="0" xfId="1" applyFont="1" applyFill="1"/>
    <xf numFmtId="164" fontId="4" fillId="19" borderId="0" xfId="0" applyNumberFormat="1" applyFont="1" applyFill="1" applyBorder="1" applyAlignment="1">
      <alignment horizontal="center"/>
    </xf>
    <xf numFmtId="0" fontId="0" fillId="20" borderId="0" xfId="0" applyNumberFormat="1" applyFill="1" applyBorder="1" applyAlignment="1">
      <alignment horizontal="center" vertical="center"/>
    </xf>
    <xf numFmtId="49" fontId="3" fillId="20" borderId="0" xfId="0" applyNumberFormat="1" applyFont="1" applyFill="1" applyBorder="1" applyAlignment="1">
      <alignment horizontal="left"/>
    </xf>
    <xf numFmtId="43" fontId="1" fillId="21" borderId="0" xfId="1" applyFont="1" applyFill="1"/>
    <xf numFmtId="164" fontId="0" fillId="20" borderId="0" xfId="0" applyNumberFormat="1" applyFill="1" applyBorder="1" applyAlignment="1">
      <alignment horizontal="center"/>
    </xf>
    <xf numFmtId="43" fontId="9" fillId="6" borderId="0" xfId="1" applyFont="1" applyFill="1" applyAlignment="1">
      <alignment wrapText="1"/>
    </xf>
    <xf numFmtId="43" fontId="8" fillId="0" borderId="0" xfId="0" applyNumberFormat="1" applyFont="1" applyAlignment="1">
      <alignment wrapText="1"/>
    </xf>
    <xf numFmtId="43" fontId="10" fillId="8" borderId="0" xfId="1" applyFont="1" applyFill="1" applyAlignment="1">
      <alignment wrapText="1"/>
    </xf>
    <xf numFmtId="43" fontId="11" fillId="0" borderId="0" xfId="1" applyFont="1" applyFill="1" applyAlignment="1">
      <alignment wrapText="1"/>
    </xf>
    <xf numFmtId="43" fontId="8" fillId="0" borderId="0" xfId="1" applyFont="1" applyFill="1" applyAlignment="1">
      <alignment wrapText="1"/>
    </xf>
    <xf numFmtId="49" fontId="7" fillId="0" borderId="0" xfId="0" applyNumberFormat="1" applyFont="1" applyAlignment="1">
      <alignment wrapText="1"/>
    </xf>
    <xf numFmtId="0" fontId="13" fillId="0" borderId="0" xfId="0" applyFont="1" applyAlignment="1">
      <alignment vertical="center" wrapText="1"/>
    </xf>
    <xf numFmtId="4" fontId="35" fillId="0" borderId="4" xfId="0" applyNumberFormat="1" applyFont="1" applyFill="1" applyBorder="1" applyAlignment="1"/>
    <xf numFmtId="4" fontId="34" fillId="0" borderId="4" xfId="0" applyNumberFormat="1" applyFont="1" applyFill="1" applyBorder="1" applyAlignment="1"/>
    <xf numFmtId="4" fontId="33" fillId="0" borderId="4" xfId="0" applyNumberFormat="1" applyFont="1" applyFill="1" applyBorder="1" applyAlignment="1">
      <alignment wrapText="1"/>
    </xf>
    <xf numFmtId="4" fontId="33" fillId="0" borderId="2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wrapText="1"/>
    </xf>
    <xf numFmtId="0" fontId="16" fillId="12" borderId="2" xfId="0" applyFont="1" applyFill="1" applyBorder="1" applyAlignment="1">
      <alignment wrapText="1"/>
    </xf>
    <xf numFmtId="0" fontId="13" fillId="0" borderId="0" xfId="0" applyFont="1" applyAlignment="1">
      <alignment horizontal="left" vertical="center" wrapText="1"/>
    </xf>
    <xf numFmtId="49" fontId="7" fillId="0" borderId="6" xfId="0" applyNumberFormat="1" applyFont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wrapText="1"/>
    </xf>
    <xf numFmtId="0" fontId="15" fillId="13" borderId="2" xfId="0" applyFont="1" applyFill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textRotation="90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7" fillId="7" borderId="13" xfId="3" applyFont="1" applyFill="1" applyBorder="1" applyAlignment="1">
      <alignment horizontal="center" vertical="center" wrapText="1"/>
    </xf>
    <xf numFmtId="0" fontId="37" fillId="7" borderId="14" xfId="3" applyFont="1" applyFill="1" applyBorder="1" applyAlignment="1">
      <alignment horizontal="center" vertical="center" wrapText="1"/>
    </xf>
    <xf numFmtId="0" fontId="37" fillId="7" borderId="3" xfId="3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BERY\ANTEPROYECTO%202019%20FINAL%2014.12.18\ANTEPROYECTO%20DESCENTRALIZADOS%202019\DIF_Presupuesto_2019\anexos%20de%20presupuestos%202018.xls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ra%20Modif%20Ptal%202018\1ra%20Modif%20Ptal%20ok\1ra%20Modificaci&#243;n%20Ptal%202018%20%2001-05-18%20Comen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9"/>
      <sheetName val="10"/>
      <sheetName val="11"/>
      <sheetName val="15"/>
      <sheetName val="16"/>
      <sheetName val="23"/>
      <sheetName val="27"/>
      <sheetName val="28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PPTO EGRESOS"/>
      <sheetName val="Hoja1"/>
      <sheetName val="FF"/>
      <sheetName val="PROGRAMATICO"/>
    </sheetNames>
    <sheetDataSet>
      <sheetData sheetId="0"/>
      <sheetData sheetId="1"/>
      <sheetData sheetId="2"/>
      <sheetData sheetId="3">
        <row r="2">
          <cell r="A2" t="str">
            <v>000000</v>
          </cell>
          <cell r="B2" t="str">
            <v>financiamiento</v>
          </cell>
        </row>
        <row r="3">
          <cell r="A3" t="str">
            <v>1111</v>
          </cell>
          <cell r="B3" t="str">
            <v>Dietas</v>
          </cell>
        </row>
        <row r="4">
          <cell r="A4" t="str">
            <v>1121</v>
          </cell>
          <cell r="B4" t="str">
            <v>Haberes</v>
          </cell>
        </row>
        <row r="5">
          <cell r="A5" t="str">
            <v>1131</v>
          </cell>
          <cell r="B5" t="str">
            <v>Sueldos Base</v>
          </cell>
        </row>
        <row r="6">
          <cell r="A6" t="str">
            <v>1132</v>
          </cell>
          <cell r="B6" t="str">
            <v>Sueldos de confianza</v>
          </cell>
        </row>
        <row r="7">
          <cell r="A7" t="str">
            <v>1141</v>
          </cell>
          <cell r="B7" t="str">
            <v>Remuneraciones en el extranjero</v>
          </cell>
        </row>
        <row r="8">
          <cell r="A8" t="str">
            <v>1211</v>
          </cell>
          <cell r="B8" t="str">
            <v>Honorarios</v>
          </cell>
        </row>
        <row r="9">
          <cell r="A9" t="str">
            <v>1212</v>
          </cell>
          <cell r="B9" t="str">
            <v>Honorarios asimilados</v>
          </cell>
        </row>
        <row r="10">
          <cell r="A10" t="str">
            <v>1221</v>
          </cell>
          <cell r="B10" t="str">
            <v>Remuneraciones para eventuales</v>
          </cell>
        </row>
        <row r="11">
          <cell r="A11" t="str">
            <v>1231</v>
          </cell>
          <cell r="B11" t="str">
            <v>Servicio social</v>
          </cell>
        </row>
        <row r="12">
          <cell r="A12" t="str">
            <v>1241</v>
          </cell>
          <cell r="B12" t="str">
            <v>Junta de Conciliación y Arbitraje</v>
          </cell>
        </row>
        <row r="13">
          <cell r="A13" t="str">
            <v>1311</v>
          </cell>
          <cell r="B13" t="str">
            <v xml:space="preserve">Prima quinquenal </v>
          </cell>
        </row>
        <row r="14">
          <cell r="A14" t="str">
            <v>1312</v>
          </cell>
          <cell r="B14" t="str">
            <v>Antigüedad</v>
          </cell>
        </row>
        <row r="15">
          <cell r="A15" t="str">
            <v>1321</v>
          </cell>
          <cell r="B15" t="str">
            <v>Prima Vacacional</v>
          </cell>
        </row>
        <row r="16">
          <cell r="A16" t="str">
            <v>1322</v>
          </cell>
          <cell r="B16" t="str">
            <v>Prima Dominical</v>
          </cell>
        </row>
        <row r="17">
          <cell r="A17" t="str">
            <v>1323</v>
          </cell>
          <cell r="B17" t="str">
            <v>Gratificación de fin de año</v>
          </cell>
        </row>
        <row r="18">
          <cell r="A18" t="str">
            <v>1331</v>
          </cell>
          <cell r="B18" t="str">
            <v>Remuneraciones por horas extraordinarias</v>
          </cell>
        </row>
        <row r="19">
          <cell r="A19" t="str">
            <v>1341</v>
          </cell>
          <cell r="B19" t="str">
            <v>Compensaciones por servicios eventuales</v>
          </cell>
        </row>
        <row r="20">
          <cell r="A20" t="str">
            <v>1342</v>
          </cell>
          <cell r="B20" t="str">
            <v>Compensaciones por servicios</v>
          </cell>
        </row>
        <row r="21">
          <cell r="A21" t="str">
            <v>1351</v>
          </cell>
          <cell r="B21" t="str">
            <v>Sobrehaberes</v>
          </cell>
        </row>
        <row r="22">
          <cell r="A22" t="str">
            <v>1361</v>
          </cell>
          <cell r="B22" t="str">
            <v>Técnico especial</v>
          </cell>
        </row>
        <row r="23">
          <cell r="A23" t="str">
            <v>1371</v>
          </cell>
          <cell r="B23" t="str">
            <v>Honorarios especiales</v>
          </cell>
        </row>
        <row r="24">
          <cell r="A24" t="str">
            <v>1381</v>
          </cell>
          <cell r="B24" t="str">
            <v>Participaciones por vigilancia</v>
          </cell>
        </row>
        <row r="25">
          <cell r="A25" t="str">
            <v>1411</v>
          </cell>
          <cell r="B25" t="str">
            <v>Aportaciones al ISSEG</v>
          </cell>
        </row>
        <row r="26">
          <cell r="A26" t="str">
            <v>1412</v>
          </cell>
          <cell r="B26" t="str">
            <v>Cuotas al ISSSTE</v>
          </cell>
        </row>
        <row r="27">
          <cell r="A27" t="str">
            <v>1413</v>
          </cell>
          <cell r="B27" t="str">
            <v>Aportaciones IMSS</v>
          </cell>
        </row>
        <row r="28">
          <cell r="A28" t="str">
            <v>1421</v>
          </cell>
          <cell r="B28" t="str">
            <v>Aportaciones INFONAVIT</v>
          </cell>
        </row>
        <row r="29">
          <cell r="A29" t="str">
            <v>1431</v>
          </cell>
          <cell r="B29" t="str">
            <v>Ahorro para el retiro</v>
          </cell>
        </row>
        <row r="30">
          <cell r="A30" t="str">
            <v>1441</v>
          </cell>
          <cell r="B30" t="str">
            <v>Seguros</v>
          </cell>
        </row>
        <row r="31">
          <cell r="A31" t="str">
            <v>1511</v>
          </cell>
          <cell r="B31" t="str">
            <v>Cuotas para el fondo de ahorro</v>
          </cell>
        </row>
        <row r="32">
          <cell r="A32" t="str">
            <v>1512</v>
          </cell>
          <cell r="B32" t="str">
            <v>Cuotas para fondo de trabajo</v>
          </cell>
        </row>
        <row r="33">
          <cell r="A33" t="str">
            <v>1521</v>
          </cell>
          <cell r="B33" t="str">
            <v>Indemnizaciones por accidentes en el trabajo</v>
          </cell>
        </row>
        <row r="34">
          <cell r="A34" t="str">
            <v>1522</v>
          </cell>
          <cell r="B34" t="str">
            <v>Liquidaciones por indemnizaciones y por sueldos y salarios caídos</v>
          </cell>
        </row>
        <row r="35">
          <cell r="A35" t="str">
            <v>1523</v>
          </cell>
          <cell r="B35" t="str">
            <v>Pago por riesgo</v>
          </cell>
        </row>
        <row r="36">
          <cell r="A36" t="str">
            <v>1531</v>
          </cell>
          <cell r="B36" t="str">
            <v>Prestaciones de retiro</v>
          </cell>
        </row>
        <row r="37">
          <cell r="A37" t="str">
            <v>1532</v>
          </cell>
          <cell r="B37" t="str">
            <v>Haberes de retiro</v>
          </cell>
        </row>
        <row r="38">
          <cell r="A38" t="str">
            <v>1541</v>
          </cell>
          <cell r="B38" t="str">
            <v xml:space="preserve">Prestaciones establecidas por condiciones generales de trabajo </v>
          </cell>
        </row>
        <row r="39">
          <cell r="A39" t="str">
            <v>1551</v>
          </cell>
          <cell r="B39" t="str">
            <v>Capacitación de los servidores públicos</v>
          </cell>
        </row>
        <row r="40">
          <cell r="A40" t="str">
            <v>1561</v>
          </cell>
          <cell r="B40" t="str">
            <v>Asignaciones adicionales al sueldo</v>
          </cell>
        </row>
        <row r="41">
          <cell r="A41" t="str">
            <v>1562</v>
          </cell>
          <cell r="B41" t="str">
            <v>Otras prestaciones</v>
          </cell>
        </row>
        <row r="42">
          <cell r="A42" t="str">
            <v>1591</v>
          </cell>
          <cell r="B42" t="str">
            <v>Asignaciones adicionales al sueldo</v>
          </cell>
        </row>
        <row r="43">
          <cell r="A43" t="str">
            <v>1592</v>
          </cell>
          <cell r="B43" t="str">
            <v>Otras prestaciones</v>
          </cell>
        </row>
        <row r="44">
          <cell r="A44" t="str">
            <v>1593</v>
          </cell>
          <cell r="B44" t="str">
            <v>Despensas</v>
          </cell>
        </row>
        <row r="45">
          <cell r="A45" t="str">
            <v>1611</v>
          </cell>
          <cell r="B45" t="str">
            <v>Previsiones de carácter laboral</v>
          </cell>
        </row>
        <row r="46">
          <cell r="A46" t="str">
            <v>1612</v>
          </cell>
          <cell r="B46" t="str">
            <v>Previsiones de carácter económico</v>
          </cell>
        </row>
        <row r="47">
          <cell r="A47">
            <v>1613</v>
          </cell>
          <cell r="B47" t="str">
            <v>Previsiones de carácter de seguridad social</v>
          </cell>
        </row>
        <row r="48">
          <cell r="A48" t="str">
            <v>1711</v>
          </cell>
          <cell r="B48" t="str">
            <v xml:space="preserve">Estímulos por productividad y eficiencia </v>
          </cell>
        </row>
        <row r="49">
          <cell r="A49">
            <v>1712</v>
          </cell>
          <cell r="B49" t="str">
            <v xml:space="preserve">Estímulos al personal operativo </v>
          </cell>
        </row>
        <row r="50">
          <cell r="A50">
            <v>1721</v>
          </cell>
          <cell r="B50" t="str">
            <v>Recompensas</v>
          </cell>
        </row>
        <row r="51">
          <cell r="A51">
            <v>1811</v>
          </cell>
          <cell r="B51" t="str">
            <v>Impuesto sobre nóminas</v>
          </cell>
        </row>
        <row r="52">
          <cell r="A52">
            <v>1821</v>
          </cell>
          <cell r="B52" t="str">
            <v>Otros impuestos</v>
          </cell>
        </row>
        <row r="53">
          <cell r="A53" t="str">
            <v>2111</v>
          </cell>
          <cell r="B53" t="str">
            <v>Materiales y útiles de oficina</v>
          </cell>
        </row>
        <row r="54">
          <cell r="A54" t="str">
            <v>2112</v>
          </cell>
          <cell r="B54" t="str">
            <v>Equipos menores de oficina</v>
          </cell>
        </row>
        <row r="55">
          <cell r="A55" t="str">
            <v>2121</v>
          </cell>
          <cell r="B55" t="str">
            <v>Materiales y útiles de impresión y reproducción</v>
          </cell>
        </row>
        <row r="56">
          <cell r="A56" t="str">
            <v>2131</v>
          </cell>
          <cell r="B56" t="str">
            <v>Material estadístico y geográfico</v>
          </cell>
        </row>
        <row r="57">
          <cell r="A57" t="str">
            <v>2141</v>
          </cell>
          <cell r="B57" t="str">
            <v>Materiales y útiles de tecnologías de la información y comunicaciones</v>
          </cell>
        </row>
        <row r="58">
          <cell r="A58" t="str">
            <v>2142</v>
          </cell>
          <cell r="B58" t="str">
            <v>Equipos menores de tecnologías de la información y comunicaciones</v>
          </cell>
        </row>
        <row r="59">
          <cell r="A59" t="str">
            <v>2151</v>
          </cell>
          <cell r="B59" t="str">
            <v>Material impreso e información digital</v>
          </cell>
        </row>
        <row r="60">
          <cell r="A60" t="str">
            <v>2161</v>
          </cell>
          <cell r="B60" t="str">
            <v>Material de limpieza</v>
          </cell>
        </row>
        <row r="61">
          <cell r="A61" t="str">
            <v>2171</v>
          </cell>
          <cell r="B61" t="str">
            <v>Materiales y útiles de enseñanza</v>
          </cell>
        </row>
        <row r="62">
          <cell r="A62" t="str">
            <v>2181</v>
          </cell>
          <cell r="B62" t="str">
            <v>Materiales para el registro e identificación de bienes</v>
          </cell>
        </row>
        <row r="63">
          <cell r="A63" t="str">
            <v>2182</v>
          </cell>
          <cell r="B63" t="str">
            <v>Materiales para el registro e identificación de personas</v>
          </cell>
        </row>
        <row r="64">
          <cell r="A64" t="str">
            <v>2211</v>
          </cell>
          <cell r="B64" t="str">
            <v>Productos alimenticios para  los efectivos que participen en programas de seguridad pública</v>
          </cell>
        </row>
        <row r="65">
          <cell r="A65" t="str">
            <v>2212</v>
          </cell>
          <cell r="B65" t="str">
            <v>Productos alimenticios para el personal en las instalaciones de las dependencias y entidades</v>
          </cell>
        </row>
        <row r="66">
          <cell r="A66" t="str">
            <v>2213</v>
          </cell>
          <cell r="B66" t="str">
            <v>Productos alimenticios para la población en caso de desastres naturales</v>
          </cell>
        </row>
        <row r="67">
          <cell r="A67" t="str">
            <v>2214</v>
          </cell>
          <cell r="B67" t="str">
            <v>Alimentos Centro de detención municipal</v>
          </cell>
        </row>
        <row r="68">
          <cell r="A68" t="str">
            <v>2221</v>
          </cell>
          <cell r="B68" t="str">
            <v>Productos alimenticios para animales</v>
          </cell>
        </row>
        <row r="69">
          <cell r="A69" t="str">
            <v>2231</v>
          </cell>
          <cell r="B69" t="str">
            <v>Utensilios para el servicio de alimentación</v>
          </cell>
        </row>
        <row r="70">
          <cell r="A70" t="str">
            <v>2311</v>
          </cell>
          <cell r="B70" t="str">
            <v>Productos alimenticios, agropecuarios y forestales</v>
          </cell>
        </row>
        <row r="71">
          <cell r="A71" t="str">
            <v>2312</v>
          </cell>
          <cell r="B71" t="str">
            <v xml:space="preserve">Material agropecuario </v>
          </cell>
        </row>
        <row r="72">
          <cell r="A72" t="str">
            <v>2321</v>
          </cell>
          <cell r="B72" t="str">
            <v>Insumos textiles</v>
          </cell>
        </row>
        <row r="73">
          <cell r="A73" t="str">
            <v>2331</v>
          </cell>
          <cell r="B73" t="str">
            <v>Productos de papel, cartón e impresos</v>
          </cell>
        </row>
        <row r="74">
          <cell r="A74" t="str">
            <v>2341</v>
          </cell>
          <cell r="B74" t="str">
            <v>Combustibles, lubricantes, aditivos, carbon y sus derivados</v>
          </cell>
        </row>
        <row r="75">
          <cell r="A75" t="str">
            <v>2351</v>
          </cell>
          <cell r="B75" t="str">
            <v>Productos químicos, farmacéuticos y de laboratorio</v>
          </cell>
        </row>
        <row r="76">
          <cell r="A76" t="str">
            <v>2361</v>
          </cell>
          <cell r="B76" t="str">
            <v>Productos metálicos y a base de minerales no metálicos</v>
          </cell>
        </row>
        <row r="77">
          <cell r="A77" t="str">
            <v>2371</v>
          </cell>
          <cell r="B77" t="str">
            <v>Productos de cuero, piel, plástico y hule</v>
          </cell>
        </row>
        <row r="78">
          <cell r="A78" t="str">
            <v>2381</v>
          </cell>
          <cell r="B78" t="str">
            <v>Mercancías para su comercialización en tiendas del sector público</v>
          </cell>
        </row>
        <row r="79">
          <cell r="A79" t="str">
            <v>2382</v>
          </cell>
          <cell r="B79" t="str">
            <v>Mercancías para su distribución a la población</v>
          </cell>
        </row>
        <row r="80">
          <cell r="A80" t="str">
            <v>2391</v>
          </cell>
          <cell r="B80" t="str">
            <v xml:space="preserve">Otros productos </v>
          </cell>
        </row>
        <row r="81">
          <cell r="A81" t="str">
            <v>2411</v>
          </cell>
          <cell r="B81" t="str">
            <v>Materiales de construcción minerales no metálicos</v>
          </cell>
        </row>
        <row r="82">
          <cell r="A82" t="str">
            <v>2421</v>
          </cell>
          <cell r="B82" t="str">
            <v>Materiales de construcción de concreto</v>
          </cell>
        </row>
        <row r="83">
          <cell r="A83" t="str">
            <v>2431</v>
          </cell>
          <cell r="B83" t="str">
            <v>Materiales de construcción de cal y yeso</v>
          </cell>
        </row>
        <row r="84">
          <cell r="A84" t="str">
            <v>2441</v>
          </cell>
          <cell r="B84" t="str">
            <v>Materiales de construcción de madera</v>
          </cell>
        </row>
        <row r="85">
          <cell r="A85" t="str">
            <v>2451</v>
          </cell>
          <cell r="B85" t="str">
            <v>Materiales de construcción de vidrio</v>
          </cell>
        </row>
        <row r="86">
          <cell r="A86" t="str">
            <v>2461</v>
          </cell>
          <cell r="B86" t="str">
            <v>Material eléctrico y electrónico</v>
          </cell>
        </row>
        <row r="87">
          <cell r="A87" t="str">
            <v>2471</v>
          </cell>
          <cell r="B87" t="str">
            <v>Estructuras y manufacturas</v>
          </cell>
        </row>
        <row r="88">
          <cell r="A88" t="str">
            <v>2481</v>
          </cell>
          <cell r="B88" t="str">
            <v xml:space="preserve">Materiales complementarios </v>
          </cell>
        </row>
        <row r="89">
          <cell r="A89" t="str">
            <v>2491</v>
          </cell>
          <cell r="B89" t="str">
            <v xml:space="preserve">Materiales diversos </v>
          </cell>
        </row>
        <row r="90">
          <cell r="A90" t="str">
            <v>2511</v>
          </cell>
          <cell r="B90" t="str">
            <v>Sustancias químicas</v>
          </cell>
        </row>
        <row r="91">
          <cell r="A91" t="str">
            <v>2521</v>
          </cell>
          <cell r="B91" t="str">
            <v>Fertilizantes y abonos</v>
          </cell>
        </row>
        <row r="92">
          <cell r="A92" t="str">
            <v>2522</v>
          </cell>
          <cell r="B92" t="str">
            <v>Plaguicidas y pesticidas</v>
          </cell>
        </row>
        <row r="93">
          <cell r="A93" t="str">
            <v>2531</v>
          </cell>
          <cell r="B93" t="str">
            <v>Medicinas y productos farmacéuticos</v>
          </cell>
        </row>
        <row r="94">
          <cell r="A94" t="str">
            <v>2541</v>
          </cell>
          <cell r="B94" t="str">
            <v>Materiales, accesorios y suministros médicos</v>
          </cell>
        </row>
        <row r="95">
          <cell r="A95" t="str">
            <v>2551</v>
          </cell>
          <cell r="B95" t="str">
            <v>Materiales, accesorios y suministros de laboratorio</v>
          </cell>
        </row>
        <row r="96">
          <cell r="A96" t="str">
            <v>2561</v>
          </cell>
          <cell r="B96" t="str">
            <v>Fibras sintéticas, hules, plásticos y derivados</v>
          </cell>
        </row>
        <row r="97">
          <cell r="A97" t="str">
            <v>2611</v>
          </cell>
          <cell r="B97" t="str">
            <v xml:space="preserve">Combustibles, lubricantes y aditivos para vehículos destinados a la ejecución de programas de seguridad pública </v>
          </cell>
        </row>
        <row r="98">
          <cell r="A98" t="str">
            <v>2612</v>
          </cell>
          <cell r="B98" t="str">
            <v>Combustibles, lubricantes y aditivos para vehículos terrestres, aéreos, marítimos, lacustres y fluviales asignados a servidores públicos</v>
          </cell>
        </row>
        <row r="99">
          <cell r="A99" t="str">
            <v>2613</v>
          </cell>
          <cell r="B99" t="str">
            <v>Combustibles, lubricantes y aditivos para maquinaria, equipo de producción y servicios administrativos</v>
          </cell>
        </row>
        <row r="100">
          <cell r="A100" t="str">
            <v>2621</v>
          </cell>
          <cell r="B100" t="str">
            <v>Carbón y sus derivados</v>
          </cell>
        </row>
        <row r="101">
          <cell r="A101" t="str">
            <v>2711</v>
          </cell>
          <cell r="B101" t="str">
            <v>Vestuario y uniformes</v>
          </cell>
        </row>
        <row r="102">
          <cell r="A102" t="str">
            <v>2721</v>
          </cell>
          <cell r="B102" t="str">
            <v>Prendas de seguridad</v>
          </cell>
        </row>
        <row r="103">
          <cell r="A103" t="str">
            <v>2722</v>
          </cell>
          <cell r="B103" t="str">
            <v>Prendas de protección personal</v>
          </cell>
        </row>
        <row r="104">
          <cell r="A104" t="str">
            <v>2731</v>
          </cell>
          <cell r="B104" t="str">
            <v>Artículos deportivos</v>
          </cell>
        </row>
        <row r="105">
          <cell r="A105">
            <v>2741</v>
          </cell>
          <cell r="B105" t="str">
            <v>Productos textiles</v>
          </cell>
        </row>
        <row r="106">
          <cell r="A106" t="str">
            <v>2751</v>
          </cell>
          <cell r="B106" t="str">
            <v>Blancos y otros productos textiles, excepto prendas de vestir</v>
          </cell>
        </row>
        <row r="107">
          <cell r="A107" t="str">
            <v>2811</v>
          </cell>
          <cell r="B107" t="str">
            <v>Sustancias y materiales explosivos</v>
          </cell>
        </row>
        <row r="108">
          <cell r="A108" t="str">
            <v>2821</v>
          </cell>
          <cell r="B108" t="str">
            <v>Materiales de seguridad pública</v>
          </cell>
        </row>
        <row r="109">
          <cell r="A109" t="str">
            <v>2831</v>
          </cell>
          <cell r="B109" t="str">
            <v xml:space="preserve">Prendas de protección para seguridad pública </v>
          </cell>
        </row>
        <row r="110">
          <cell r="A110" t="str">
            <v>2911</v>
          </cell>
          <cell r="B110" t="str">
            <v>Herramientas menores</v>
          </cell>
        </row>
        <row r="111">
          <cell r="A111" t="str">
            <v>2921</v>
          </cell>
          <cell r="B111" t="str">
            <v>Refacciones y accesorios menores de edificios</v>
          </cell>
        </row>
        <row r="112">
          <cell r="A112" t="str">
            <v>2931</v>
          </cell>
          <cell r="B112" t="str">
            <v xml:space="preserve">Refacciones y accesorios menores de mobiliario </v>
          </cell>
        </row>
        <row r="113">
          <cell r="A113" t="str">
            <v>2932</v>
          </cell>
          <cell r="B113" t="str">
            <v>Refacciones y accesorios de equipo educacional y recreativo</v>
          </cell>
        </row>
        <row r="114">
          <cell r="A114" t="str">
            <v>2941</v>
          </cell>
          <cell r="B114" t="str">
            <v>Refacciones y accesorios menores de equipo de cómputo y tecnologías de la información</v>
          </cell>
        </row>
        <row r="115">
          <cell r="A115" t="str">
            <v>2951</v>
          </cell>
          <cell r="B115" t="str">
            <v>Refacciones y accesorios menores de quipo e instrumental médico y de laboratorio</v>
          </cell>
        </row>
        <row r="116">
          <cell r="A116" t="str">
            <v>2961</v>
          </cell>
          <cell r="B116" t="str">
            <v>Refacciones y accesorios menores de equipo de transporte</v>
          </cell>
        </row>
        <row r="117">
          <cell r="A117" t="str">
            <v>2971</v>
          </cell>
          <cell r="B117" t="str">
            <v>Refacciones y accesorios menores de equipo de defensa y seguridad</v>
          </cell>
        </row>
        <row r="118">
          <cell r="A118" t="str">
            <v>2981</v>
          </cell>
          <cell r="B118" t="str">
            <v>Refacciones y accesorios menores de maquinaria y otros equipos</v>
          </cell>
        </row>
        <row r="119">
          <cell r="A119" t="str">
            <v>2991</v>
          </cell>
          <cell r="B119" t="str">
            <v>Refacciones y accesorios menores otros bienes muebles</v>
          </cell>
        </row>
        <row r="120">
          <cell r="A120" t="str">
            <v>3111</v>
          </cell>
          <cell r="B120" t="str">
            <v>Servicio de energía eléctrica</v>
          </cell>
        </row>
        <row r="121">
          <cell r="A121" t="str">
            <v>3112</v>
          </cell>
          <cell r="B121" t="str">
            <v>Alumbrado público</v>
          </cell>
        </row>
        <row r="122">
          <cell r="A122" t="str">
            <v>3121</v>
          </cell>
          <cell r="B122" t="str">
            <v>Servicio de gas</v>
          </cell>
        </row>
        <row r="123">
          <cell r="A123" t="str">
            <v>3131</v>
          </cell>
          <cell r="B123" t="str">
            <v>Servicio de agua</v>
          </cell>
        </row>
        <row r="124">
          <cell r="A124" t="str">
            <v>3141</v>
          </cell>
          <cell r="B124" t="str">
            <v>Servicio telefonía tradicional</v>
          </cell>
        </row>
        <row r="125">
          <cell r="A125" t="str">
            <v>3151</v>
          </cell>
          <cell r="B125" t="str">
            <v>Servicio telefonía celular</v>
          </cell>
        </row>
        <row r="126">
          <cell r="A126" t="str">
            <v>3152</v>
          </cell>
          <cell r="B126" t="str">
            <v>Radiolocalización</v>
          </cell>
        </row>
        <row r="127">
          <cell r="A127" t="str">
            <v>3161</v>
          </cell>
          <cell r="B127" t="str">
            <v>Servicios de telecomunicaciones y satélites</v>
          </cell>
        </row>
        <row r="128">
          <cell r="A128" t="str">
            <v>3171</v>
          </cell>
          <cell r="B128" t="str">
            <v>Servicios de acceso de internet</v>
          </cell>
        </row>
        <row r="129">
          <cell r="A129" t="str">
            <v>3172</v>
          </cell>
          <cell r="B129" t="str">
            <v>Servicios de redes</v>
          </cell>
        </row>
        <row r="130">
          <cell r="A130" t="str">
            <v>3173</v>
          </cell>
          <cell r="B130" t="str">
            <v>Servicios de procesamiento de información</v>
          </cell>
        </row>
        <row r="131">
          <cell r="A131" t="str">
            <v>3181</v>
          </cell>
          <cell r="B131" t="str">
            <v xml:space="preserve">Servicio postal </v>
          </cell>
        </row>
        <row r="132">
          <cell r="A132" t="str">
            <v>3182</v>
          </cell>
          <cell r="B132" t="str">
            <v xml:space="preserve">Servicio telegráfico </v>
          </cell>
        </row>
        <row r="133">
          <cell r="A133" t="str">
            <v>3191</v>
          </cell>
          <cell r="B133" t="str">
            <v>Servicios integrales</v>
          </cell>
        </row>
        <row r="134">
          <cell r="A134" t="str">
            <v>3192</v>
          </cell>
          <cell r="B134" t="str">
            <v xml:space="preserve">Contratación de otros servicios </v>
          </cell>
        </row>
        <row r="135">
          <cell r="A135" t="str">
            <v>3211</v>
          </cell>
          <cell r="B135" t="str">
            <v>Arrendamiento de terrenos</v>
          </cell>
        </row>
        <row r="136">
          <cell r="A136" t="str">
            <v>3221</v>
          </cell>
          <cell r="B136" t="str">
            <v>Arrendamiento de edificios y locales</v>
          </cell>
        </row>
        <row r="137">
          <cell r="A137" t="str">
            <v>3231</v>
          </cell>
          <cell r="B137" t="str">
            <v>Arrendamiento de mobiliario y equipo de administración</v>
          </cell>
        </row>
        <row r="138">
          <cell r="A138" t="str">
            <v>3232</v>
          </cell>
          <cell r="B138" t="str">
            <v>Arrendamiento de mobiliario y equipo educativo y recreativo</v>
          </cell>
        </row>
        <row r="139">
          <cell r="A139" t="str">
            <v>3233</v>
          </cell>
          <cell r="B139" t="str">
            <v xml:space="preserve">Arrendamiento de equipo y bienes informáticos </v>
          </cell>
        </row>
        <row r="140">
          <cell r="A140" t="str">
            <v>3241</v>
          </cell>
          <cell r="B140" t="str">
            <v>Arrendamiento de equipo e instrumental médico y de laboratorio</v>
          </cell>
        </row>
        <row r="141">
          <cell r="A141" t="str">
            <v>3251</v>
          </cell>
          <cell r="B141" t="str">
            <v>Arrendamiento de vehículos terrestres, aéreos, marítimos, lacustres y fluviales para la ejecución de programas de seguridad pública y nacional</v>
          </cell>
        </row>
        <row r="142">
          <cell r="A142" t="str">
            <v>3252</v>
          </cell>
          <cell r="B142" t="str">
            <v>Arrendamiento de vehículos terrestres, aéreos, marítimos, lacustres y fluviales para servicios administrativos</v>
          </cell>
        </row>
        <row r="143">
          <cell r="A143" t="str">
            <v>3261</v>
          </cell>
          <cell r="B143" t="str">
            <v xml:space="preserve">Arrendamiento de maquinaria y equipo </v>
          </cell>
        </row>
        <row r="144">
          <cell r="A144" t="str">
            <v>3262</v>
          </cell>
          <cell r="B144" t="str">
            <v>Arrendamiento de herramientas</v>
          </cell>
        </row>
        <row r="145">
          <cell r="A145" t="str">
            <v>3271</v>
          </cell>
          <cell r="B145" t="str">
            <v>Arrendamiento de activos intangibles</v>
          </cell>
        </row>
        <row r="146">
          <cell r="A146" t="str">
            <v>3281</v>
          </cell>
          <cell r="B146" t="str">
            <v>Arrendamiento financiero</v>
          </cell>
        </row>
        <row r="147">
          <cell r="A147" t="str">
            <v>3291</v>
          </cell>
          <cell r="B147" t="str">
            <v>Otros Arrendamientos</v>
          </cell>
        </row>
        <row r="148">
          <cell r="A148" t="str">
            <v>3311</v>
          </cell>
          <cell r="B148" t="str">
            <v>Servicios legales</v>
          </cell>
        </row>
        <row r="149">
          <cell r="A149" t="str">
            <v>3312</v>
          </cell>
          <cell r="B149" t="str">
            <v>Servicios de contabilidad</v>
          </cell>
        </row>
        <row r="150">
          <cell r="A150" t="str">
            <v>3313</v>
          </cell>
          <cell r="B150" t="str">
            <v>Servicios de auditoría</v>
          </cell>
        </row>
        <row r="151">
          <cell r="A151" t="str">
            <v>3314</v>
          </cell>
          <cell r="B151" t="str">
            <v>Otros servicios relacionados</v>
          </cell>
        </row>
        <row r="152">
          <cell r="A152" t="str">
            <v>3321</v>
          </cell>
          <cell r="B152" t="str">
            <v>Servicios de diseño, arquitectura, ingeniería y actividades relacionadas</v>
          </cell>
        </row>
        <row r="153">
          <cell r="A153" t="str">
            <v>3331</v>
          </cell>
          <cell r="B153" t="str">
            <v>Servicios de consultoría administrativa</v>
          </cell>
        </row>
        <row r="154">
          <cell r="A154" t="str">
            <v>3332</v>
          </cell>
          <cell r="B154" t="str">
            <v>Servicios de procesos, técnica y en tecnologías de la información</v>
          </cell>
        </row>
        <row r="155">
          <cell r="A155" t="str">
            <v>3341</v>
          </cell>
          <cell r="B155" t="str">
            <v xml:space="preserve">Servicios de capacitación </v>
          </cell>
        </row>
        <row r="156">
          <cell r="A156" t="str">
            <v>3351</v>
          </cell>
          <cell r="B156" t="str">
            <v>Servicios de investigación científica</v>
          </cell>
        </row>
        <row r="157">
          <cell r="A157" t="str">
            <v>3352</v>
          </cell>
          <cell r="B157" t="str">
            <v>Servicios de investigación de desarrollo</v>
          </cell>
        </row>
        <row r="158">
          <cell r="A158" t="str">
            <v>3353</v>
          </cell>
          <cell r="B158" t="str">
            <v>Servicios estadísticos y geográficos</v>
          </cell>
        </row>
        <row r="159">
          <cell r="A159" t="str">
            <v>3361</v>
          </cell>
          <cell r="B159" t="str">
            <v>Impresiones de documentos oficiales para la prestación de servicios públicos, identificación, formatos administrativos y fiscales, formas valoradas, certificados y títulos</v>
          </cell>
        </row>
        <row r="160">
          <cell r="A160" t="str">
            <v>3371</v>
          </cell>
          <cell r="B160" t="str">
            <v>Servicios de protección y seguridad</v>
          </cell>
        </row>
        <row r="161">
          <cell r="A161" t="str">
            <v>3381</v>
          </cell>
          <cell r="B161" t="str">
            <v xml:space="preserve">Servicios de vigilancia </v>
          </cell>
        </row>
        <row r="162">
          <cell r="A162" t="str">
            <v>3391</v>
          </cell>
          <cell r="B162" t="str">
            <v>Servicios profesionales, científicos y técnicos integrales</v>
          </cell>
        </row>
        <row r="163">
          <cell r="A163" t="str">
            <v>3411</v>
          </cell>
          <cell r="B163" t="str">
            <v>Servicios financieros y bancarios</v>
          </cell>
        </row>
        <row r="164">
          <cell r="A164" t="str">
            <v>3412</v>
          </cell>
          <cell r="B164" t="str">
            <v>Diferencias por variaciones en el tipo de cambio</v>
          </cell>
        </row>
        <row r="165">
          <cell r="A165" t="str">
            <v>3421</v>
          </cell>
          <cell r="B165" t="str">
            <v>Servicios de cobranza, investigación crediticia y similar</v>
          </cell>
        </row>
        <row r="166">
          <cell r="A166" t="str">
            <v>3431</v>
          </cell>
          <cell r="B166" t="str">
            <v>Servicios de recaudación, traslado y custodia de valores</v>
          </cell>
        </row>
        <row r="167">
          <cell r="A167" t="str">
            <v>3441</v>
          </cell>
          <cell r="B167" t="str">
            <v>Seguros de responsabilidad patrimonial y fianzas</v>
          </cell>
        </row>
        <row r="168">
          <cell r="A168" t="str">
            <v>3451</v>
          </cell>
          <cell r="B168" t="str">
            <v>Seguro de bienes patrimoniales</v>
          </cell>
        </row>
        <row r="169">
          <cell r="A169" t="str">
            <v>3461</v>
          </cell>
          <cell r="B169" t="str">
            <v>Almacenaje, envase y embalaje</v>
          </cell>
        </row>
        <row r="170">
          <cell r="A170" t="str">
            <v>3471</v>
          </cell>
          <cell r="B170" t="str">
            <v>Fletes y maniobras</v>
          </cell>
        </row>
        <row r="171">
          <cell r="A171" t="str">
            <v>3481</v>
          </cell>
          <cell r="B171" t="str">
            <v>Comisiones por ventas</v>
          </cell>
        </row>
        <row r="172">
          <cell r="A172" t="str">
            <v>3491</v>
          </cell>
          <cell r="B172" t="str">
            <v>Servicios financieros, bancarios y comerciales integrales</v>
          </cell>
        </row>
        <row r="173">
          <cell r="A173" t="str">
            <v>3511</v>
          </cell>
          <cell r="B173" t="str">
            <v>Conservación y mantenimiento de inmuebles</v>
          </cell>
        </row>
        <row r="174">
          <cell r="A174" t="str">
            <v>3512</v>
          </cell>
          <cell r="B174" t="str">
            <v xml:space="preserve">Adaptación de inmuebles </v>
          </cell>
        </row>
        <row r="175">
          <cell r="A175" t="str">
            <v>3521</v>
          </cell>
          <cell r="B175" t="str">
            <v>Instalación, reparación y mantenimiento  de mobiliario y equipo de administración</v>
          </cell>
        </row>
        <row r="176">
          <cell r="A176" t="str">
            <v>3522</v>
          </cell>
          <cell r="B176" t="str">
            <v>Instalación, reparación y mantenimiento  de mobiliario y equipo educativo y recreativo</v>
          </cell>
        </row>
        <row r="177">
          <cell r="A177" t="str">
            <v>3531</v>
          </cell>
          <cell r="B177" t="str">
            <v>Instalación, reparación y mantenimiento de bienes informáticos</v>
          </cell>
        </row>
        <row r="178">
          <cell r="A178">
            <v>3541</v>
          </cell>
          <cell r="B178" t="str">
            <v>Instalación, reparación y mantenimiento de equipo e instrumental médico y de laboratorio</v>
          </cell>
        </row>
        <row r="179">
          <cell r="A179" t="str">
            <v>3551</v>
          </cell>
          <cell r="B179" t="str">
            <v>Mantenimiento y conservación de vehículos terrestres, aéreos, marítimos, lacustres y fluviales</v>
          </cell>
        </row>
        <row r="180">
          <cell r="A180" t="str">
            <v>3561</v>
          </cell>
          <cell r="B180" t="str">
            <v>Reparación y mantenimiento de equipo de defensa y seguridad</v>
          </cell>
        </row>
        <row r="181">
          <cell r="A181" t="str">
            <v>3571</v>
          </cell>
          <cell r="B181" t="str">
            <v>Instalación, reparación y mantenimiento de maquinaria, otros equipos y herramienta</v>
          </cell>
        </row>
        <row r="182">
          <cell r="A182" t="str">
            <v>3581</v>
          </cell>
          <cell r="B182" t="str">
            <v>Servicios de limpieza y manejo de desechos</v>
          </cell>
        </row>
        <row r="183">
          <cell r="A183" t="str">
            <v>3591</v>
          </cell>
          <cell r="B183" t="str">
            <v>Servicios de jardinería y fumigación</v>
          </cell>
        </row>
        <row r="184">
          <cell r="A184" t="str">
            <v>3611</v>
          </cell>
          <cell r="B184" t="str">
            <v xml:space="preserve">Difusión e información de mensajes y actividades gubernamentales </v>
          </cell>
        </row>
        <row r="185">
          <cell r="A185" t="str">
            <v>3612</v>
          </cell>
          <cell r="B185" t="str">
            <v>Impresión y elaboración de publicaciones oficiales y de información en general para difusión</v>
          </cell>
        </row>
        <row r="186">
          <cell r="A186" t="str">
            <v>3613</v>
          </cell>
          <cell r="B186" t="str">
            <v xml:space="preserve">Espectáculos culturales </v>
          </cell>
        </row>
        <row r="187">
          <cell r="A187" t="str">
            <v>3614</v>
          </cell>
          <cell r="B187" t="str">
            <v>Inserciones y publicaciones propias de la operación de las dependencias y entidades que no formen parte de las campañas</v>
          </cell>
        </row>
        <row r="188">
          <cell r="A188">
            <v>3621</v>
          </cell>
          <cell r="B188" t="str">
            <v>Promoción para la venta de bienes o servicios</v>
          </cell>
        </row>
        <row r="189">
          <cell r="A189" t="str">
            <v>3631</v>
          </cell>
          <cell r="B189" t="str">
            <v>Servicios de creatividad, preproducción y producción de publicidad, excepto Internet</v>
          </cell>
        </row>
        <row r="190">
          <cell r="A190" t="str">
            <v>3641</v>
          </cell>
          <cell r="B190" t="str">
            <v>Servicios de revelado de fotografías</v>
          </cell>
        </row>
        <row r="191">
          <cell r="A191" t="str">
            <v>3651</v>
          </cell>
          <cell r="B191" t="str">
            <v>Servicios de la industria fílmica, del sonido y del video</v>
          </cell>
        </row>
        <row r="192">
          <cell r="A192" t="str">
            <v>3661</v>
          </cell>
          <cell r="B192" t="str">
            <v>Servicio de creación y difusión de contenido exclusivamente a través de Internet</v>
          </cell>
        </row>
        <row r="193">
          <cell r="A193" t="str">
            <v>3691</v>
          </cell>
          <cell r="B193" t="str">
            <v>Otros servicios de información</v>
          </cell>
        </row>
        <row r="194">
          <cell r="A194" t="str">
            <v>3711</v>
          </cell>
          <cell r="B194" t="str">
            <v>Pasajes aéreos nacionales para servidores públicos en el desempeño de comisiones y funciones oficiales</v>
          </cell>
        </row>
        <row r="195">
          <cell r="A195" t="str">
            <v>3712</v>
          </cell>
          <cell r="B195" t="str">
            <v>Pasajes aéreos internacionales para servidores públicos en el desempeño de comisiones y funciones oficiales</v>
          </cell>
        </row>
        <row r="196">
          <cell r="A196" t="str">
            <v>3721</v>
          </cell>
          <cell r="B196" t="str">
            <v>Pasajes terrestres nacionales para servidores públicos en el desempeño de comisiones y funciones oficiales</v>
          </cell>
        </row>
        <row r="197">
          <cell r="A197" t="str">
            <v>3722</v>
          </cell>
          <cell r="B197" t="str">
            <v>Pasajes terrestres internacionales para servidores públicos en el desempeño de comisiones y funciones oficiales</v>
          </cell>
        </row>
        <row r="198">
          <cell r="A198" t="str">
            <v>3731</v>
          </cell>
          <cell r="B198" t="str">
            <v>Pasajes marítimos, lacustres y fluviales nacionales para servidores públicos en el desempeño de comisiones y funciones oficiales</v>
          </cell>
        </row>
        <row r="199">
          <cell r="A199" t="str">
            <v>3732</v>
          </cell>
          <cell r="B199" t="str">
            <v>Pasajes marítimos, lacustres y fluviales internacionales para servidores públicos en el desempeño de comisiones y funciones oficiales</v>
          </cell>
        </row>
        <row r="200">
          <cell r="A200" t="str">
            <v>3741</v>
          </cell>
          <cell r="B200" t="str">
            <v>Transporte en vehículos especializados</v>
          </cell>
        </row>
        <row r="201">
          <cell r="A201" t="str">
            <v>3751</v>
          </cell>
          <cell r="B201" t="str">
            <v>Viáticos nacionales para servidores públicos en el desempeño de funciones oficiales</v>
          </cell>
        </row>
        <row r="202">
          <cell r="A202" t="str">
            <v>3761</v>
          </cell>
          <cell r="B202" t="str">
            <v>Viáticos en el extranjero para servidores públicos en el desempeño de comisiones y funciones oficiales</v>
          </cell>
        </row>
        <row r="203">
          <cell r="A203" t="str">
            <v>3771</v>
          </cell>
          <cell r="B203" t="str">
            <v>Gastos de instalación y traslado de menaje</v>
          </cell>
        </row>
        <row r="204">
          <cell r="A204" t="str">
            <v>3781</v>
          </cell>
          <cell r="B204" t="str">
            <v>Servicios integrales de traslado y viáticos</v>
          </cell>
        </row>
        <row r="205">
          <cell r="A205" t="str">
            <v>3791</v>
          </cell>
          <cell r="B205" t="str">
            <v>Otros servicios de traslado y hospedaje</v>
          </cell>
        </row>
        <row r="206">
          <cell r="A206" t="str">
            <v>3811</v>
          </cell>
          <cell r="B206" t="str">
            <v xml:space="preserve">Gastos de ceremonial del H. Ayuntamiento </v>
          </cell>
        </row>
        <row r="207">
          <cell r="A207" t="str">
            <v>3812</v>
          </cell>
          <cell r="B207" t="str">
            <v>Gastos de ceremonial de los titulares de las dependencias y entidades</v>
          </cell>
        </row>
        <row r="208">
          <cell r="A208" t="str">
            <v>3821</v>
          </cell>
          <cell r="B208" t="str">
            <v>Gastos de orden social y cultural</v>
          </cell>
        </row>
        <row r="209">
          <cell r="A209" t="str">
            <v>3831</v>
          </cell>
          <cell r="B209" t="str">
            <v>Congresos y convenciones</v>
          </cell>
        </row>
        <row r="210">
          <cell r="A210" t="str">
            <v>3841</v>
          </cell>
          <cell r="B210" t="str">
            <v>Exposiciones</v>
          </cell>
        </row>
        <row r="211">
          <cell r="A211" t="str">
            <v>3851</v>
          </cell>
          <cell r="B211" t="str">
            <v xml:space="preserve">Gastos inherentes a la investidura del H Ayuntamiento </v>
          </cell>
        </row>
        <row r="212">
          <cell r="A212" t="str">
            <v>3852</v>
          </cell>
          <cell r="B212" t="str">
            <v xml:space="preserve">Gastos de las oficinas de servidores públicos superiores y mandos medios </v>
          </cell>
        </row>
        <row r="213">
          <cell r="A213" t="str">
            <v>3853</v>
          </cell>
          <cell r="B213" t="str">
            <v xml:space="preserve">Gastos de representación </v>
          </cell>
        </row>
        <row r="214">
          <cell r="A214" t="str">
            <v>3854</v>
          </cell>
          <cell r="B214" t="str">
            <v xml:space="preserve">Gastos de seguridad pública </v>
          </cell>
        </row>
        <row r="215">
          <cell r="A215" t="str">
            <v>3911</v>
          </cell>
          <cell r="B215" t="str">
            <v>Servicios funerarios y de cementerios</v>
          </cell>
        </row>
        <row r="216">
          <cell r="A216" t="str">
            <v>3921</v>
          </cell>
          <cell r="B216" t="str">
            <v>Otros impuestos y derechos</v>
          </cell>
        </row>
        <row r="217">
          <cell r="A217" t="str">
            <v>3922</v>
          </cell>
          <cell r="B217" t="str">
            <v>Impuestos y derechos de exportación</v>
          </cell>
        </row>
        <row r="218">
          <cell r="A218" t="str">
            <v>3931</v>
          </cell>
          <cell r="B218" t="str">
            <v xml:space="preserve">Impuestos y derechos de importación </v>
          </cell>
        </row>
        <row r="219">
          <cell r="A219" t="str">
            <v>3941</v>
          </cell>
          <cell r="B219" t="str">
            <v>Sentencias y resoluciones judiciales</v>
          </cell>
        </row>
        <row r="220">
          <cell r="A220" t="str">
            <v>3951</v>
          </cell>
          <cell r="B220" t="str">
            <v>Penas, multas, accesorios y actualizaciones</v>
          </cell>
        </row>
        <row r="221">
          <cell r="A221" t="str">
            <v>3961</v>
          </cell>
          <cell r="B221" t="str">
            <v xml:space="preserve">Otros gastos por responsabilidades </v>
          </cell>
        </row>
        <row r="222">
          <cell r="A222" t="str">
            <v>3981</v>
          </cell>
          <cell r="B222" t="str">
            <v>Impuestos sobre nóminas</v>
          </cell>
        </row>
        <row r="223">
          <cell r="A223" t="str">
            <v>3991</v>
          </cell>
          <cell r="B223" t="str">
            <v>Otros servicios generales(gastos de transición)</v>
          </cell>
        </row>
        <row r="224">
          <cell r="A224" t="str">
            <v>4151</v>
          </cell>
          <cell r="B224" t="str">
            <v>Transferencias para servicios personales</v>
          </cell>
        </row>
        <row r="225">
          <cell r="A225" t="str">
            <v>4152</v>
          </cell>
          <cell r="B225" t="str">
            <v>Transferencias para materiales y suministros</v>
          </cell>
        </row>
        <row r="226">
          <cell r="A226" t="str">
            <v>4153</v>
          </cell>
          <cell r="B226" t="str">
            <v>Transferencias para servicios básicos</v>
          </cell>
        </row>
        <row r="227">
          <cell r="A227" t="str">
            <v>4154</v>
          </cell>
          <cell r="B227" t="str">
            <v>Transferencias, asignaciones, subsidios y otras ayudas</v>
          </cell>
        </row>
        <row r="228">
          <cell r="A228" t="str">
            <v>4155</v>
          </cell>
          <cell r="B228" t="str">
            <v>Transferencias para bienes muebles, inmuebles e intangibles</v>
          </cell>
        </row>
        <row r="229">
          <cell r="A229" t="str">
            <v>4156</v>
          </cell>
          <cell r="B229" t="str">
            <v>Transfernecias para inversión pública</v>
          </cell>
        </row>
        <row r="230">
          <cell r="A230" t="str">
            <v>4157</v>
          </cell>
          <cell r="B230" t="str">
            <v>Transferencias para inversiones financieras y otras provisiones</v>
          </cell>
        </row>
        <row r="231">
          <cell r="A231" t="str">
            <v>4158</v>
          </cell>
          <cell r="B231" t="str">
            <v>Transferencias para participaciones y aportaciones</v>
          </cell>
        </row>
        <row r="232">
          <cell r="A232" t="str">
            <v>4159</v>
          </cell>
          <cell r="B232" t="str">
            <v>Transferencias para deuda pública</v>
          </cell>
        </row>
        <row r="233">
          <cell r="A233">
            <v>4231</v>
          </cell>
          <cell r="B233" t="str">
            <v>Transferencias para servicios personales</v>
          </cell>
        </row>
        <row r="234">
          <cell r="A234" t="str">
            <v>4232</v>
          </cell>
          <cell r="B234" t="str">
            <v>Transferencias para materiales y suministros</v>
          </cell>
        </row>
        <row r="235">
          <cell r="A235" t="str">
            <v>4233</v>
          </cell>
          <cell r="B235" t="str">
            <v>Transferencias para servicios básicos</v>
          </cell>
        </row>
        <row r="236">
          <cell r="A236" t="str">
            <v>4234</v>
          </cell>
          <cell r="B236" t="str">
            <v>Transferencias, asignaciones, subsidios y otras ayudas</v>
          </cell>
        </row>
        <row r="237">
          <cell r="A237" t="str">
            <v>4235</v>
          </cell>
          <cell r="B237" t="str">
            <v>Transferencias para bienes muebles, inmuebles e intangibles</v>
          </cell>
        </row>
        <row r="238">
          <cell r="A238" t="str">
            <v>4236</v>
          </cell>
          <cell r="B238" t="str">
            <v>Transferncias para inversión pública</v>
          </cell>
        </row>
        <row r="239">
          <cell r="A239" t="str">
            <v>4237</v>
          </cell>
          <cell r="B239" t="str">
            <v>Transferencias para inversiones financieras y otras provisiones</v>
          </cell>
        </row>
        <row r="240">
          <cell r="A240">
            <v>4238</v>
          </cell>
          <cell r="B240" t="str">
            <v>Transferencias para participaciones y aportaciones</v>
          </cell>
        </row>
        <row r="241">
          <cell r="A241" t="str">
            <v>4239</v>
          </cell>
          <cell r="B241" t="str">
            <v>Transferencias para deuda pública</v>
          </cell>
        </row>
        <row r="242">
          <cell r="A242" t="str">
            <v>4311</v>
          </cell>
          <cell r="B242" t="str">
            <v>Subsidios a la producción</v>
          </cell>
        </row>
        <row r="243">
          <cell r="A243" t="str">
            <v>4321</v>
          </cell>
          <cell r="B243" t="str">
            <v>Subsidios a la distribución</v>
          </cell>
        </row>
        <row r="244">
          <cell r="A244" t="str">
            <v>4331</v>
          </cell>
          <cell r="B244" t="str">
            <v>Subsidios para inversión</v>
          </cell>
        </row>
        <row r="245">
          <cell r="A245" t="str">
            <v>4341</v>
          </cell>
          <cell r="B245" t="str">
            <v>Subsidios a la prestación de servicios públicos</v>
          </cell>
        </row>
        <row r="246">
          <cell r="A246" t="str">
            <v>4342</v>
          </cell>
          <cell r="B246" t="str">
            <v xml:space="preserve">Subsidios a fideicomisos privados y estatales </v>
          </cell>
        </row>
        <row r="247">
          <cell r="A247" t="str">
            <v>4351</v>
          </cell>
          <cell r="B247" t="str">
            <v>Subsidios para cubrir diferenciales de tasas de interés</v>
          </cell>
        </row>
        <row r="248">
          <cell r="A248" t="str">
            <v>4361</v>
          </cell>
          <cell r="B248" t="str">
            <v xml:space="preserve">Subsidios para la adquisición de vivienda de interés social </v>
          </cell>
        </row>
        <row r="249">
          <cell r="A249" t="str">
            <v>4371</v>
          </cell>
          <cell r="B249" t="str">
            <v>Subsidios al consumo</v>
          </cell>
        </row>
        <row r="250">
          <cell r="A250" t="str">
            <v>4391</v>
          </cell>
          <cell r="B250" t="str">
            <v>Subsidios sindicato</v>
          </cell>
        </row>
        <row r="251">
          <cell r="A251" t="str">
            <v>4411</v>
          </cell>
          <cell r="B251" t="str">
            <v>Gastos relacionados con actividades culturales, deportivas y de ayuda extraordinaria</v>
          </cell>
        </row>
        <row r="252">
          <cell r="A252" t="str">
            <v>4412</v>
          </cell>
          <cell r="B252" t="str">
            <v xml:space="preserve">Funerales y pagas de defunción </v>
          </cell>
        </row>
        <row r="253">
          <cell r="A253" t="str">
            <v>4413</v>
          </cell>
          <cell r="B253" t="str">
            <v>Premios, recompensas, pensiones de gracia y pensión recreativa estudiantil</v>
          </cell>
        </row>
        <row r="254">
          <cell r="A254" t="str">
            <v>4414</v>
          </cell>
          <cell r="B254" t="str">
            <v xml:space="preserve">Premios, estímulos, recompensas y seguros a deportistas </v>
          </cell>
        </row>
        <row r="255">
          <cell r="A255" t="str">
            <v>4421</v>
          </cell>
          <cell r="B255" t="str">
            <v>Becas</v>
          </cell>
        </row>
        <row r="256">
          <cell r="A256" t="str">
            <v>4431</v>
          </cell>
          <cell r="B256" t="str">
            <v>Ayudas sociales a instituciones de enseñanza</v>
          </cell>
        </row>
        <row r="257">
          <cell r="A257" t="str">
            <v>4441</v>
          </cell>
          <cell r="B257" t="str">
            <v>Ayudas sociales a actividades científicas o académicas</v>
          </cell>
        </row>
        <row r="258">
          <cell r="A258" t="str">
            <v>4451</v>
          </cell>
          <cell r="B258" t="str">
            <v>Donativos a instituciones sin fines de lucro</v>
          </cell>
        </row>
        <row r="259">
          <cell r="A259">
            <v>4461</v>
          </cell>
          <cell r="B259" t="str">
            <v>Ayudas sociales a cooperativas</v>
          </cell>
        </row>
        <row r="260">
          <cell r="A260" t="str">
            <v>4471</v>
          </cell>
          <cell r="B260" t="str">
            <v>Ayudas sociales a entidades de interés público</v>
          </cell>
        </row>
        <row r="261">
          <cell r="A261" t="str">
            <v>4481</v>
          </cell>
          <cell r="B261" t="str">
            <v>Ayudas por desastres naturales y otros siniestros</v>
          </cell>
        </row>
        <row r="262">
          <cell r="A262" t="str">
            <v>4511</v>
          </cell>
          <cell r="B262" t="str">
            <v>Pensiones</v>
          </cell>
        </row>
        <row r="263">
          <cell r="A263" t="str">
            <v>4521</v>
          </cell>
          <cell r="B263" t="str">
            <v>Jubilaciones</v>
          </cell>
        </row>
        <row r="264">
          <cell r="A264">
            <v>4641</v>
          </cell>
          <cell r="B264" t="str">
            <v>Transferencias a fideicomisos públicos de entidades paraestatales no empresariales y no financieras</v>
          </cell>
        </row>
        <row r="265">
          <cell r="A265" t="str">
            <v>5111</v>
          </cell>
          <cell r="B265" t="str">
            <v>Muebles de oficina y estantería</v>
          </cell>
        </row>
        <row r="266">
          <cell r="A266" t="str">
            <v>5121</v>
          </cell>
          <cell r="B266" t="str">
            <v>Muebles, excepto de oficina y estantería</v>
          </cell>
        </row>
        <row r="267">
          <cell r="A267" t="str">
            <v>5131</v>
          </cell>
          <cell r="B267" t="str">
            <v>Libros, revistas y otros elementos coleccionables</v>
          </cell>
        </row>
        <row r="268">
          <cell r="A268" t="str">
            <v>5132</v>
          </cell>
          <cell r="B268" t="str">
            <v>Bienes muebles inalienables e imprescriptibles</v>
          </cell>
        </row>
        <row r="269">
          <cell r="A269" t="str">
            <v>5133</v>
          </cell>
          <cell r="B269" t="str">
            <v>Otros bienes artísticos, culturales y científicos</v>
          </cell>
        </row>
        <row r="270">
          <cell r="A270">
            <v>5141</v>
          </cell>
          <cell r="B270" t="str">
            <v>Objetos valiosos</v>
          </cell>
        </row>
        <row r="271">
          <cell r="A271" t="str">
            <v>5151</v>
          </cell>
          <cell r="B271" t="str">
            <v>Computadoras y equipo periférico</v>
          </cell>
        </row>
        <row r="272">
          <cell r="A272" t="str">
            <v>5152</v>
          </cell>
          <cell r="B272" t="str">
            <v>Medios magnéticos y ópticos</v>
          </cell>
        </row>
        <row r="273">
          <cell r="A273" t="str">
            <v>5191</v>
          </cell>
          <cell r="B273" t="str">
            <v>Otros mobiliarios y equipos de administración</v>
          </cell>
        </row>
        <row r="274">
          <cell r="A274" t="str">
            <v>5192</v>
          </cell>
          <cell r="B274" t="str">
            <v>Mobiliario y equipo para comercio y servicios</v>
          </cell>
        </row>
        <row r="275">
          <cell r="A275" t="str">
            <v>5211</v>
          </cell>
          <cell r="B275" t="str">
            <v>Equipo de audio y de video</v>
          </cell>
        </row>
        <row r="276">
          <cell r="A276" t="str">
            <v>5221</v>
          </cell>
          <cell r="B276" t="str">
            <v>Aparatos deportivos</v>
          </cell>
        </row>
        <row r="277">
          <cell r="A277" t="str">
            <v>5231</v>
          </cell>
          <cell r="B277" t="str">
            <v>Camaras fotograficas y de video</v>
          </cell>
        </row>
        <row r="278">
          <cell r="A278" t="str">
            <v>5291</v>
          </cell>
          <cell r="B278" t="str">
            <v>Otro mobiliario y equipo educacional y recreativo</v>
          </cell>
        </row>
        <row r="279">
          <cell r="A279" t="str">
            <v>5311</v>
          </cell>
          <cell r="B279" t="str">
            <v>Equipo para uso médico, dental y para laboratorio</v>
          </cell>
        </row>
        <row r="280">
          <cell r="A280" t="str">
            <v>5321</v>
          </cell>
          <cell r="B280" t="str">
            <v>Instrumentos médicos</v>
          </cell>
        </row>
        <row r="281">
          <cell r="A281" t="str">
            <v>5322</v>
          </cell>
          <cell r="B281" t="str">
            <v>Instrumentos de laboratorio</v>
          </cell>
        </row>
        <row r="282">
          <cell r="A282" t="str">
            <v>5411</v>
          </cell>
          <cell r="B282" t="str">
            <v>Automóviles y camiones</v>
          </cell>
        </row>
        <row r="283">
          <cell r="A283" t="str">
            <v>5421</v>
          </cell>
          <cell r="B283" t="str">
            <v>Carrocerías y remolques</v>
          </cell>
        </row>
        <row r="284">
          <cell r="A284" t="str">
            <v>5431</v>
          </cell>
          <cell r="B284" t="str">
            <v>Equipo aeroespacial</v>
          </cell>
        </row>
        <row r="285">
          <cell r="A285" t="str">
            <v>5441</v>
          </cell>
          <cell r="B285" t="str">
            <v>Equipo ferroviario</v>
          </cell>
        </row>
        <row r="286">
          <cell r="A286" t="str">
            <v>5451</v>
          </cell>
          <cell r="B286" t="str">
            <v>Embarcaciones</v>
          </cell>
        </row>
        <row r="287">
          <cell r="A287" t="str">
            <v>5491</v>
          </cell>
          <cell r="B287" t="str">
            <v>Otro equipo de transporte</v>
          </cell>
        </row>
        <row r="288">
          <cell r="A288" t="str">
            <v>5511</v>
          </cell>
          <cell r="B288" t="str">
            <v>Equipo de defensa y de seguridad</v>
          </cell>
        </row>
        <row r="289">
          <cell r="A289" t="str">
            <v>5611</v>
          </cell>
          <cell r="B289" t="str">
            <v>Maquinaria y equipo agropecuario</v>
          </cell>
        </row>
        <row r="290">
          <cell r="A290" t="str">
            <v>5621</v>
          </cell>
          <cell r="B290" t="str">
            <v>Maquinaria y equipo industrial</v>
          </cell>
        </row>
        <row r="291">
          <cell r="A291" t="str">
            <v>5631</v>
          </cell>
          <cell r="B291" t="str">
            <v>Maquinaria y equipo de construcccion</v>
          </cell>
        </row>
        <row r="292">
          <cell r="A292" t="str">
            <v>5641</v>
          </cell>
          <cell r="B292" t="str">
            <v>Sistemas de aire acondicionado, calefacción y de refrigeración industrial y comercial</v>
          </cell>
        </row>
        <row r="293">
          <cell r="A293" t="str">
            <v>5651</v>
          </cell>
          <cell r="B293" t="str">
            <v>Equipo de comunicación y telecomunicacion</v>
          </cell>
        </row>
        <row r="294">
          <cell r="A294">
            <v>5661</v>
          </cell>
          <cell r="B294" t="str">
            <v>Accesorios de iluminación</v>
          </cell>
        </row>
        <row r="295">
          <cell r="A295" t="str">
            <v>5662</v>
          </cell>
          <cell r="B295" t="str">
            <v>Aparatos eléctricos de uso doméstico</v>
          </cell>
        </row>
        <row r="296">
          <cell r="A296" t="str">
            <v>5663</v>
          </cell>
          <cell r="B296" t="str">
            <v>Equipo de generación y distribución de energía eléctrica</v>
          </cell>
        </row>
        <row r="297">
          <cell r="A297" t="str">
            <v>5671</v>
          </cell>
          <cell r="B297" t="str">
            <v>Herramientas y maquinas -herramienta</v>
          </cell>
        </row>
        <row r="298">
          <cell r="A298" t="str">
            <v>5691</v>
          </cell>
          <cell r="B298" t="str">
            <v xml:space="preserve">Otros equipos </v>
          </cell>
        </row>
        <row r="299">
          <cell r="A299" t="str">
            <v>5711</v>
          </cell>
          <cell r="B299" t="str">
            <v>Bovinos</v>
          </cell>
        </row>
        <row r="300">
          <cell r="A300">
            <v>5721</v>
          </cell>
          <cell r="B300" t="str">
            <v>Porcinos</v>
          </cell>
        </row>
        <row r="301">
          <cell r="A301" t="str">
            <v>5731</v>
          </cell>
          <cell r="B301" t="str">
            <v>Aves</v>
          </cell>
        </row>
        <row r="302">
          <cell r="A302" t="str">
            <v>5741</v>
          </cell>
          <cell r="B302" t="str">
            <v>Ovinos y caprinos</v>
          </cell>
        </row>
        <row r="303">
          <cell r="A303" t="str">
            <v>5751</v>
          </cell>
          <cell r="B303" t="str">
            <v>Peces y acuicultura</v>
          </cell>
        </row>
        <row r="304">
          <cell r="A304" t="str">
            <v>5761</v>
          </cell>
          <cell r="B304" t="str">
            <v>Equinos</v>
          </cell>
        </row>
        <row r="305">
          <cell r="A305">
            <v>5771</v>
          </cell>
          <cell r="B305" t="str">
            <v>Especies menores y de zoológico</v>
          </cell>
        </row>
        <row r="306">
          <cell r="A306" t="str">
            <v>5781</v>
          </cell>
          <cell r="B306" t="str">
            <v>Arboles y plantas</v>
          </cell>
        </row>
        <row r="307">
          <cell r="A307" t="str">
            <v>5791</v>
          </cell>
          <cell r="B307" t="str">
            <v>Otros activos biologicos</v>
          </cell>
        </row>
        <row r="308">
          <cell r="A308" t="str">
            <v>5811</v>
          </cell>
          <cell r="B308" t="str">
            <v>Terrenos</v>
          </cell>
        </row>
        <row r="309">
          <cell r="A309" t="str">
            <v>5821</v>
          </cell>
          <cell r="B309" t="str">
            <v>Viviendas</v>
          </cell>
        </row>
        <row r="310">
          <cell r="A310" t="str">
            <v>5831</v>
          </cell>
          <cell r="B310" t="str">
            <v>Edificios e instalaciones</v>
          </cell>
        </row>
        <row r="311">
          <cell r="A311" t="str">
            <v>5891</v>
          </cell>
          <cell r="B311" t="str">
            <v>Infraestructura</v>
          </cell>
        </row>
        <row r="312">
          <cell r="A312" t="str">
            <v>5911</v>
          </cell>
          <cell r="B312" t="str">
            <v>Software</v>
          </cell>
        </row>
        <row r="313">
          <cell r="A313" t="str">
            <v>5921</v>
          </cell>
          <cell r="B313" t="str">
            <v>Patentes</v>
          </cell>
        </row>
        <row r="314">
          <cell r="A314">
            <v>5931</v>
          </cell>
          <cell r="B314" t="str">
            <v>Marcas</v>
          </cell>
        </row>
        <row r="315">
          <cell r="A315" t="str">
            <v>5941</v>
          </cell>
          <cell r="B315" t="str">
            <v>Derechos</v>
          </cell>
        </row>
        <row r="316">
          <cell r="A316" t="str">
            <v>5951</v>
          </cell>
          <cell r="B316" t="str">
            <v>Concesiones</v>
          </cell>
        </row>
        <row r="317">
          <cell r="A317">
            <v>5961</v>
          </cell>
          <cell r="B317" t="str">
            <v>Franquicias</v>
          </cell>
        </row>
        <row r="318">
          <cell r="A318" t="str">
            <v>5971</v>
          </cell>
          <cell r="B318" t="str">
            <v>Licencias informaticas e intelectuales</v>
          </cell>
        </row>
        <row r="319">
          <cell r="A319" t="str">
            <v>5981</v>
          </cell>
          <cell r="B319" t="str">
            <v>Licencias industriales, comerciales y otras</v>
          </cell>
        </row>
        <row r="320">
          <cell r="A320" t="str">
            <v>5991</v>
          </cell>
          <cell r="B320" t="str">
            <v>Otros activos intangibles</v>
          </cell>
        </row>
        <row r="321">
          <cell r="A321" t="str">
            <v>6111</v>
          </cell>
          <cell r="B321" t="str">
            <v>Edificación habitacional</v>
          </cell>
        </row>
        <row r="322">
          <cell r="A322" t="str">
            <v>6121</v>
          </cell>
          <cell r="B322" t="str">
            <v>Edificación no habitacional</v>
          </cell>
        </row>
        <row r="323">
          <cell r="A323" t="str">
            <v>6131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 t="str">
            <v>6141</v>
          </cell>
          <cell r="B324" t="str">
            <v>División de terrenos y construcción de obras de urbanización</v>
          </cell>
        </row>
        <row r="325">
          <cell r="A325" t="str">
            <v>6151</v>
          </cell>
          <cell r="B325" t="str">
            <v>Construcción de vías de comunicación</v>
          </cell>
        </row>
        <row r="326">
          <cell r="A326" t="str">
            <v>6161</v>
          </cell>
          <cell r="B326" t="str">
            <v>Otras construcciones de ingeniería civil u obra pesada</v>
          </cell>
        </row>
        <row r="327">
          <cell r="A327" t="str">
            <v>6171</v>
          </cell>
          <cell r="B327" t="str">
            <v>Instalaciones y equipamiento en construcciones</v>
          </cell>
        </row>
        <row r="328">
          <cell r="A328" t="str">
            <v>6191</v>
          </cell>
          <cell r="B328" t="str">
            <v>Trabajos de acabados en edificaciones y otros trabajos especializados</v>
          </cell>
        </row>
        <row r="329">
          <cell r="A329" t="str">
            <v>6211</v>
          </cell>
          <cell r="B329" t="str">
            <v>Edificación habitacional</v>
          </cell>
        </row>
        <row r="330">
          <cell r="A330" t="str">
            <v>6221</v>
          </cell>
          <cell r="B330" t="str">
            <v>Edificación no habitacional</v>
          </cell>
        </row>
        <row r="331">
          <cell r="A331" t="str">
            <v>6231</v>
          </cell>
          <cell r="B331" t="str">
            <v>Construcción de obras para el abastecimiento de agua, petróleo, gas, electricidad y telecomunicaciones
telecomunicaciones</v>
          </cell>
        </row>
        <row r="332">
          <cell r="A332">
            <v>6241</v>
          </cell>
          <cell r="B332" t="str">
            <v>División de terrenos y construcción de obras de urbanización</v>
          </cell>
        </row>
        <row r="333">
          <cell r="A333" t="str">
            <v>6251</v>
          </cell>
          <cell r="B333" t="str">
            <v>Construcción de vías de comunicación</v>
          </cell>
        </row>
        <row r="334">
          <cell r="A334" t="str">
            <v>6261</v>
          </cell>
          <cell r="B334" t="str">
            <v>Otras construcciones de ingeniería civil u obra pesada</v>
          </cell>
        </row>
        <row r="335">
          <cell r="A335" t="str">
            <v>6271</v>
          </cell>
          <cell r="B335" t="str">
            <v>Instalaciones y equipamiento en construcciones</v>
          </cell>
        </row>
        <row r="336">
          <cell r="A336" t="str">
            <v>6291</v>
          </cell>
          <cell r="B336" t="str">
            <v>Trabajos de acabados en edificaciones y otros trabajos especializados</v>
          </cell>
        </row>
        <row r="337">
          <cell r="A337" t="str">
            <v>6311</v>
          </cell>
          <cell r="B337" t="str">
            <v>Estudios e investigaciones</v>
          </cell>
        </row>
        <row r="338">
          <cell r="A338" t="str">
            <v>6312</v>
          </cell>
          <cell r="B338" t="str">
            <v>Proyectos productivos y acciones de fomento</v>
          </cell>
        </row>
        <row r="339">
          <cell r="A339" t="str">
            <v>7111</v>
          </cell>
          <cell r="B339" t="str">
            <v>Créditos otorgados por entidades federativas y municipios al sector social y privado para el fomento de actividades productivas</v>
          </cell>
        </row>
        <row r="340">
          <cell r="A340" t="str">
            <v>7121</v>
          </cell>
          <cell r="B340" t="str">
            <v>Créditos otorgados por las entidades federativas a municipios para el fomento de actividades productivas</v>
          </cell>
        </row>
        <row r="341">
          <cell r="A341" t="str">
            <v>7211</v>
          </cell>
          <cell r="B341" t="str">
            <v>Acciones y participaciones de capital en entidades paraestatales no empresariales y no financieras con fines de política económica</v>
          </cell>
        </row>
        <row r="342">
          <cell r="A342" t="str">
            <v>7221</v>
          </cell>
          <cell r="B342" t="str">
            <v>Acciones y participaciones de capital en entidades paraestatales empresariales y no financieras con fines de política económica</v>
          </cell>
        </row>
        <row r="343">
          <cell r="A343" t="str">
            <v>7231</v>
          </cell>
          <cell r="B343" t="str">
            <v>Acciones y participaciones de capital en instituciones paraestatales públicas financieras con fines de política económica</v>
          </cell>
        </row>
        <row r="344">
          <cell r="A344">
            <v>7241</v>
          </cell>
          <cell r="B344" t="str">
            <v>Acciones y participaciones de capital en el sector privado con fines de política económica</v>
          </cell>
        </row>
        <row r="345">
          <cell r="A345" t="str">
            <v>7251</v>
          </cell>
          <cell r="B345" t="str">
            <v>Acciones y participaciones de capital en organismos internacionales con fines de política económica</v>
          </cell>
        </row>
        <row r="346">
          <cell r="A346" t="str">
            <v>7261</v>
          </cell>
          <cell r="B346" t="str">
            <v>Acciones y participaciones de capital en el sector externo con fines de política económica</v>
          </cell>
        </row>
        <row r="347">
          <cell r="A347" t="str">
            <v>7271</v>
          </cell>
          <cell r="B347" t="str">
            <v>Acciones y participaciones de capital en el sector público con fines de gestión de liquidez</v>
          </cell>
        </row>
        <row r="348">
          <cell r="A348" t="str">
            <v>7281</v>
          </cell>
          <cell r="B348" t="str">
            <v>Acciones y participaciones de capital en el sector privado con fines de gestión de liquidez</v>
          </cell>
        </row>
        <row r="349">
          <cell r="A349" t="str">
            <v>7291</v>
          </cell>
          <cell r="B349" t="str">
            <v>Acciones y participaciones de capital en el sector externo con fines de gestión de liquidez</v>
          </cell>
        </row>
        <row r="350">
          <cell r="A350">
            <v>7311</v>
          </cell>
          <cell r="B350" t="str">
            <v>Adquisición de bonos</v>
          </cell>
        </row>
        <row r="351">
          <cell r="A351" t="str">
            <v>7312</v>
          </cell>
          <cell r="B351" t="str">
            <v>Adquisición de acciones</v>
          </cell>
        </row>
        <row r="352">
          <cell r="A352" t="str">
            <v>7313</v>
          </cell>
          <cell r="B352" t="str">
            <v>Fideicomisos para adquisición de títulos de crédito</v>
          </cell>
        </row>
        <row r="353">
          <cell r="A353" t="str">
            <v>7321</v>
          </cell>
          <cell r="B353" t="str">
            <v>Valores representativos de deuda adquiridos con fines de política económica</v>
          </cell>
        </row>
        <row r="354">
          <cell r="A354">
            <v>7331</v>
          </cell>
          <cell r="B354" t="str">
            <v>Valores representativos de deuda adquiridos con fines de gestión de liquidez</v>
          </cell>
        </row>
        <row r="355">
          <cell r="A355" t="str">
            <v>7341</v>
          </cell>
          <cell r="B355" t="str">
            <v>Obligaciones negociables adquiridas con fines de politica economica</v>
          </cell>
        </row>
        <row r="356">
          <cell r="A356" t="str">
            <v>7351</v>
          </cell>
          <cell r="B356" t="str">
            <v>Obligaciones negociables adquiridas con fines de gestion de liquidez</v>
          </cell>
        </row>
        <row r="357">
          <cell r="A357" t="str">
            <v>7391</v>
          </cell>
          <cell r="B357" t="str">
            <v>Otros valores</v>
          </cell>
        </row>
        <row r="358">
          <cell r="A358" t="str">
            <v>7411</v>
          </cell>
          <cell r="B358" t="str">
            <v>Concesión de préstamos a entidades paraestatales con fines de política económica</v>
          </cell>
        </row>
        <row r="359">
          <cell r="A359" t="str">
            <v>7421</v>
          </cell>
          <cell r="B359" t="str">
            <v>Concesión de préstamos a entidades paraestatales con fines de política económica</v>
          </cell>
        </row>
        <row r="360">
          <cell r="A360">
            <v>7431</v>
          </cell>
          <cell r="B360" t="str">
            <v>Concesión de préstamos a instituciones paraestatales públicas financieras con fines de política económica</v>
          </cell>
        </row>
        <row r="361">
          <cell r="A361" t="str">
            <v>7541</v>
          </cell>
          <cell r="B361" t="str">
            <v>Inversiones en fideicomisos públicos no empresariales y no financieros</v>
          </cell>
        </row>
        <row r="362">
          <cell r="A362" t="str">
            <v>7581</v>
          </cell>
          <cell r="B362" t="str">
            <v>Inversiones de fideicomisos de municipios</v>
          </cell>
        </row>
        <row r="363">
          <cell r="A363" t="str">
            <v>7611</v>
          </cell>
          <cell r="B363" t="str">
            <v>Depositos a largo plazo en moneda nacional</v>
          </cell>
        </row>
        <row r="364">
          <cell r="A364" t="str">
            <v>7621</v>
          </cell>
          <cell r="B364" t="str">
            <v>Depositos a largo plazo en moneda extranjera</v>
          </cell>
        </row>
        <row r="365">
          <cell r="A365" t="str">
            <v>7991</v>
          </cell>
          <cell r="B365" t="str">
            <v xml:space="preserve">Erogaciones complementarias </v>
          </cell>
        </row>
        <row r="366">
          <cell r="A366" t="str">
            <v>7992</v>
          </cell>
          <cell r="B366" t="str">
            <v xml:space="preserve">Seguro de responsabilidad patrimonial del Estado </v>
          </cell>
        </row>
        <row r="367">
          <cell r="A367" t="str">
            <v>7993</v>
          </cell>
          <cell r="B367" t="str">
            <v xml:space="preserve">Gastos derivados del proceso de transición  </v>
          </cell>
        </row>
        <row r="368">
          <cell r="A368" t="str">
            <v>8511</v>
          </cell>
          <cell r="B368" t="str">
            <v>Convenios de reasignación</v>
          </cell>
        </row>
        <row r="369">
          <cell r="A369" t="str">
            <v>8521</v>
          </cell>
          <cell r="B369" t="str">
            <v>Convenios de descentralización</v>
          </cell>
        </row>
        <row r="370">
          <cell r="A370" t="str">
            <v>8531</v>
          </cell>
          <cell r="B370" t="str">
            <v>Otros convenios</v>
          </cell>
        </row>
        <row r="371">
          <cell r="A371" t="str">
            <v>9111</v>
          </cell>
          <cell r="B371" t="str">
            <v>Amortización de la deuda interna con instituciones de crédito</v>
          </cell>
        </row>
        <row r="372">
          <cell r="A372" t="str">
            <v>9112</v>
          </cell>
          <cell r="B372" t="str">
            <v>Amortización de la deuda interna con instituciones de crédito con Gobierno del Estado</v>
          </cell>
        </row>
        <row r="373">
          <cell r="A373" t="str">
            <v>9121</v>
          </cell>
          <cell r="B373" t="str">
            <v>Amortización de la deuda interna por emisión de títulos y valores</v>
          </cell>
        </row>
        <row r="374">
          <cell r="A374" t="str">
            <v>9131</v>
          </cell>
          <cell r="B374" t="str">
            <v>Amortización de arrendamientos financieros nacionales</v>
          </cell>
        </row>
        <row r="375">
          <cell r="A375" t="str">
            <v>9211</v>
          </cell>
          <cell r="B375" t="str">
            <v>Intereses de la deuda interna con instituciones de crédito</v>
          </cell>
        </row>
        <row r="376">
          <cell r="A376" t="str">
            <v>9212</v>
          </cell>
          <cell r="B376" t="str">
            <v>Intereses de la deuda con Gobierno del Estado</v>
          </cell>
        </row>
        <row r="377">
          <cell r="A377" t="str">
            <v>9221</v>
          </cell>
          <cell r="B377" t="str">
            <v>Intereses derivados de la colocación de títulos y valores</v>
          </cell>
        </row>
        <row r="378">
          <cell r="A378" t="str">
            <v>9231</v>
          </cell>
          <cell r="B378" t="str">
            <v xml:space="preserve">Intereses por arrendamientos financieros </v>
          </cell>
        </row>
        <row r="379">
          <cell r="A379" t="str">
            <v>9311</v>
          </cell>
          <cell r="B379" t="str">
            <v>Comisiones de la deuda pùblica interna</v>
          </cell>
        </row>
        <row r="380">
          <cell r="A380" t="str">
            <v>9312</v>
          </cell>
          <cell r="B380" t="str">
            <v>Comisiones de la deuda pùblica interna con Gobierno del Estado</v>
          </cell>
        </row>
        <row r="381">
          <cell r="A381" t="str">
            <v>9411</v>
          </cell>
          <cell r="B381" t="str">
            <v>Gastos de la deuda publica interna</v>
          </cell>
        </row>
        <row r="382">
          <cell r="A382" t="str">
            <v>9412</v>
          </cell>
          <cell r="B382" t="str">
            <v>Gastos de la deuda publica interna con Gobierno del Estado</v>
          </cell>
        </row>
        <row r="383">
          <cell r="A383" t="str">
            <v>9511</v>
          </cell>
          <cell r="B383" t="str">
            <v>Costos por cobertura de la deuda pública interna</v>
          </cell>
        </row>
        <row r="384">
          <cell r="A384" t="str">
            <v>9512</v>
          </cell>
          <cell r="B384" t="str">
            <v>Costos por cobertura de la deuda pública interna con Gobierno del Estado</v>
          </cell>
        </row>
        <row r="385">
          <cell r="A385" t="str">
            <v>9911</v>
          </cell>
          <cell r="B385" t="str">
            <v>adefas</v>
          </cell>
        </row>
        <row r="386">
          <cell r="A386" t="str">
            <v>031002</v>
          </cell>
          <cell r="B386" t="str">
            <v>REMANENTE ESTATAL</v>
          </cell>
        </row>
        <row r="387">
          <cell r="A387" t="str">
            <v>038201</v>
          </cell>
          <cell r="B387" t="str">
            <v>aplicación de remanente 2000</v>
          </cell>
        </row>
        <row r="388">
          <cell r="A388" t="str">
            <v>038214</v>
          </cell>
          <cell r="B388" t="str">
            <v>aplicación de remanente 2013</v>
          </cell>
        </row>
        <row r="389">
          <cell r="A389" t="str">
            <v>038215</v>
          </cell>
          <cell r="B389" t="str">
            <v>aplicación remanente 2015</v>
          </cell>
        </row>
        <row r="390">
          <cell r="A390" t="str">
            <v>038216</v>
          </cell>
          <cell r="B390" t="str">
            <v>APLICACIÓN DE REMANENTE 2016</v>
          </cell>
        </row>
        <row r="391">
          <cell r="A391" t="str">
            <v>100000</v>
          </cell>
          <cell r="B391" t="str">
            <v>impuestos</v>
          </cell>
        </row>
        <row r="392">
          <cell r="A392" t="str">
            <v>300000</v>
          </cell>
          <cell r="B392" t="str">
            <v>contribuciones</v>
          </cell>
        </row>
        <row r="393">
          <cell r="A393" t="str">
            <v>400000</v>
          </cell>
          <cell r="B393" t="str">
            <v>derechos</v>
          </cell>
        </row>
        <row r="394">
          <cell r="A394" t="str">
            <v>438201</v>
          </cell>
          <cell r="B394" t="str">
            <v>ASESORIA JURÍDICA</v>
          </cell>
        </row>
        <row r="395">
          <cell r="A395" t="str">
            <v>438202</v>
          </cell>
          <cell r="B395" t="str">
            <v>Certificados médicos</v>
          </cell>
        </row>
        <row r="396">
          <cell r="A396" t="str">
            <v>438203</v>
          </cell>
          <cell r="B396" t="str">
            <v>COLEGIATURA TURNO MATUTINO PREESCOLAR</v>
          </cell>
        </row>
        <row r="397">
          <cell r="A397" t="str">
            <v>438204</v>
          </cell>
          <cell r="B397" t="str">
            <v>Colegiaturas de casa día</v>
          </cell>
        </row>
        <row r="398">
          <cell r="A398" t="str">
            <v>438205</v>
          </cell>
          <cell r="B398" t="str">
            <v>COLEGIATURAS DE GUARDERÍAS</v>
          </cell>
        </row>
        <row r="399">
          <cell r="A399" t="str">
            <v>438206</v>
          </cell>
          <cell r="B399" t="str">
            <v>COLEGIATURAS ESTANCIA Y PREESCOLAR</v>
          </cell>
        </row>
        <row r="400">
          <cell r="A400" t="str">
            <v>438207</v>
          </cell>
          <cell r="B400" t="str">
            <v>CONSULTA DE AUDIOMETRÍA</v>
          </cell>
        </row>
        <row r="401">
          <cell r="A401" t="str">
            <v>438208</v>
          </cell>
          <cell r="B401" t="str">
            <v>CONSULTAS DE TERAPIA DE LENGUA</v>
          </cell>
        </row>
        <row r="402">
          <cell r="A402" t="str">
            <v>438209</v>
          </cell>
          <cell r="B402" t="str">
            <v>Consultas dentales</v>
          </cell>
        </row>
        <row r="403">
          <cell r="A403" t="str">
            <v>438210</v>
          </cell>
          <cell r="B403" t="str">
            <v>Consultas médicas (nutriología)</v>
          </cell>
        </row>
        <row r="404">
          <cell r="A404" t="str">
            <v>438211</v>
          </cell>
          <cell r="B404" t="str">
            <v>Consultas medico familiar</v>
          </cell>
        </row>
        <row r="405">
          <cell r="A405" t="str">
            <v>438212</v>
          </cell>
          <cell r="B405" t="str">
            <v>Consultas optometrista</v>
          </cell>
        </row>
        <row r="406">
          <cell r="A406" t="str">
            <v>438213</v>
          </cell>
          <cell r="B406" t="str">
            <v>CONSULTAS PARA REHABILITACIÓN</v>
          </cell>
        </row>
        <row r="407">
          <cell r="A407" t="str">
            <v>438214</v>
          </cell>
          <cell r="B407" t="str">
            <v>Consultas pediatra</v>
          </cell>
        </row>
        <row r="408">
          <cell r="A408" t="str">
            <v>438215</v>
          </cell>
          <cell r="B408" t="str">
            <v>CONSULTAS PSICOLOGÍA</v>
          </cell>
        </row>
        <row r="409">
          <cell r="A409" t="str">
            <v>438216</v>
          </cell>
          <cell r="B409" t="str">
            <v>ENTRADAS PARA BAÑOS</v>
          </cell>
        </row>
        <row r="410">
          <cell r="A410" t="str">
            <v>438217</v>
          </cell>
          <cell r="B410" t="str">
            <v>IDENTIFICACIÓN Y CARTAS DEPENDENCIA ECONÓMICAS</v>
          </cell>
        </row>
        <row r="411">
          <cell r="A411" t="str">
            <v>438218</v>
          </cell>
          <cell r="B411" t="str">
            <v>Ingresos por arrendamiento</v>
          </cell>
        </row>
        <row r="412">
          <cell r="A412" t="str">
            <v>438219</v>
          </cell>
          <cell r="B412" t="str">
            <v>Recuperación por bolillo</v>
          </cell>
        </row>
        <row r="413">
          <cell r="A413" t="str">
            <v>438220</v>
          </cell>
          <cell r="B413" t="str">
            <v>Recuperación por empanadas</v>
          </cell>
        </row>
        <row r="414">
          <cell r="A414" t="str">
            <v>438221</v>
          </cell>
          <cell r="B414" t="str">
            <v>Recuperación por pan dulce</v>
          </cell>
        </row>
        <row r="415">
          <cell r="A415" t="str">
            <v>438222</v>
          </cell>
          <cell r="B415" t="str">
            <v>Trabajo dental</v>
          </cell>
        </row>
        <row r="416">
          <cell r="A416" t="str">
            <v>438223</v>
          </cell>
          <cell r="B416" t="str">
            <v>Donativos medicinas y tratamientos</v>
          </cell>
        </row>
        <row r="417">
          <cell r="A417" t="str">
            <v>438224</v>
          </cell>
          <cell r="B417" t="str">
            <v>Donativos</v>
          </cell>
        </row>
        <row r="418">
          <cell r="A418" t="str">
            <v>438225</v>
          </cell>
          <cell r="B418" t="str">
            <v>Subsidio preescolar comunitario (educadoras)</v>
          </cell>
        </row>
        <row r="419">
          <cell r="A419" t="str">
            <v>438226</v>
          </cell>
          <cell r="B419" t="str">
            <v>Subsidio municipal</v>
          </cell>
        </row>
        <row r="420">
          <cell r="A420" t="str">
            <v>438227</v>
          </cell>
          <cell r="B420" t="str">
            <v>Subsidio p/cemaiv y procurador auxiliar</v>
          </cell>
        </row>
        <row r="421">
          <cell r="A421" t="str">
            <v>438228</v>
          </cell>
          <cell r="B421" t="str">
            <v>subsidio p/proyecto de inversión GTO.</v>
          </cell>
        </row>
        <row r="422">
          <cell r="A422" t="str">
            <v>438229</v>
          </cell>
          <cell r="B422" t="str">
            <v>subsidio p/viáticos coordinación preescolar</v>
          </cell>
        </row>
        <row r="423">
          <cell r="A423" t="str">
            <v>438230</v>
          </cell>
          <cell r="B423" t="str">
            <v>subsidio preverp</v>
          </cell>
        </row>
        <row r="424">
          <cell r="A424" t="str">
            <v>438231</v>
          </cell>
          <cell r="B424" t="str">
            <v>subsidio p/cadis (enfermeras)</v>
          </cell>
        </row>
        <row r="425">
          <cell r="A425" t="str">
            <v>438232</v>
          </cell>
          <cell r="B425" t="str">
            <v>subsidio becas prever-paidea</v>
          </cell>
        </row>
        <row r="426">
          <cell r="A426" t="str">
            <v>438233</v>
          </cell>
          <cell r="B426" t="str">
            <v>subsidio p/becas programa dim</v>
          </cell>
        </row>
        <row r="427">
          <cell r="A427" t="str">
            <v>438234</v>
          </cell>
          <cell r="B427" t="str">
            <v>subsidio p/apoyo equipo operativo dim</v>
          </cell>
        </row>
        <row r="428">
          <cell r="A428" t="str">
            <v>438235</v>
          </cell>
          <cell r="B428" t="str">
            <v>subsidio p/programa escuela para padres</v>
          </cell>
        </row>
        <row r="429">
          <cell r="A429" t="str">
            <v>438236</v>
          </cell>
          <cell r="B429" t="str">
            <v>OTROS INGRESOS</v>
          </cell>
        </row>
        <row r="430">
          <cell r="A430" t="str">
            <v>438237</v>
          </cell>
          <cell r="B430" t="str">
            <v>taxi de rehabilitación</v>
          </cell>
        </row>
        <row r="431">
          <cell r="A431" t="str">
            <v>438238</v>
          </cell>
          <cell r="B431" t="str">
            <v>divorcios</v>
          </cell>
        </row>
        <row r="432">
          <cell r="A432" t="str">
            <v>438239</v>
          </cell>
          <cell r="B432" t="str">
            <v>PERITAJE DE PSICOLOGÍA</v>
          </cell>
        </row>
        <row r="433">
          <cell r="A433" t="str">
            <v>438240</v>
          </cell>
          <cell r="B433" t="str">
            <v>CONVIVENCIA SUPERVISADA</v>
          </cell>
        </row>
        <row r="434">
          <cell r="A434" t="str">
            <v>438241</v>
          </cell>
          <cell r="B434" t="str">
            <v>recuperación baguettes</v>
          </cell>
        </row>
        <row r="435">
          <cell r="A435" t="str">
            <v>438242</v>
          </cell>
          <cell r="B435" t="str">
            <v>RATIFICACIÓN DE ACTAS</v>
          </cell>
        </row>
        <row r="436">
          <cell r="A436" t="str">
            <v>438243</v>
          </cell>
          <cell r="B436" t="str">
            <v>PERITAJE DE TRABAJO SOCIAL</v>
          </cell>
        </row>
        <row r="437">
          <cell r="A437" t="str">
            <v>438244</v>
          </cell>
          <cell r="B437" t="str">
            <v>apoyo de empleados municipales</v>
          </cell>
        </row>
        <row r="438">
          <cell r="A438" t="str">
            <v>500000</v>
          </cell>
          <cell r="B438" t="str">
            <v>productos</v>
          </cell>
        </row>
        <row r="439">
          <cell r="A439" t="str">
            <v>518204</v>
          </cell>
          <cell r="B439" t="str">
            <v>otros productos que generan ingresos corrientes</v>
          </cell>
        </row>
        <row r="440">
          <cell r="A440" t="str">
            <v>600000</v>
          </cell>
          <cell r="B440" t="str">
            <v>aprovechamientos</v>
          </cell>
        </row>
        <row r="441">
          <cell r="A441" t="str">
            <v>800000</v>
          </cell>
          <cell r="B441" t="str">
            <v>participaciones</v>
          </cell>
        </row>
        <row r="442">
          <cell r="A442" t="str">
            <v>838201</v>
          </cell>
          <cell r="B442" t="str">
            <v>SUBSIDIO ESTATAL</v>
          </cell>
        </row>
        <row r="443">
          <cell r="A443" t="str">
            <v>838202</v>
          </cell>
          <cell r="B443" t="str">
            <v xml:space="preserve">COMEDORES COMUNITARIOS </v>
          </cell>
        </row>
        <row r="444">
          <cell r="A444" t="str">
            <v>838203</v>
          </cell>
          <cell r="B444" t="str">
            <v xml:space="preserve">COMPENSACIONES CEMAIV </v>
          </cell>
        </row>
        <row r="445">
          <cell r="A445" t="str">
            <v>900000</v>
          </cell>
          <cell r="B445" t="str">
            <v>transferencias</v>
          </cell>
        </row>
        <row r="446">
          <cell r="A446" t="str">
            <v>918201</v>
          </cell>
          <cell r="B446" t="str">
            <v>TRANSFERENCIAS PARA SERVICIOS PERSONALES</v>
          </cell>
        </row>
        <row r="447">
          <cell r="A447" t="str">
            <v>918202</v>
          </cell>
          <cell r="B447" t="str">
            <v>Transferencias para materiales y suministros</v>
          </cell>
        </row>
        <row r="448">
          <cell r="A448" t="str">
            <v>918203</v>
          </cell>
          <cell r="B448" t="str">
            <v>Transferencias para servicios básicos</v>
          </cell>
        </row>
        <row r="449">
          <cell r="A449" t="str">
            <v>918204</v>
          </cell>
          <cell r="B449" t="str">
            <v>Transferencias, asignaciones, subsidios y otras ayudas.</v>
          </cell>
        </row>
        <row r="450">
          <cell r="A450" t="str">
            <v>918205</v>
          </cell>
          <cell r="B450" t="str">
            <v>transferencias para bienes muebles, inmuebles e in</v>
          </cell>
        </row>
        <row r="451">
          <cell r="A451" t="str">
            <v>918206</v>
          </cell>
          <cell r="B451" t="str">
            <v>aportación municipal albergue menores (cielo abierto)</v>
          </cell>
        </row>
        <row r="452">
          <cell r="A452" t="str">
            <v>918207</v>
          </cell>
          <cell r="B452" t="str">
            <v>aportación municipal mi casa diferente</v>
          </cell>
        </row>
        <row r="453">
          <cell r="A453" t="str">
            <v>918208</v>
          </cell>
          <cell r="B453" t="str">
            <v>subsidio empleado municipales</v>
          </cell>
        </row>
        <row r="454">
          <cell r="A454" t="str">
            <v>948201</v>
          </cell>
          <cell r="B454" t="str">
            <v>donativos de empresas para ayudas sociales</v>
          </cell>
        </row>
        <row r="455">
          <cell r="A455" t="str">
            <v>E0004</v>
          </cell>
          <cell r="B455" t="str">
            <v>CLINICA DE REHABILITACION</v>
          </cell>
        </row>
        <row r="456">
          <cell r="A456" t="str">
            <v>E0005</v>
          </cell>
          <cell r="B456" t="str">
            <v>COORDINACION DE VIVIENDA</v>
          </cell>
        </row>
        <row r="457">
          <cell r="A457" t="str">
            <v>E0006</v>
          </cell>
          <cell r="B457" t="str">
            <v>COORDINACION DE DESARROLLO COMUNITARIO</v>
          </cell>
        </row>
        <row r="458">
          <cell r="A458" t="str">
            <v>E0013</v>
          </cell>
          <cell r="B458" t="str">
            <v>COORDINACION EDUCATIVA Y DESARROLLO INFA</v>
          </cell>
        </row>
        <row r="459">
          <cell r="A459" t="str">
            <v>E0014</v>
          </cell>
          <cell r="B459" t="str">
            <v>GUARDERIA EMETERIA VALENCIA</v>
          </cell>
        </row>
        <row r="460">
          <cell r="A460" t="str">
            <v>E0015</v>
          </cell>
          <cell r="B460" t="str">
            <v>PREESCOLAR Y ESTANCIA INSURGENTES</v>
          </cell>
        </row>
        <row r="461">
          <cell r="A461" t="str">
            <v>E0016</v>
          </cell>
          <cell r="B461" t="str">
            <v>GUARDERIA RINCON DE TAMAYO</v>
          </cell>
        </row>
        <row r="462">
          <cell r="A462" t="str">
            <v>E0017</v>
          </cell>
          <cell r="B462" t="str">
            <v>PREESCOLAR MIS PRIMERAS LETRAS</v>
          </cell>
        </row>
        <row r="463">
          <cell r="A463" t="str">
            <v>E0018</v>
          </cell>
          <cell r="B463" t="str">
            <v>PREESCOLAR MI PEQUEÑO MUNDO</v>
          </cell>
        </row>
        <row r="464">
          <cell r="A464" t="str">
            <v>E0019</v>
          </cell>
          <cell r="B464" t="str">
            <v>PREESCOLAR ARCOIRIS</v>
          </cell>
        </row>
        <row r="465">
          <cell r="A465" t="str">
            <v>E0021</v>
          </cell>
          <cell r="B465" t="str">
            <v>COORDINACION DE ACCIONES A FAVOR DE LA I</v>
          </cell>
        </row>
        <row r="466">
          <cell r="A466" t="str">
            <v>E0023</v>
          </cell>
          <cell r="B466" t="str">
            <v>DIM</v>
          </cell>
        </row>
        <row r="467">
          <cell r="A467" t="str">
            <v>E0028</v>
          </cell>
          <cell r="B467" t="str">
            <v>COORDINACION DE TRABAJO SOCIAL</v>
          </cell>
        </row>
        <row r="468">
          <cell r="A468" t="str">
            <v>E0030</v>
          </cell>
          <cell r="B468" t="str">
            <v>PROCURADURIA</v>
          </cell>
        </row>
        <row r="469">
          <cell r="A469" t="str">
            <v>E0031</v>
          </cell>
          <cell r="B469" t="str">
            <v>COORDINACION CEMAIV</v>
          </cell>
        </row>
        <row r="470">
          <cell r="A470" t="str">
            <v>E0033</v>
          </cell>
          <cell r="B470" t="str">
            <v>COORDINACION DE ADULTOS MAYORES</v>
          </cell>
        </row>
        <row r="471">
          <cell r="A471" t="str">
            <v>E0035</v>
          </cell>
          <cell r="B471" t="str">
            <v>DIRECCION GENERAL</v>
          </cell>
        </row>
        <row r="472">
          <cell r="A472" t="str">
            <v>E0036</v>
          </cell>
          <cell r="B472" t="str">
            <v>COORDINACION DE COMUNICACIÓN SOCIAL</v>
          </cell>
        </row>
        <row r="473">
          <cell r="A473" t="str">
            <v>E0037</v>
          </cell>
          <cell r="B473" t="str">
            <v>DIRECCION ADMINISTRATIVA</v>
          </cell>
        </row>
        <row r="474">
          <cell r="A474" t="str">
            <v>E0039</v>
          </cell>
          <cell r="B474" t="str">
            <v>DONATIVOS</v>
          </cell>
        </row>
        <row r="475">
          <cell r="A475" t="str">
            <v>E0046</v>
          </cell>
          <cell r="B475" t="str">
            <v>VOLUNTARIADO</v>
          </cell>
        </row>
        <row r="476">
          <cell r="A476" t="str">
            <v>E0047</v>
          </cell>
          <cell r="B476" t="str">
            <v>DIRECCION OPERATIVA</v>
          </cell>
        </row>
        <row r="477">
          <cell r="A477" t="str">
            <v>E0048</v>
          </cell>
          <cell r="B477" t="str">
            <v>DIRECCION JURIDICA</v>
          </cell>
        </row>
        <row r="478">
          <cell r="A478" t="str">
            <v>E0049</v>
          </cell>
          <cell r="B478" t="str">
            <v>SISTEMA DE PROTECCION INTEGRAL DE NIÑOS</v>
          </cell>
        </row>
        <row r="479">
          <cell r="A479" t="str">
            <v>S0006</v>
          </cell>
          <cell r="B479" t="str">
            <v>PROYECTO DE INVERSION</v>
          </cell>
        </row>
        <row r="480">
          <cell r="A480" t="str">
            <v>S0013</v>
          </cell>
          <cell r="B480" t="str">
            <v>COORDINACION EDUCATIVA Y DESARROLLO INFA</v>
          </cell>
        </row>
        <row r="481">
          <cell r="A481" t="str">
            <v>S0030</v>
          </cell>
          <cell r="B481" t="str">
            <v>COORDINACIÓN DE PROCURADURÍA.</v>
          </cell>
        </row>
        <row r="482">
          <cell r="A482" t="str">
            <v>S0031</v>
          </cell>
          <cell r="B482" t="str">
            <v>COORDINACION CEMAIV</v>
          </cell>
        </row>
        <row r="483">
          <cell r="A483" t="str">
            <v>31120-8201</v>
          </cell>
          <cell r="B483" t="str">
            <v>COORD SERVICIOS MEDICOS Y DISCAPACIDAD</v>
          </cell>
        </row>
        <row r="484">
          <cell r="A484" t="str">
            <v>31120-8202</v>
          </cell>
          <cell r="B484" t="str">
            <v>COORD VIVIENDA</v>
          </cell>
        </row>
        <row r="485">
          <cell r="A485" t="str">
            <v>31120-8203</v>
          </cell>
          <cell r="B485" t="str">
            <v>COORD DE DESARROLLO COMUNITARIO</v>
          </cell>
        </row>
        <row r="486">
          <cell r="A486" t="str">
            <v>31120-8204</v>
          </cell>
          <cell r="B486" t="str">
            <v>RED MOVIL</v>
          </cell>
        </row>
        <row r="487">
          <cell r="A487" t="str">
            <v>31120-8205</v>
          </cell>
          <cell r="B487" t="str">
            <v>COORD EDUCATIVA Y DESARROLLO INFANTIL</v>
          </cell>
        </row>
        <row r="488">
          <cell r="A488" t="str">
            <v>31120-8206</v>
          </cell>
          <cell r="B488" t="str">
            <v>COORD DE ACCIONES A FAVOR  INFANCIA</v>
          </cell>
        </row>
        <row r="489">
          <cell r="A489" t="str">
            <v>31120-8207</v>
          </cell>
          <cell r="B489" t="str">
            <v>COORD DE TRABAJO SOCIAL</v>
          </cell>
        </row>
        <row r="490">
          <cell r="A490" t="str">
            <v>31120-8208</v>
          </cell>
          <cell r="B490" t="str">
            <v>COORD DE  EVENTOS  ESPECIALES</v>
          </cell>
        </row>
        <row r="491">
          <cell r="A491" t="str">
            <v>31120-8209</v>
          </cell>
          <cell r="B491" t="str">
            <v>COORD  DE PROCURADURIA</v>
          </cell>
        </row>
        <row r="492">
          <cell r="A492" t="str">
            <v>31120-8210</v>
          </cell>
          <cell r="B492" t="str">
            <v>COORD DE CEMAIV</v>
          </cell>
        </row>
        <row r="493">
          <cell r="A493" t="str">
            <v>31120-8211</v>
          </cell>
          <cell r="B493" t="str">
            <v>COORD  ADULTOS MAYORES</v>
          </cell>
        </row>
        <row r="494">
          <cell r="A494" t="str">
            <v>31120-8212</v>
          </cell>
          <cell r="B494" t="str">
            <v>DIRECCION GENERAL</v>
          </cell>
        </row>
        <row r="495">
          <cell r="A495" t="str">
            <v>31120-8213</v>
          </cell>
          <cell r="B495" t="str">
            <v>COORD DE COMUNICACIÓN SOCIAL</v>
          </cell>
        </row>
        <row r="496">
          <cell r="A496" t="str">
            <v>31120-8214</v>
          </cell>
          <cell r="B496" t="str">
            <v>DIRECCION ADMINISTRATIVA</v>
          </cell>
        </row>
        <row r="497">
          <cell r="A497" t="str">
            <v>31120-8215</v>
          </cell>
          <cell r="B497" t="str">
            <v>DONATIVOS</v>
          </cell>
        </row>
        <row r="498">
          <cell r="A498" t="str">
            <v>31120-8216</v>
          </cell>
          <cell r="B498" t="str">
            <v>PROGRAMA  "MI CASA DIFERENTE"</v>
          </cell>
        </row>
        <row r="499">
          <cell r="A499" t="str">
            <v>31120-8217</v>
          </cell>
          <cell r="B499" t="str">
            <v>ALBERGUE MENORES CIELO ABIERTO CASA HOGA</v>
          </cell>
        </row>
        <row r="500">
          <cell r="A500" t="str">
            <v>31120-8218</v>
          </cell>
          <cell r="B500" t="str">
            <v>PATRONATO</v>
          </cell>
        </row>
        <row r="501">
          <cell r="A501" t="str">
            <v>31120-8219</v>
          </cell>
          <cell r="B501" t="str">
            <v>VOLUNTARIADO</v>
          </cell>
        </row>
        <row r="502">
          <cell r="A502" t="str">
            <v>31120-8220</v>
          </cell>
          <cell r="B502" t="str">
            <v>DIRECCION OPERATIVA</v>
          </cell>
        </row>
        <row r="503">
          <cell r="A503" t="str">
            <v>31120-8221</v>
          </cell>
          <cell r="B503" t="str">
            <v>DIRECCION JURIDICA</v>
          </cell>
        </row>
        <row r="504">
          <cell r="A504" t="str">
            <v>31120-8222</v>
          </cell>
          <cell r="B504" t="str">
            <v>SISTEMA DE PROTECCION INTEGRAL DE NIÑOS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F6" sqref="F6"/>
    </sheetView>
  </sheetViews>
  <sheetFormatPr baseColWidth="10" defaultRowHeight="15" x14ac:dyDescent="0.25"/>
  <cols>
    <col min="1" max="1" width="17.140625" style="22" customWidth="1"/>
    <col min="2" max="2" width="57.140625" style="4" customWidth="1"/>
    <col min="3" max="3" width="19.7109375" style="4" customWidth="1"/>
    <col min="4" max="4" width="15.28515625" style="4" customWidth="1"/>
    <col min="5" max="5" width="11.42578125" style="4"/>
    <col min="6" max="6" width="14.140625" style="4" bestFit="1" customWidth="1"/>
    <col min="7" max="235" width="11.42578125" style="4"/>
    <col min="236" max="236" width="1.7109375" style="4" customWidth="1"/>
    <col min="237" max="237" width="40.7109375" style="4" customWidth="1"/>
    <col min="238" max="244" width="15.7109375" style="4" customWidth="1"/>
    <col min="245" max="245" width="6.7109375" style="4" customWidth="1"/>
    <col min="246" max="246" width="15.7109375" style="4" customWidth="1"/>
    <col min="247" max="247" width="6.7109375" style="4" customWidth="1"/>
    <col min="248" max="248" width="15.7109375" style="4" customWidth="1"/>
    <col min="249" max="249" width="6.7109375" style="4" customWidth="1"/>
    <col min="250" max="256" width="11.42578125" style="4"/>
    <col min="257" max="257" width="17.140625" style="4" customWidth="1"/>
    <col min="258" max="258" width="57.140625" style="4" customWidth="1"/>
    <col min="259" max="259" width="19.7109375" style="4" customWidth="1"/>
    <col min="260" max="260" width="15.28515625" style="4" customWidth="1"/>
    <col min="261" max="261" width="11.42578125" style="4"/>
    <col min="262" max="262" width="14.140625" style="4" bestFit="1" customWidth="1"/>
    <col min="263" max="491" width="11.42578125" style="4"/>
    <col min="492" max="492" width="1.7109375" style="4" customWidth="1"/>
    <col min="493" max="493" width="40.7109375" style="4" customWidth="1"/>
    <col min="494" max="500" width="15.7109375" style="4" customWidth="1"/>
    <col min="501" max="501" width="6.7109375" style="4" customWidth="1"/>
    <col min="502" max="502" width="15.7109375" style="4" customWidth="1"/>
    <col min="503" max="503" width="6.7109375" style="4" customWidth="1"/>
    <col min="504" max="504" width="15.7109375" style="4" customWidth="1"/>
    <col min="505" max="505" width="6.7109375" style="4" customWidth="1"/>
    <col min="506" max="512" width="11.42578125" style="4"/>
    <col min="513" max="513" width="17.140625" style="4" customWidth="1"/>
    <col min="514" max="514" width="57.140625" style="4" customWidth="1"/>
    <col min="515" max="515" width="19.7109375" style="4" customWidth="1"/>
    <col min="516" max="516" width="15.28515625" style="4" customWidth="1"/>
    <col min="517" max="517" width="11.42578125" style="4"/>
    <col min="518" max="518" width="14.140625" style="4" bestFit="1" customWidth="1"/>
    <col min="519" max="747" width="11.42578125" style="4"/>
    <col min="748" max="748" width="1.7109375" style="4" customWidth="1"/>
    <col min="749" max="749" width="40.7109375" style="4" customWidth="1"/>
    <col min="750" max="756" width="15.7109375" style="4" customWidth="1"/>
    <col min="757" max="757" width="6.7109375" style="4" customWidth="1"/>
    <col min="758" max="758" width="15.7109375" style="4" customWidth="1"/>
    <col min="759" max="759" width="6.7109375" style="4" customWidth="1"/>
    <col min="760" max="760" width="15.7109375" style="4" customWidth="1"/>
    <col min="761" max="761" width="6.7109375" style="4" customWidth="1"/>
    <col min="762" max="768" width="11.42578125" style="4"/>
    <col min="769" max="769" width="17.140625" style="4" customWidth="1"/>
    <col min="770" max="770" width="57.140625" style="4" customWidth="1"/>
    <col min="771" max="771" width="19.7109375" style="4" customWidth="1"/>
    <col min="772" max="772" width="15.28515625" style="4" customWidth="1"/>
    <col min="773" max="773" width="11.42578125" style="4"/>
    <col min="774" max="774" width="14.140625" style="4" bestFit="1" customWidth="1"/>
    <col min="775" max="1003" width="11.42578125" style="4"/>
    <col min="1004" max="1004" width="1.7109375" style="4" customWidth="1"/>
    <col min="1005" max="1005" width="40.7109375" style="4" customWidth="1"/>
    <col min="1006" max="1012" width="15.7109375" style="4" customWidth="1"/>
    <col min="1013" max="1013" width="6.7109375" style="4" customWidth="1"/>
    <col min="1014" max="1014" width="15.7109375" style="4" customWidth="1"/>
    <col min="1015" max="1015" width="6.7109375" style="4" customWidth="1"/>
    <col min="1016" max="1016" width="15.7109375" style="4" customWidth="1"/>
    <col min="1017" max="1017" width="6.7109375" style="4" customWidth="1"/>
    <col min="1018" max="1024" width="11.42578125" style="4"/>
    <col min="1025" max="1025" width="17.140625" style="4" customWidth="1"/>
    <col min="1026" max="1026" width="57.140625" style="4" customWidth="1"/>
    <col min="1027" max="1027" width="19.7109375" style="4" customWidth="1"/>
    <col min="1028" max="1028" width="15.28515625" style="4" customWidth="1"/>
    <col min="1029" max="1029" width="11.42578125" style="4"/>
    <col min="1030" max="1030" width="14.140625" style="4" bestFit="1" customWidth="1"/>
    <col min="1031" max="1259" width="11.42578125" style="4"/>
    <col min="1260" max="1260" width="1.7109375" style="4" customWidth="1"/>
    <col min="1261" max="1261" width="40.7109375" style="4" customWidth="1"/>
    <col min="1262" max="1268" width="15.7109375" style="4" customWidth="1"/>
    <col min="1269" max="1269" width="6.7109375" style="4" customWidth="1"/>
    <col min="1270" max="1270" width="15.7109375" style="4" customWidth="1"/>
    <col min="1271" max="1271" width="6.7109375" style="4" customWidth="1"/>
    <col min="1272" max="1272" width="15.7109375" style="4" customWidth="1"/>
    <col min="1273" max="1273" width="6.7109375" style="4" customWidth="1"/>
    <col min="1274" max="1280" width="11.42578125" style="4"/>
    <col min="1281" max="1281" width="17.140625" style="4" customWidth="1"/>
    <col min="1282" max="1282" width="57.140625" style="4" customWidth="1"/>
    <col min="1283" max="1283" width="19.7109375" style="4" customWidth="1"/>
    <col min="1284" max="1284" width="15.28515625" style="4" customWidth="1"/>
    <col min="1285" max="1285" width="11.42578125" style="4"/>
    <col min="1286" max="1286" width="14.140625" style="4" bestFit="1" customWidth="1"/>
    <col min="1287" max="1515" width="11.42578125" style="4"/>
    <col min="1516" max="1516" width="1.7109375" style="4" customWidth="1"/>
    <col min="1517" max="1517" width="40.7109375" style="4" customWidth="1"/>
    <col min="1518" max="1524" width="15.7109375" style="4" customWidth="1"/>
    <col min="1525" max="1525" width="6.7109375" style="4" customWidth="1"/>
    <col min="1526" max="1526" width="15.7109375" style="4" customWidth="1"/>
    <col min="1527" max="1527" width="6.7109375" style="4" customWidth="1"/>
    <col min="1528" max="1528" width="15.7109375" style="4" customWidth="1"/>
    <col min="1529" max="1529" width="6.7109375" style="4" customWidth="1"/>
    <col min="1530" max="1536" width="11.42578125" style="4"/>
    <col min="1537" max="1537" width="17.140625" style="4" customWidth="1"/>
    <col min="1538" max="1538" width="57.140625" style="4" customWidth="1"/>
    <col min="1539" max="1539" width="19.7109375" style="4" customWidth="1"/>
    <col min="1540" max="1540" width="15.28515625" style="4" customWidth="1"/>
    <col min="1541" max="1541" width="11.42578125" style="4"/>
    <col min="1542" max="1542" width="14.140625" style="4" bestFit="1" customWidth="1"/>
    <col min="1543" max="1771" width="11.42578125" style="4"/>
    <col min="1772" max="1772" width="1.7109375" style="4" customWidth="1"/>
    <col min="1773" max="1773" width="40.7109375" style="4" customWidth="1"/>
    <col min="1774" max="1780" width="15.7109375" style="4" customWidth="1"/>
    <col min="1781" max="1781" width="6.7109375" style="4" customWidth="1"/>
    <col min="1782" max="1782" width="15.7109375" style="4" customWidth="1"/>
    <col min="1783" max="1783" width="6.7109375" style="4" customWidth="1"/>
    <col min="1784" max="1784" width="15.7109375" style="4" customWidth="1"/>
    <col min="1785" max="1785" width="6.7109375" style="4" customWidth="1"/>
    <col min="1786" max="1792" width="11.42578125" style="4"/>
    <col min="1793" max="1793" width="17.140625" style="4" customWidth="1"/>
    <col min="1794" max="1794" width="57.140625" style="4" customWidth="1"/>
    <col min="1795" max="1795" width="19.7109375" style="4" customWidth="1"/>
    <col min="1796" max="1796" width="15.28515625" style="4" customWidth="1"/>
    <col min="1797" max="1797" width="11.42578125" style="4"/>
    <col min="1798" max="1798" width="14.140625" style="4" bestFit="1" customWidth="1"/>
    <col min="1799" max="2027" width="11.42578125" style="4"/>
    <col min="2028" max="2028" width="1.7109375" style="4" customWidth="1"/>
    <col min="2029" max="2029" width="40.7109375" style="4" customWidth="1"/>
    <col min="2030" max="2036" width="15.7109375" style="4" customWidth="1"/>
    <col min="2037" max="2037" width="6.7109375" style="4" customWidth="1"/>
    <col min="2038" max="2038" width="15.7109375" style="4" customWidth="1"/>
    <col min="2039" max="2039" width="6.7109375" style="4" customWidth="1"/>
    <col min="2040" max="2040" width="15.7109375" style="4" customWidth="1"/>
    <col min="2041" max="2041" width="6.7109375" style="4" customWidth="1"/>
    <col min="2042" max="2048" width="11.42578125" style="4"/>
    <col min="2049" max="2049" width="17.140625" style="4" customWidth="1"/>
    <col min="2050" max="2050" width="57.140625" style="4" customWidth="1"/>
    <col min="2051" max="2051" width="19.7109375" style="4" customWidth="1"/>
    <col min="2052" max="2052" width="15.28515625" style="4" customWidth="1"/>
    <col min="2053" max="2053" width="11.42578125" style="4"/>
    <col min="2054" max="2054" width="14.140625" style="4" bestFit="1" customWidth="1"/>
    <col min="2055" max="2283" width="11.42578125" style="4"/>
    <col min="2284" max="2284" width="1.7109375" style="4" customWidth="1"/>
    <col min="2285" max="2285" width="40.7109375" style="4" customWidth="1"/>
    <col min="2286" max="2292" width="15.7109375" style="4" customWidth="1"/>
    <col min="2293" max="2293" width="6.7109375" style="4" customWidth="1"/>
    <col min="2294" max="2294" width="15.7109375" style="4" customWidth="1"/>
    <col min="2295" max="2295" width="6.7109375" style="4" customWidth="1"/>
    <col min="2296" max="2296" width="15.7109375" style="4" customWidth="1"/>
    <col min="2297" max="2297" width="6.7109375" style="4" customWidth="1"/>
    <col min="2298" max="2304" width="11.42578125" style="4"/>
    <col min="2305" max="2305" width="17.140625" style="4" customWidth="1"/>
    <col min="2306" max="2306" width="57.140625" style="4" customWidth="1"/>
    <col min="2307" max="2307" width="19.7109375" style="4" customWidth="1"/>
    <col min="2308" max="2308" width="15.28515625" style="4" customWidth="1"/>
    <col min="2309" max="2309" width="11.42578125" style="4"/>
    <col min="2310" max="2310" width="14.140625" style="4" bestFit="1" customWidth="1"/>
    <col min="2311" max="2539" width="11.42578125" style="4"/>
    <col min="2540" max="2540" width="1.7109375" style="4" customWidth="1"/>
    <col min="2541" max="2541" width="40.7109375" style="4" customWidth="1"/>
    <col min="2542" max="2548" width="15.7109375" style="4" customWidth="1"/>
    <col min="2549" max="2549" width="6.7109375" style="4" customWidth="1"/>
    <col min="2550" max="2550" width="15.7109375" style="4" customWidth="1"/>
    <col min="2551" max="2551" width="6.7109375" style="4" customWidth="1"/>
    <col min="2552" max="2552" width="15.7109375" style="4" customWidth="1"/>
    <col min="2553" max="2553" width="6.7109375" style="4" customWidth="1"/>
    <col min="2554" max="2560" width="11.42578125" style="4"/>
    <col min="2561" max="2561" width="17.140625" style="4" customWidth="1"/>
    <col min="2562" max="2562" width="57.140625" style="4" customWidth="1"/>
    <col min="2563" max="2563" width="19.7109375" style="4" customWidth="1"/>
    <col min="2564" max="2564" width="15.28515625" style="4" customWidth="1"/>
    <col min="2565" max="2565" width="11.42578125" style="4"/>
    <col min="2566" max="2566" width="14.140625" style="4" bestFit="1" customWidth="1"/>
    <col min="2567" max="2795" width="11.42578125" style="4"/>
    <col min="2796" max="2796" width="1.7109375" style="4" customWidth="1"/>
    <col min="2797" max="2797" width="40.7109375" style="4" customWidth="1"/>
    <col min="2798" max="2804" width="15.7109375" style="4" customWidth="1"/>
    <col min="2805" max="2805" width="6.7109375" style="4" customWidth="1"/>
    <col min="2806" max="2806" width="15.7109375" style="4" customWidth="1"/>
    <col min="2807" max="2807" width="6.7109375" style="4" customWidth="1"/>
    <col min="2808" max="2808" width="15.7109375" style="4" customWidth="1"/>
    <col min="2809" max="2809" width="6.7109375" style="4" customWidth="1"/>
    <col min="2810" max="2816" width="11.42578125" style="4"/>
    <col min="2817" max="2817" width="17.140625" style="4" customWidth="1"/>
    <col min="2818" max="2818" width="57.140625" style="4" customWidth="1"/>
    <col min="2819" max="2819" width="19.7109375" style="4" customWidth="1"/>
    <col min="2820" max="2820" width="15.28515625" style="4" customWidth="1"/>
    <col min="2821" max="2821" width="11.42578125" style="4"/>
    <col min="2822" max="2822" width="14.140625" style="4" bestFit="1" customWidth="1"/>
    <col min="2823" max="3051" width="11.42578125" style="4"/>
    <col min="3052" max="3052" width="1.7109375" style="4" customWidth="1"/>
    <col min="3053" max="3053" width="40.7109375" style="4" customWidth="1"/>
    <col min="3054" max="3060" width="15.7109375" style="4" customWidth="1"/>
    <col min="3061" max="3061" width="6.7109375" style="4" customWidth="1"/>
    <col min="3062" max="3062" width="15.7109375" style="4" customWidth="1"/>
    <col min="3063" max="3063" width="6.7109375" style="4" customWidth="1"/>
    <col min="3064" max="3064" width="15.7109375" style="4" customWidth="1"/>
    <col min="3065" max="3065" width="6.7109375" style="4" customWidth="1"/>
    <col min="3066" max="3072" width="11.42578125" style="4"/>
    <col min="3073" max="3073" width="17.140625" style="4" customWidth="1"/>
    <col min="3074" max="3074" width="57.140625" style="4" customWidth="1"/>
    <col min="3075" max="3075" width="19.7109375" style="4" customWidth="1"/>
    <col min="3076" max="3076" width="15.28515625" style="4" customWidth="1"/>
    <col min="3077" max="3077" width="11.42578125" style="4"/>
    <col min="3078" max="3078" width="14.140625" style="4" bestFit="1" customWidth="1"/>
    <col min="3079" max="3307" width="11.42578125" style="4"/>
    <col min="3308" max="3308" width="1.7109375" style="4" customWidth="1"/>
    <col min="3309" max="3309" width="40.7109375" style="4" customWidth="1"/>
    <col min="3310" max="3316" width="15.7109375" style="4" customWidth="1"/>
    <col min="3317" max="3317" width="6.7109375" style="4" customWidth="1"/>
    <col min="3318" max="3318" width="15.7109375" style="4" customWidth="1"/>
    <col min="3319" max="3319" width="6.7109375" style="4" customWidth="1"/>
    <col min="3320" max="3320" width="15.7109375" style="4" customWidth="1"/>
    <col min="3321" max="3321" width="6.7109375" style="4" customWidth="1"/>
    <col min="3322" max="3328" width="11.42578125" style="4"/>
    <col min="3329" max="3329" width="17.140625" style="4" customWidth="1"/>
    <col min="3330" max="3330" width="57.140625" style="4" customWidth="1"/>
    <col min="3331" max="3331" width="19.7109375" style="4" customWidth="1"/>
    <col min="3332" max="3332" width="15.28515625" style="4" customWidth="1"/>
    <col min="3333" max="3333" width="11.42578125" style="4"/>
    <col min="3334" max="3334" width="14.140625" style="4" bestFit="1" customWidth="1"/>
    <col min="3335" max="3563" width="11.42578125" style="4"/>
    <col min="3564" max="3564" width="1.7109375" style="4" customWidth="1"/>
    <col min="3565" max="3565" width="40.7109375" style="4" customWidth="1"/>
    <col min="3566" max="3572" width="15.7109375" style="4" customWidth="1"/>
    <col min="3573" max="3573" width="6.7109375" style="4" customWidth="1"/>
    <col min="3574" max="3574" width="15.7109375" style="4" customWidth="1"/>
    <col min="3575" max="3575" width="6.7109375" style="4" customWidth="1"/>
    <col min="3576" max="3576" width="15.7109375" style="4" customWidth="1"/>
    <col min="3577" max="3577" width="6.7109375" style="4" customWidth="1"/>
    <col min="3578" max="3584" width="11.42578125" style="4"/>
    <col min="3585" max="3585" width="17.140625" style="4" customWidth="1"/>
    <col min="3586" max="3586" width="57.140625" style="4" customWidth="1"/>
    <col min="3587" max="3587" width="19.7109375" style="4" customWidth="1"/>
    <col min="3588" max="3588" width="15.28515625" style="4" customWidth="1"/>
    <col min="3589" max="3589" width="11.42578125" style="4"/>
    <col min="3590" max="3590" width="14.140625" style="4" bestFit="1" customWidth="1"/>
    <col min="3591" max="3819" width="11.42578125" style="4"/>
    <col min="3820" max="3820" width="1.7109375" style="4" customWidth="1"/>
    <col min="3821" max="3821" width="40.7109375" style="4" customWidth="1"/>
    <col min="3822" max="3828" width="15.7109375" style="4" customWidth="1"/>
    <col min="3829" max="3829" width="6.7109375" style="4" customWidth="1"/>
    <col min="3830" max="3830" width="15.7109375" style="4" customWidth="1"/>
    <col min="3831" max="3831" width="6.7109375" style="4" customWidth="1"/>
    <col min="3832" max="3832" width="15.7109375" style="4" customWidth="1"/>
    <col min="3833" max="3833" width="6.7109375" style="4" customWidth="1"/>
    <col min="3834" max="3840" width="11.42578125" style="4"/>
    <col min="3841" max="3841" width="17.140625" style="4" customWidth="1"/>
    <col min="3842" max="3842" width="57.140625" style="4" customWidth="1"/>
    <col min="3843" max="3843" width="19.7109375" style="4" customWidth="1"/>
    <col min="3844" max="3844" width="15.28515625" style="4" customWidth="1"/>
    <col min="3845" max="3845" width="11.42578125" style="4"/>
    <col min="3846" max="3846" width="14.140625" style="4" bestFit="1" customWidth="1"/>
    <col min="3847" max="4075" width="11.42578125" style="4"/>
    <col min="4076" max="4076" width="1.7109375" style="4" customWidth="1"/>
    <col min="4077" max="4077" width="40.7109375" style="4" customWidth="1"/>
    <col min="4078" max="4084" width="15.7109375" style="4" customWidth="1"/>
    <col min="4085" max="4085" width="6.7109375" style="4" customWidth="1"/>
    <col min="4086" max="4086" width="15.7109375" style="4" customWidth="1"/>
    <col min="4087" max="4087" width="6.7109375" style="4" customWidth="1"/>
    <col min="4088" max="4088" width="15.7109375" style="4" customWidth="1"/>
    <col min="4089" max="4089" width="6.7109375" style="4" customWidth="1"/>
    <col min="4090" max="4096" width="11.42578125" style="4"/>
    <col min="4097" max="4097" width="17.140625" style="4" customWidth="1"/>
    <col min="4098" max="4098" width="57.140625" style="4" customWidth="1"/>
    <col min="4099" max="4099" width="19.7109375" style="4" customWidth="1"/>
    <col min="4100" max="4100" width="15.28515625" style="4" customWidth="1"/>
    <col min="4101" max="4101" width="11.42578125" style="4"/>
    <col min="4102" max="4102" width="14.140625" style="4" bestFit="1" customWidth="1"/>
    <col min="4103" max="4331" width="11.42578125" style="4"/>
    <col min="4332" max="4332" width="1.7109375" style="4" customWidth="1"/>
    <col min="4333" max="4333" width="40.7109375" style="4" customWidth="1"/>
    <col min="4334" max="4340" width="15.7109375" style="4" customWidth="1"/>
    <col min="4341" max="4341" width="6.7109375" style="4" customWidth="1"/>
    <col min="4342" max="4342" width="15.7109375" style="4" customWidth="1"/>
    <col min="4343" max="4343" width="6.7109375" style="4" customWidth="1"/>
    <col min="4344" max="4344" width="15.7109375" style="4" customWidth="1"/>
    <col min="4345" max="4345" width="6.7109375" style="4" customWidth="1"/>
    <col min="4346" max="4352" width="11.42578125" style="4"/>
    <col min="4353" max="4353" width="17.140625" style="4" customWidth="1"/>
    <col min="4354" max="4354" width="57.140625" style="4" customWidth="1"/>
    <col min="4355" max="4355" width="19.7109375" style="4" customWidth="1"/>
    <col min="4356" max="4356" width="15.28515625" style="4" customWidth="1"/>
    <col min="4357" max="4357" width="11.42578125" style="4"/>
    <col min="4358" max="4358" width="14.140625" style="4" bestFit="1" customWidth="1"/>
    <col min="4359" max="4587" width="11.42578125" style="4"/>
    <col min="4588" max="4588" width="1.7109375" style="4" customWidth="1"/>
    <col min="4589" max="4589" width="40.7109375" style="4" customWidth="1"/>
    <col min="4590" max="4596" width="15.7109375" style="4" customWidth="1"/>
    <col min="4597" max="4597" width="6.7109375" style="4" customWidth="1"/>
    <col min="4598" max="4598" width="15.7109375" style="4" customWidth="1"/>
    <col min="4599" max="4599" width="6.7109375" style="4" customWidth="1"/>
    <col min="4600" max="4600" width="15.7109375" style="4" customWidth="1"/>
    <col min="4601" max="4601" width="6.7109375" style="4" customWidth="1"/>
    <col min="4602" max="4608" width="11.42578125" style="4"/>
    <col min="4609" max="4609" width="17.140625" style="4" customWidth="1"/>
    <col min="4610" max="4610" width="57.140625" style="4" customWidth="1"/>
    <col min="4611" max="4611" width="19.7109375" style="4" customWidth="1"/>
    <col min="4612" max="4612" width="15.28515625" style="4" customWidth="1"/>
    <col min="4613" max="4613" width="11.42578125" style="4"/>
    <col min="4614" max="4614" width="14.140625" style="4" bestFit="1" customWidth="1"/>
    <col min="4615" max="4843" width="11.42578125" style="4"/>
    <col min="4844" max="4844" width="1.7109375" style="4" customWidth="1"/>
    <col min="4845" max="4845" width="40.7109375" style="4" customWidth="1"/>
    <col min="4846" max="4852" width="15.7109375" style="4" customWidth="1"/>
    <col min="4853" max="4853" width="6.7109375" style="4" customWidth="1"/>
    <col min="4854" max="4854" width="15.7109375" style="4" customWidth="1"/>
    <col min="4855" max="4855" width="6.7109375" style="4" customWidth="1"/>
    <col min="4856" max="4856" width="15.7109375" style="4" customWidth="1"/>
    <col min="4857" max="4857" width="6.7109375" style="4" customWidth="1"/>
    <col min="4858" max="4864" width="11.42578125" style="4"/>
    <col min="4865" max="4865" width="17.140625" style="4" customWidth="1"/>
    <col min="4866" max="4866" width="57.140625" style="4" customWidth="1"/>
    <col min="4867" max="4867" width="19.7109375" style="4" customWidth="1"/>
    <col min="4868" max="4868" width="15.28515625" style="4" customWidth="1"/>
    <col min="4869" max="4869" width="11.42578125" style="4"/>
    <col min="4870" max="4870" width="14.140625" style="4" bestFit="1" customWidth="1"/>
    <col min="4871" max="5099" width="11.42578125" style="4"/>
    <col min="5100" max="5100" width="1.7109375" style="4" customWidth="1"/>
    <col min="5101" max="5101" width="40.7109375" style="4" customWidth="1"/>
    <col min="5102" max="5108" width="15.7109375" style="4" customWidth="1"/>
    <col min="5109" max="5109" width="6.7109375" style="4" customWidth="1"/>
    <col min="5110" max="5110" width="15.7109375" style="4" customWidth="1"/>
    <col min="5111" max="5111" width="6.7109375" style="4" customWidth="1"/>
    <col min="5112" max="5112" width="15.7109375" style="4" customWidth="1"/>
    <col min="5113" max="5113" width="6.7109375" style="4" customWidth="1"/>
    <col min="5114" max="5120" width="11.42578125" style="4"/>
    <col min="5121" max="5121" width="17.140625" style="4" customWidth="1"/>
    <col min="5122" max="5122" width="57.140625" style="4" customWidth="1"/>
    <col min="5123" max="5123" width="19.7109375" style="4" customWidth="1"/>
    <col min="5124" max="5124" width="15.28515625" style="4" customWidth="1"/>
    <col min="5125" max="5125" width="11.42578125" style="4"/>
    <col min="5126" max="5126" width="14.140625" style="4" bestFit="1" customWidth="1"/>
    <col min="5127" max="5355" width="11.42578125" style="4"/>
    <col min="5356" max="5356" width="1.7109375" style="4" customWidth="1"/>
    <col min="5357" max="5357" width="40.7109375" style="4" customWidth="1"/>
    <col min="5358" max="5364" width="15.7109375" style="4" customWidth="1"/>
    <col min="5365" max="5365" width="6.7109375" style="4" customWidth="1"/>
    <col min="5366" max="5366" width="15.7109375" style="4" customWidth="1"/>
    <col min="5367" max="5367" width="6.7109375" style="4" customWidth="1"/>
    <col min="5368" max="5368" width="15.7109375" style="4" customWidth="1"/>
    <col min="5369" max="5369" width="6.7109375" style="4" customWidth="1"/>
    <col min="5370" max="5376" width="11.42578125" style="4"/>
    <col min="5377" max="5377" width="17.140625" style="4" customWidth="1"/>
    <col min="5378" max="5378" width="57.140625" style="4" customWidth="1"/>
    <col min="5379" max="5379" width="19.7109375" style="4" customWidth="1"/>
    <col min="5380" max="5380" width="15.28515625" style="4" customWidth="1"/>
    <col min="5381" max="5381" width="11.42578125" style="4"/>
    <col min="5382" max="5382" width="14.140625" style="4" bestFit="1" customWidth="1"/>
    <col min="5383" max="5611" width="11.42578125" style="4"/>
    <col min="5612" max="5612" width="1.7109375" style="4" customWidth="1"/>
    <col min="5613" max="5613" width="40.7109375" style="4" customWidth="1"/>
    <col min="5614" max="5620" width="15.7109375" style="4" customWidth="1"/>
    <col min="5621" max="5621" width="6.7109375" style="4" customWidth="1"/>
    <col min="5622" max="5622" width="15.7109375" style="4" customWidth="1"/>
    <col min="5623" max="5623" width="6.7109375" style="4" customWidth="1"/>
    <col min="5624" max="5624" width="15.7109375" style="4" customWidth="1"/>
    <col min="5625" max="5625" width="6.7109375" style="4" customWidth="1"/>
    <col min="5626" max="5632" width="11.42578125" style="4"/>
    <col min="5633" max="5633" width="17.140625" style="4" customWidth="1"/>
    <col min="5634" max="5634" width="57.140625" style="4" customWidth="1"/>
    <col min="5635" max="5635" width="19.7109375" style="4" customWidth="1"/>
    <col min="5636" max="5636" width="15.28515625" style="4" customWidth="1"/>
    <col min="5637" max="5637" width="11.42578125" style="4"/>
    <col min="5638" max="5638" width="14.140625" style="4" bestFit="1" customWidth="1"/>
    <col min="5639" max="5867" width="11.42578125" style="4"/>
    <col min="5868" max="5868" width="1.7109375" style="4" customWidth="1"/>
    <col min="5869" max="5869" width="40.7109375" style="4" customWidth="1"/>
    <col min="5870" max="5876" width="15.7109375" style="4" customWidth="1"/>
    <col min="5877" max="5877" width="6.7109375" style="4" customWidth="1"/>
    <col min="5878" max="5878" width="15.7109375" style="4" customWidth="1"/>
    <col min="5879" max="5879" width="6.7109375" style="4" customWidth="1"/>
    <col min="5880" max="5880" width="15.7109375" style="4" customWidth="1"/>
    <col min="5881" max="5881" width="6.7109375" style="4" customWidth="1"/>
    <col min="5882" max="5888" width="11.42578125" style="4"/>
    <col min="5889" max="5889" width="17.140625" style="4" customWidth="1"/>
    <col min="5890" max="5890" width="57.140625" style="4" customWidth="1"/>
    <col min="5891" max="5891" width="19.7109375" style="4" customWidth="1"/>
    <col min="5892" max="5892" width="15.28515625" style="4" customWidth="1"/>
    <col min="5893" max="5893" width="11.42578125" style="4"/>
    <col min="5894" max="5894" width="14.140625" style="4" bestFit="1" customWidth="1"/>
    <col min="5895" max="6123" width="11.42578125" style="4"/>
    <col min="6124" max="6124" width="1.7109375" style="4" customWidth="1"/>
    <col min="6125" max="6125" width="40.7109375" style="4" customWidth="1"/>
    <col min="6126" max="6132" width="15.7109375" style="4" customWidth="1"/>
    <col min="6133" max="6133" width="6.7109375" style="4" customWidth="1"/>
    <col min="6134" max="6134" width="15.7109375" style="4" customWidth="1"/>
    <col min="6135" max="6135" width="6.7109375" style="4" customWidth="1"/>
    <col min="6136" max="6136" width="15.7109375" style="4" customWidth="1"/>
    <col min="6137" max="6137" width="6.7109375" style="4" customWidth="1"/>
    <col min="6138" max="6144" width="11.42578125" style="4"/>
    <col min="6145" max="6145" width="17.140625" style="4" customWidth="1"/>
    <col min="6146" max="6146" width="57.140625" style="4" customWidth="1"/>
    <col min="6147" max="6147" width="19.7109375" style="4" customWidth="1"/>
    <col min="6148" max="6148" width="15.28515625" style="4" customWidth="1"/>
    <col min="6149" max="6149" width="11.42578125" style="4"/>
    <col min="6150" max="6150" width="14.140625" style="4" bestFit="1" customWidth="1"/>
    <col min="6151" max="6379" width="11.42578125" style="4"/>
    <col min="6380" max="6380" width="1.7109375" style="4" customWidth="1"/>
    <col min="6381" max="6381" width="40.7109375" style="4" customWidth="1"/>
    <col min="6382" max="6388" width="15.7109375" style="4" customWidth="1"/>
    <col min="6389" max="6389" width="6.7109375" style="4" customWidth="1"/>
    <col min="6390" max="6390" width="15.7109375" style="4" customWidth="1"/>
    <col min="6391" max="6391" width="6.7109375" style="4" customWidth="1"/>
    <col min="6392" max="6392" width="15.7109375" style="4" customWidth="1"/>
    <col min="6393" max="6393" width="6.7109375" style="4" customWidth="1"/>
    <col min="6394" max="6400" width="11.42578125" style="4"/>
    <col min="6401" max="6401" width="17.140625" style="4" customWidth="1"/>
    <col min="6402" max="6402" width="57.140625" style="4" customWidth="1"/>
    <col min="6403" max="6403" width="19.7109375" style="4" customWidth="1"/>
    <col min="6404" max="6404" width="15.28515625" style="4" customWidth="1"/>
    <col min="6405" max="6405" width="11.42578125" style="4"/>
    <col min="6406" max="6406" width="14.140625" style="4" bestFit="1" customWidth="1"/>
    <col min="6407" max="6635" width="11.42578125" style="4"/>
    <col min="6636" max="6636" width="1.7109375" style="4" customWidth="1"/>
    <col min="6637" max="6637" width="40.7109375" style="4" customWidth="1"/>
    <col min="6638" max="6644" width="15.7109375" style="4" customWidth="1"/>
    <col min="6645" max="6645" width="6.7109375" style="4" customWidth="1"/>
    <col min="6646" max="6646" width="15.7109375" style="4" customWidth="1"/>
    <col min="6647" max="6647" width="6.7109375" style="4" customWidth="1"/>
    <col min="6648" max="6648" width="15.7109375" style="4" customWidth="1"/>
    <col min="6649" max="6649" width="6.7109375" style="4" customWidth="1"/>
    <col min="6650" max="6656" width="11.42578125" style="4"/>
    <col min="6657" max="6657" width="17.140625" style="4" customWidth="1"/>
    <col min="6658" max="6658" width="57.140625" style="4" customWidth="1"/>
    <col min="6659" max="6659" width="19.7109375" style="4" customWidth="1"/>
    <col min="6660" max="6660" width="15.28515625" style="4" customWidth="1"/>
    <col min="6661" max="6661" width="11.42578125" style="4"/>
    <col min="6662" max="6662" width="14.140625" style="4" bestFit="1" customWidth="1"/>
    <col min="6663" max="6891" width="11.42578125" style="4"/>
    <col min="6892" max="6892" width="1.7109375" style="4" customWidth="1"/>
    <col min="6893" max="6893" width="40.7109375" style="4" customWidth="1"/>
    <col min="6894" max="6900" width="15.7109375" style="4" customWidth="1"/>
    <col min="6901" max="6901" width="6.7109375" style="4" customWidth="1"/>
    <col min="6902" max="6902" width="15.7109375" style="4" customWidth="1"/>
    <col min="6903" max="6903" width="6.7109375" style="4" customWidth="1"/>
    <col min="6904" max="6904" width="15.7109375" style="4" customWidth="1"/>
    <col min="6905" max="6905" width="6.7109375" style="4" customWidth="1"/>
    <col min="6906" max="6912" width="11.42578125" style="4"/>
    <col min="6913" max="6913" width="17.140625" style="4" customWidth="1"/>
    <col min="6914" max="6914" width="57.140625" style="4" customWidth="1"/>
    <col min="6915" max="6915" width="19.7109375" style="4" customWidth="1"/>
    <col min="6916" max="6916" width="15.28515625" style="4" customWidth="1"/>
    <col min="6917" max="6917" width="11.42578125" style="4"/>
    <col min="6918" max="6918" width="14.140625" style="4" bestFit="1" customWidth="1"/>
    <col min="6919" max="7147" width="11.42578125" style="4"/>
    <col min="7148" max="7148" width="1.7109375" style="4" customWidth="1"/>
    <col min="7149" max="7149" width="40.7109375" style="4" customWidth="1"/>
    <col min="7150" max="7156" width="15.7109375" style="4" customWidth="1"/>
    <col min="7157" max="7157" width="6.7109375" style="4" customWidth="1"/>
    <col min="7158" max="7158" width="15.7109375" style="4" customWidth="1"/>
    <col min="7159" max="7159" width="6.7109375" style="4" customWidth="1"/>
    <col min="7160" max="7160" width="15.7109375" style="4" customWidth="1"/>
    <col min="7161" max="7161" width="6.7109375" style="4" customWidth="1"/>
    <col min="7162" max="7168" width="11.42578125" style="4"/>
    <col min="7169" max="7169" width="17.140625" style="4" customWidth="1"/>
    <col min="7170" max="7170" width="57.140625" style="4" customWidth="1"/>
    <col min="7171" max="7171" width="19.7109375" style="4" customWidth="1"/>
    <col min="7172" max="7172" width="15.28515625" style="4" customWidth="1"/>
    <col min="7173" max="7173" width="11.42578125" style="4"/>
    <col min="7174" max="7174" width="14.140625" style="4" bestFit="1" customWidth="1"/>
    <col min="7175" max="7403" width="11.42578125" style="4"/>
    <col min="7404" max="7404" width="1.7109375" style="4" customWidth="1"/>
    <col min="7405" max="7405" width="40.7109375" style="4" customWidth="1"/>
    <col min="7406" max="7412" width="15.7109375" style="4" customWidth="1"/>
    <col min="7413" max="7413" width="6.7109375" style="4" customWidth="1"/>
    <col min="7414" max="7414" width="15.7109375" style="4" customWidth="1"/>
    <col min="7415" max="7415" width="6.7109375" style="4" customWidth="1"/>
    <col min="7416" max="7416" width="15.7109375" style="4" customWidth="1"/>
    <col min="7417" max="7417" width="6.7109375" style="4" customWidth="1"/>
    <col min="7418" max="7424" width="11.42578125" style="4"/>
    <col min="7425" max="7425" width="17.140625" style="4" customWidth="1"/>
    <col min="7426" max="7426" width="57.140625" style="4" customWidth="1"/>
    <col min="7427" max="7427" width="19.7109375" style="4" customWidth="1"/>
    <col min="7428" max="7428" width="15.28515625" style="4" customWidth="1"/>
    <col min="7429" max="7429" width="11.42578125" style="4"/>
    <col min="7430" max="7430" width="14.140625" style="4" bestFit="1" customWidth="1"/>
    <col min="7431" max="7659" width="11.42578125" style="4"/>
    <col min="7660" max="7660" width="1.7109375" style="4" customWidth="1"/>
    <col min="7661" max="7661" width="40.7109375" style="4" customWidth="1"/>
    <col min="7662" max="7668" width="15.7109375" style="4" customWidth="1"/>
    <col min="7669" max="7669" width="6.7109375" style="4" customWidth="1"/>
    <col min="7670" max="7670" width="15.7109375" style="4" customWidth="1"/>
    <col min="7671" max="7671" width="6.7109375" style="4" customWidth="1"/>
    <col min="7672" max="7672" width="15.7109375" style="4" customWidth="1"/>
    <col min="7673" max="7673" width="6.7109375" style="4" customWidth="1"/>
    <col min="7674" max="7680" width="11.42578125" style="4"/>
    <col min="7681" max="7681" width="17.140625" style="4" customWidth="1"/>
    <col min="7682" max="7682" width="57.140625" style="4" customWidth="1"/>
    <col min="7683" max="7683" width="19.7109375" style="4" customWidth="1"/>
    <col min="7684" max="7684" width="15.28515625" style="4" customWidth="1"/>
    <col min="7685" max="7685" width="11.42578125" style="4"/>
    <col min="7686" max="7686" width="14.140625" style="4" bestFit="1" customWidth="1"/>
    <col min="7687" max="7915" width="11.42578125" style="4"/>
    <col min="7916" max="7916" width="1.7109375" style="4" customWidth="1"/>
    <col min="7917" max="7917" width="40.7109375" style="4" customWidth="1"/>
    <col min="7918" max="7924" width="15.7109375" style="4" customWidth="1"/>
    <col min="7925" max="7925" width="6.7109375" style="4" customWidth="1"/>
    <col min="7926" max="7926" width="15.7109375" style="4" customWidth="1"/>
    <col min="7927" max="7927" width="6.7109375" style="4" customWidth="1"/>
    <col min="7928" max="7928" width="15.7109375" style="4" customWidth="1"/>
    <col min="7929" max="7929" width="6.7109375" style="4" customWidth="1"/>
    <col min="7930" max="7936" width="11.42578125" style="4"/>
    <col min="7937" max="7937" width="17.140625" style="4" customWidth="1"/>
    <col min="7938" max="7938" width="57.140625" style="4" customWidth="1"/>
    <col min="7939" max="7939" width="19.7109375" style="4" customWidth="1"/>
    <col min="7940" max="7940" width="15.28515625" style="4" customWidth="1"/>
    <col min="7941" max="7941" width="11.42578125" style="4"/>
    <col min="7942" max="7942" width="14.140625" style="4" bestFit="1" customWidth="1"/>
    <col min="7943" max="8171" width="11.42578125" style="4"/>
    <col min="8172" max="8172" width="1.7109375" style="4" customWidth="1"/>
    <col min="8173" max="8173" width="40.7109375" style="4" customWidth="1"/>
    <col min="8174" max="8180" width="15.7109375" style="4" customWidth="1"/>
    <col min="8181" max="8181" width="6.7109375" style="4" customWidth="1"/>
    <col min="8182" max="8182" width="15.7109375" style="4" customWidth="1"/>
    <col min="8183" max="8183" width="6.7109375" style="4" customWidth="1"/>
    <col min="8184" max="8184" width="15.7109375" style="4" customWidth="1"/>
    <col min="8185" max="8185" width="6.7109375" style="4" customWidth="1"/>
    <col min="8186" max="8192" width="11.42578125" style="4"/>
    <col min="8193" max="8193" width="17.140625" style="4" customWidth="1"/>
    <col min="8194" max="8194" width="57.140625" style="4" customWidth="1"/>
    <col min="8195" max="8195" width="19.7109375" style="4" customWidth="1"/>
    <col min="8196" max="8196" width="15.28515625" style="4" customWidth="1"/>
    <col min="8197" max="8197" width="11.42578125" style="4"/>
    <col min="8198" max="8198" width="14.140625" style="4" bestFit="1" customWidth="1"/>
    <col min="8199" max="8427" width="11.42578125" style="4"/>
    <col min="8428" max="8428" width="1.7109375" style="4" customWidth="1"/>
    <col min="8429" max="8429" width="40.7109375" style="4" customWidth="1"/>
    <col min="8430" max="8436" width="15.7109375" style="4" customWidth="1"/>
    <col min="8437" max="8437" width="6.7109375" style="4" customWidth="1"/>
    <col min="8438" max="8438" width="15.7109375" style="4" customWidth="1"/>
    <col min="8439" max="8439" width="6.7109375" style="4" customWidth="1"/>
    <col min="8440" max="8440" width="15.7109375" style="4" customWidth="1"/>
    <col min="8441" max="8441" width="6.7109375" style="4" customWidth="1"/>
    <col min="8442" max="8448" width="11.42578125" style="4"/>
    <col min="8449" max="8449" width="17.140625" style="4" customWidth="1"/>
    <col min="8450" max="8450" width="57.140625" style="4" customWidth="1"/>
    <col min="8451" max="8451" width="19.7109375" style="4" customWidth="1"/>
    <col min="8452" max="8452" width="15.28515625" style="4" customWidth="1"/>
    <col min="8453" max="8453" width="11.42578125" style="4"/>
    <col min="8454" max="8454" width="14.140625" style="4" bestFit="1" customWidth="1"/>
    <col min="8455" max="8683" width="11.42578125" style="4"/>
    <col min="8684" max="8684" width="1.7109375" style="4" customWidth="1"/>
    <col min="8685" max="8685" width="40.7109375" style="4" customWidth="1"/>
    <col min="8686" max="8692" width="15.7109375" style="4" customWidth="1"/>
    <col min="8693" max="8693" width="6.7109375" style="4" customWidth="1"/>
    <col min="8694" max="8694" width="15.7109375" style="4" customWidth="1"/>
    <col min="8695" max="8695" width="6.7109375" style="4" customWidth="1"/>
    <col min="8696" max="8696" width="15.7109375" style="4" customWidth="1"/>
    <col min="8697" max="8697" width="6.7109375" style="4" customWidth="1"/>
    <col min="8698" max="8704" width="11.42578125" style="4"/>
    <col min="8705" max="8705" width="17.140625" style="4" customWidth="1"/>
    <col min="8706" max="8706" width="57.140625" style="4" customWidth="1"/>
    <col min="8707" max="8707" width="19.7109375" style="4" customWidth="1"/>
    <col min="8708" max="8708" width="15.28515625" style="4" customWidth="1"/>
    <col min="8709" max="8709" width="11.42578125" style="4"/>
    <col min="8710" max="8710" width="14.140625" style="4" bestFit="1" customWidth="1"/>
    <col min="8711" max="8939" width="11.42578125" style="4"/>
    <col min="8940" max="8940" width="1.7109375" style="4" customWidth="1"/>
    <col min="8941" max="8941" width="40.7109375" style="4" customWidth="1"/>
    <col min="8942" max="8948" width="15.7109375" style="4" customWidth="1"/>
    <col min="8949" max="8949" width="6.7109375" style="4" customWidth="1"/>
    <col min="8950" max="8950" width="15.7109375" style="4" customWidth="1"/>
    <col min="8951" max="8951" width="6.7109375" style="4" customWidth="1"/>
    <col min="8952" max="8952" width="15.7109375" style="4" customWidth="1"/>
    <col min="8953" max="8953" width="6.7109375" style="4" customWidth="1"/>
    <col min="8954" max="8960" width="11.42578125" style="4"/>
    <col min="8961" max="8961" width="17.140625" style="4" customWidth="1"/>
    <col min="8962" max="8962" width="57.140625" style="4" customWidth="1"/>
    <col min="8963" max="8963" width="19.7109375" style="4" customWidth="1"/>
    <col min="8964" max="8964" width="15.28515625" style="4" customWidth="1"/>
    <col min="8965" max="8965" width="11.42578125" style="4"/>
    <col min="8966" max="8966" width="14.140625" style="4" bestFit="1" customWidth="1"/>
    <col min="8967" max="9195" width="11.42578125" style="4"/>
    <col min="9196" max="9196" width="1.7109375" style="4" customWidth="1"/>
    <col min="9197" max="9197" width="40.7109375" style="4" customWidth="1"/>
    <col min="9198" max="9204" width="15.7109375" style="4" customWidth="1"/>
    <col min="9205" max="9205" width="6.7109375" style="4" customWidth="1"/>
    <col min="9206" max="9206" width="15.7109375" style="4" customWidth="1"/>
    <col min="9207" max="9207" width="6.7109375" style="4" customWidth="1"/>
    <col min="9208" max="9208" width="15.7109375" style="4" customWidth="1"/>
    <col min="9209" max="9209" width="6.7109375" style="4" customWidth="1"/>
    <col min="9210" max="9216" width="11.42578125" style="4"/>
    <col min="9217" max="9217" width="17.140625" style="4" customWidth="1"/>
    <col min="9218" max="9218" width="57.140625" style="4" customWidth="1"/>
    <col min="9219" max="9219" width="19.7109375" style="4" customWidth="1"/>
    <col min="9220" max="9220" width="15.28515625" style="4" customWidth="1"/>
    <col min="9221" max="9221" width="11.42578125" style="4"/>
    <col min="9222" max="9222" width="14.140625" style="4" bestFit="1" customWidth="1"/>
    <col min="9223" max="9451" width="11.42578125" style="4"/>
    <col min="9452" max="9452" width="1.7109375" style="4" customWidth="1"/>
    <col min="9453" max="9453" width="40.7109375" style="4" customWidth="1"/>
    <col min="9454" max="9460" width="15.7109375" style="4" customWidth="1"/>
    <col min="9461" max="9461" width="6.7109375" style="4" customWidth="1"/>
    <col min="9462" max="9462" width="15.7109375" style="4" customWidth="1"/>
    <col min="9463" max="9463" width="6.7109375" style="4" customWidth="1"/>
    <col min="9464" max="9464" width="15.7109375" style="4" customWidth="1"/>
    <col min="9465" max="9465" width="6.7109375" style="4" customWidth="1"/>
    <col min="9466" max="9472" width="11.42578125" style="4"/>
    <col min="9473" max="9473" width="17.140625" style="4" customWidth="1"/>
    <col min="9474" max="9474" width="57.140625" style="4" customWidth="1"/>
    <col min="9475" max="9475" width="19.7109375" style="4" customWidth="1"/>
    <col min="9476" max="9476" width="15.28515625" style="4" customWidth="1"/>
    <col min="9477" max="9477" width="11.42578125" style="4"/>
    <col min="9478" max="9478" width="14.140625" style="4" bestFit="1" customWidth="1"/>
    <col min="9479" max="9707" width="11.42578125" style="4"/>
    <col min="9708" max="9708" width="1.7109375" style="4" customWidth="1"/>
    <col min="9709" max="9709" width="40.7109375" style="4" customWidth="1"/>
    <col min="9710" max="9716" width="15.7109375" style="4" customWidth="1"/>
    <col min="9717" max="9717" width="6.7109375" style="4" customWidth="1"/>
    <col min="9718" max="9718" width="15.7109375" style="4" customWidth="1"/>
    <col min="9719" max="9719" width="6.7109375" style="4" customWidth="1"/>
    <col min="9720" max="9720" width="15.7109375" style="4" customWidth="1"/>
    <col min="9721" max="9721" width="6.7109375" style="4" customWidth="1"/>
    <col min="9722" max="9728" width="11.42578125" style="4"/>
    <col min="9729" max="9729" width="17.140625" style="4" customWidth="1"/>
    <col min="9730" max="9730" width="57.140625" style="4" customWidth="1"/>
    <col min="9731" max="9731" width="19.7109375" style="4" customWidth="1"/>
    <col min="9732" max="9732" width="15.28515625" style="4" customWidth="1"/>
    <col min="9733" max="9733" width="11.42578125" style="4"/>
    <col min="9734" max="9734" width="14.140625" style="4" bestFit="1" customWidth="1"/>
    <col min="9735" max="9963" width="11.42578125" style="4"/>
    <col min="9964" max="9964" width="1.7109375" style="4" customWidth="1"/>
    <col min="9965" max="9965" width="40.7109375" style="4" customWidth="1"/>
    <col min="9966" max="9972" width="15.7109375" style="4" customWidth="1"/>
    <col min="9973" max="9973" width="6.7109375" style="4" customWidth="1"/>
    <col min="9974" max="9974" width="15.7109375" style="4" customWidth="1"/>
    <col min="9975" max="9975" width="6.7109375" style="4" customWidth="1"/>
    <col min="9976" max="9976" width="15.7109375" style="4" customWidth="1"/>
    <col min="9977" max="9977" width="6.7109375" style="4" customWidth="1"/>
    <col min="9978" max="9984" width="11.42578125" style="4"/>
    <col min="9985" max="9985" width="17.140625" style="4" customWidth="1"/>
    <col min="9986" max="9986" width="57.140625" style="4" customWidth="1"/>
    <col min="9987" max="9987" width="19.7109375" style="4" customWidth="1"/>
    <col min="9988" max="9988" width="15.28515625" style="4" customWidth="1"/>
    <col min="9989" max="9989" width="11.42578125" style="4"/>
    <col min="9990" max="9990" width="14.140625" style="4" bestFit="1" customWidth="1"/>
    <col min="9991" max="10219" width="11.42578125" style="4"/>
    <col min="10220" max="10220" width="1.7109375" style="4" customWidth="1"/>
    <col min="10221" max="10221" width="40.7109375" style="4" customWidth="1"/>
    <col min="10222" max="10228" width="15.7109375" style="4" customWidth="1"/>
    <col min="10229" max="10229" width="6.7109375" style="4" customWidth="1"/>
    <col min="10230" max="10230" width="15.7109375" style="4" customWidth="1"/>
    <col min="10231" max="10231" width="6.7109375" style="4" customWidth="1"/>
    <col min="10232" max="10232" width="15.7109375" style="4" customWidth="1"/>
    <col min="10233" max="10233" width="6.7109375" style="4" customWidth="1"/>
    <col min="10234" max="10240" width="11.42578125" style="4"/>
    <col min="10241" max="10241" width="17.140625" style="4" customWidth="1"/>
    <col min="10242" max="10242" width="57.140625" style="4" customWidth="1"/>
    <col min="10243" max="10243" width="19.7109375" style="4" customWidth="1"/>
    <col min="10244" max="10244" width="15.28515625" style="4" customWidth="1"/>
    <col min="10245" max="10245" width="11.42578125" style="4"/>
    <col min="10246" max="10246" width="14.140625" style="4" bestFit="1" customWidth="1"/>
    <col min="10247" max="10475" width="11.42578125" style="4"/>
    <col min="10476" max="10476" width="1.7109375" style="4" customWidth="1"/>
    <col min="10477" max="10477" width="40.7109375" style="4" customWidth="1"/>
    <col min="10478" max="10484" width="15.7109375" style="4" customWidth="1"/>
    <col min="10485" max="10485" width="6.7109375" style="4" customWidth="1"/>
    <col min="10486" max="10486" width="15.7109375" style="4" customWidth="1"/>
    <col min="10487" max="10487" width="6.7109375" style="4" customWidth="1"/>
    <col min="10488" max="10488" width="15.7109375" style="4" customWidth="1"/>
    <col min="10489" max="10489" width="6.7109375" style="4" customWidth="1"/>
    <col min="10490" max="10496" width="11.42578125" style="4"/>
    <col min="10497" max="10497" width="17.140625" style="4" customWidth="1"/>
    <col min="10498" max="10498" width="57.140625" style="4" customWidth="1"/>
    <col min="10499" max="10499" width="19.7109375" style="4" customWidth="1"/>
    <col min="10500" max="10500" width="15.28515625" style="4" customWidth="1"/>
    <col min="10501" max="10501" width="11.42578125" style="4"/>
    <col min="10502" max="10502" width="14.140625" style="4" bestFit="1" customWidth="1"/>
    <col min="10503" max="10731" width="11.42578125" style="4"/>
    <col min="10732" max="10732" width="1.7109375" style="4" customWidth="1"/>
    <col min="10733" max="10733" width="40.7109375" style="4" customWidth="1"/>
    <col min="10734" max="10740" width="15.7109375" style="4" customWidth="1"/>
    <col min="10741" max="10741" width="6.7109375" style="4" customWidth="1"/>
    <col min="10742" max="10742" width="15.7109375" style="4" customWidth="1"/>
    <col min="10743" max="10743" width="6.7109375" style="4" customWidth="1"/>
    <col min="10744" max="10744" width="15.7109375" style="4" customWidth="1"/>
    <col min="10745" max="10745" width="6.7109375" style="4" customWidth="1"/>
    <col min="10746" max="10752" width="11.42578125" style="4"/>
    <col min="10753" max="10753" width="17.140625" style="4" customWidth="1"/>
    <col min="10754" max="10754" width="57.140625" style="4" customWidth="1"/>
    <col min="10755" max="10755" width="19.7109375" style="4" customWidth="1"/>
    <col min="10756" max="10756" width="15.28515625" style="4" customWidth="1"/>
    <col min="10757" max="10757" width="11.42578125" style="4"/>
    <col min="10758" max="10758" width="14.140625" style="4" bestFit="1" customWidth="1"/>
    <col min="10759" max="10987" width="11.42578125" style="4"/>
    <col min="10988" max="10988" width="1.7109375" style="4" customWidth="1"/>
    <col min="10989" max="10989" width="40.7109375" style="4" customWidth="1"/>
    <col min="10990" max="10996" width="15.7109375" style="4" customWidth="1"/>
    <col min="10997" max="10997" width="6.7109375" style="4" customWidth="1"/>
    <col min="10998" max="10998" width="15.7109375" style="4" customWidth="1"/>
    <col min="10999" max="10999" width="6.7109375" style="4" customWidth="1"/>
    <col min="11000" max="11000" width="15.7109375" style="4" customWidth="1"/>
    <col min="11001" max="11001" width="6.7109375" style="4" customWidth="1"/>
    <col min="11002" max="11008" width="11.42578125" style="4"/>
    <col min="11009" max="11009" width="17.140625" style="4" customWidth="1"/>
    <col min="11010" max="11010" width="57.140625" style="4" customWidth="1"/>
    <col min="11011" max="11011" width="19.7109375" style="4" customWidth="1"/>
    <col min="11012" max="11012" width="15.28515625" style="4" customWidth="1"/>
    <col min="11013" max="11013" width="11.42578125" style="4"/>
    <col min="11014" max="11014" width="14.140625" style="4" bestFit="1" customWidth="1"/>
    <col min="11015" max="11243" width="11.42578125" style="4"/>
    <col min="11244" max="11244" width="1.7109375" style="4" customWidth="1"/>
    <col min="11245" max="11245" width="40.7109375" style="4" customWidth="1"/>
    <col min="11246" max="11252" width="15.7109375" style="4" customWidth="1"/>
    <col min="11253" max="11253" width="6.7109375" style="4" customWidth="1"/>
    <col min="11254" max="11254" width="15.7109375" style="4" customWidth="1"/>
    <col min="11255" max="11255" width="6.7109375" style="4" customWidth="1"/>
    <col min="11256" max="11256" width="15.7109375" style="4" customWidth="1"/>
    <col min="11257" max="11257" width="6.7109375" style="4" customWidth="1"/>
    <col min="11258" max="11264" width="11.42578125" style="4"/>
    <col min="11265" max="11265" width="17.140625" style="4" customWidth="1"/>
    <col min="11266" max="11266" width="57.140625" style="4" customWidth="1"/>
    <col min="11267" max="11267" width="19.7109375" style="4" customWidth="1"/>
    <col min="11268" max="11268" width="15.28515625" style="4" customWidth="1"/>
    <col min="11269" max="11269" width="11.42578125" style="4"/>
    <col min="11270" max="11270" width="14.140625" style="4" bestFit="1" customWidth="1"/>
    <col min="11271" max="11499" width="11.42578125" style="4"/>
    <col min="11500" max="11500" width="1.7109375" style="4" customWidth="1"/>
    <col min="11501" max="11501" width="40.7109375" style="4" customWidth="1"/>
    <col min="11502" max="11508" width="15.7109375" style="4" customWidth="1"/>
    <col min="11509" max="11509" width="6.7109375" style="4" customWidth="1"/>
    <col min="11510" max="11510" width="15.7109375" style="4" customWidth="1"/>
    <col min="11511" max="11511" width="6.7109375" style="4" customWidth="1"/>
    <col min="11512" max="11512" width="15.7109375" style="4" customWidth="1"/>
    <col min="11513" max="11513" width="6.7109375" style="4" customWidth="1"/>
    <col min="11514" max="11520" width="11.42578125" style="4"/>
    <col min="11521" max="11521" width="17.140625" style="4" customWidth="1"/>
    <col min="11522" max="11522" width="57.140625" style="4" customWidth="1"/>
    <col min="11523" max="11523" width="19.7109375" style="4" customWidth="1"/>
    <col min="11524" max="11524" width="15.28515625" style="4" customWidth="1"/>
    <col min="11525" max="11525" width="11.42578125" style="4"/>
    <col min="11526" max="11526" width="14.140625" style="4" bestFit="1" customWidth="1"/>
    <col min="11527" max="11755" width="11.42578125" style="4"/>
    <col min="11756" max="11756" width="1.7109375" style="4" customWidth="1"/>
    <col min="11757" max="11757" width="40.7109375" style="4" customWidth="1"/>
    <col min="11758" max="11764" width="15.7109375" style="4" customWidth="1"/>
    <col min="11765" max="11765" width="6.7109375" style="4" customWidth="1"/>
    <col min="11766" max="11766" width="15.7109375" style="4" customWidth="1"/>
    <col min="11767" max="11767" width="6.7109375" style="4" customWidth="1"/>
    <col min="11768" max="11768" width="15.7109375" style="4" customWidth="1"/>
    <col min="11769" max="11769" width="6.7109375" style="4" customWidth="1"/>
    <col min="11770" max="11776" width="11.42578125" style="4"/>
    <col min="11777" max="11777" width="17.140625" style="4" customWidth="1"/>
    <col min="11778" max="11778" width="57.140625" style="4" customWidth="1"/>
    <col min="11779" max="11779" width="19.7109375" style="4" customWidth="1"/>
    <col min="11780" max="11780" width="15.28515625" style="4" customWidth="1"/>
    <col min="11781" max="11781" width="11.42578125" style="4"/>
    <col min="11782" max="11782" width="14.140625" style="4" bestFit="1" customWidth="1"/>
    <col min="11783" max="12011" width="11.42578125" style="4"/>
    <col min="12012" max="12012" width="1.7109375" style="4" customWidth="1"/>
    <col min="12013" max="12013" width="40.7109375" style="4" customWidth="1"/>
    <col min="12014" max="12020" width="15.7109375" style="4" customWidth="1"/>
    <col min="12021" max="12021" width="6.7109375" style="4" customWidth="1"/>
    <col min="12022" max="12022" width="15.7109375" style="4" customWidth="1"/>
    <col min="12023" max="12023" width="6.7109375" style="4" customWidth="1"/>
    <col min="12024" max="12024" width="15.7109375" style="4" customWidth="1"/>
    <col min="12025" max="12025" width="6.7109375" style="4" customWidth="1"/>
    <col min="12026" max="12032" width="11.42578125" style="4"/>
    <col min="12033" max="12033" width="17.140625" style="4" customWidth="1"/>
    <col min="12034" max="12034" width="57.140625" style="4" customWidth="1"/>
    <col min="12035" max="12035" width="19.7109375" style="4" customWidth="1"/>
    <col min="12036" max="12036" width="15.28515625" style="4" customWidth="1"/>
    <col min="12037" max="12037" width="11.42578125" style="4"/>
    <col min="12038" max="12038" width="14.140625" style="4" bestFit="1" customWidth="1"/>
    <col min="12039" max="12267" width="11.42578125" style="4"/>
    <col min="12268" max="12268" width="1.7109375" style="4" customWidth="1"/>
    <col min="12269" max="12269" width="40.7109375" style="4" customWidth="1"/>
    <col min="12270" max="12276" width="15.7109375" style="4" customWidth="1"/>
    <col min="12277" max="12277" width="6.7109375" style="4" customWidth="1"/>
    <col min="12278" max="12278" width="15.7109375" style="4" customWidth="1"/>
    <col min="12279" max="12279" width="6.7109375" style="4" customWidth="1"/>
    <col min="12280" max="12280" width="15.7109375" style="4" customWidth="1"/>
    <col min="12281" max="12281" width="6.7109375" style="4" customWidth="1"/>
    <col min="12282" max="12288" width="11.42578125" style="4"/>
    <col min="12289" max="12289" width="17.140625" style="4" customWidth="1"/>
    <col min="12290" max="12290" width="57.140625" style="4" customWidth="1"/>
    <col min="12291" max="12291" width="19.7109375" style="4" customWidth="1"/>
    <col min="12292" max="12292" width="15.28515625" style="4" customWidth="1"/>
    <col min="12293" max="12293" width="11.42578125" style="4"/>
    <col min="12294" max="12294" width="14.140625" style="4" bestFit="1" customWidth="1"/>
    <col min="12295" max="12523" width="11.42578125" style="4"/>
    <col min="12524" max="12524" width="1.7109375" style="4" customWidth="1"/>
    <col min="12525" max="12525" width="40.7109375" style="4" customWidth="1"/>
    <col min="12526" max="12532" width="15.7109375" style="4" customWidth="1"/>
    <col min="12533" max="12533" width="6.7109375" style="4" customWidth="1"/>
    <col min="12534" max="12534" width="15.7109375" style="4" customWidth="1"/>
    <col min="12535" max="12535" width="6.7109375" style="4" customWidth="1"/>
    <col min="12536" max="12536" width="15.7109375" style="4" customWidth="1"/>
    <col min="12537" max="12537" width="6.7109375" style="4" customWidth="1"/>
    <col min="12538" max="12544" width="11.42578125" style="4"/>
    <col min="12545" max="12545" width="17.140625" style="4" customWidth="1"/>
    <col min="12546" max="12546" width="57.140625" style="4" customWidth="1"/>
    <col min="12547" max="12547" width="19.7109375" style="4" customWidth="1"/>
    <col min="12548" max="12548" width="15.28515625" style="4" customWidth="1"/>
    <col min="12549" max="12549" width="11.42578125" style="4"/>
    <col min="12550" max="12550" width="14.140625" style="4" bestFit="1" customWidth="1"/>
    <col min="12551" max="12779" width="11.42578125" style="4"/>
    <col min="12780" max="12780" width="1.7109375" style="4" customWidth="1"/>
    <col min="12781" max="12781" width="40.7109375" style="4" customWidth="1"/>
    <col min="12782" max="12788" width="15.7109375" style="4" customWidth="1"/>
    <col min="12789" max="12789" width="6.7109375" style="4" customWidth="1"/>
    <col min="12790" max="12790" width="15.7109375" style="4" customWidth="1"/>
    <col min="12791" max="12791" width="6.7109375" style="4" customWidth="1"/>
    <col min="12792" max="12792" width="15.7109375" style="4" customWidth="1"/>
    <col min="12793" max="12793" width="6.7109375" style="4" customWidth="1"/>
    <col min="12794" max="12800" width="11.42578125" style="4"/>
    <col min="12801" max="12801" width="17.140625" style="4" customWidth="1"/>
    <col min="12802" max="12802" width="57.140625" style="4" customWidth="1"/>
    <col min="12803" max="12803" width="19.7109375" style="4" customWidth="1"/>
    <col min="12804" max="12804" width="15.28515625" style="4" customWidth="1"/>
    <col min="12805" max="12805" width="11.42578125" style="4"/>
    <col min="12806" max="12806" width="14.140625" style="4" bestFit="1" customWidth="1"/>
    <col min="12807" max="13035" width="11.42578125" style="4"/>
    <col min="13036" max="13036" width="1.7109375" style="4" customWidth="1"/>
    <col min="13037" max="13037" width="40.7109375" style="4" customWidth="1"/>
    <col min="13038" max="13044" width="15.7109375" style="4" customWidth="1"/>
    <col min="13045" max="13045" width="6.7109375" style="4" customWidth="1"/>
    <col min="13046" max="13046" width="15.7109375" style="4" customWidth="1"/>
    <col min="13047" max="13047" width="6.7109375" style="4" customWidth="1"/>
    <col min="13048" max="13048" width="15.7109375" style="4" customWidth="1"/>
    <col min="13049" max="13049" width="6.7109375" style="4" customWidth="1"/>
    <col min="13050" max="13056" width="11.42578125" style="4"/>
    <col min="13057" max="13057" width="17.140625" style="4" customWidth="1"/>
    <col min="13058" max="13058" width="57.140625" style="4" customWidth="1"/>
    <col min="13059" max="13059" width="19.7109375" style="4" customWidth="1"/>
    <col min="13060" max="13060" width="15.28515625" style="4" customWidth="1"/>
    <col min="13061" max="13061" width="11.42578125" style="4"/>
    <col min="13062" max="13062" width="14.140625" style="4" bestFit="1" customWidth="1"/>
    <col min="13063" max="13291" width="11.42578125" style="4"/>
    <col min="13292" max="13292" width="1.7109375" style="4" customWidth="1"/>
    <col min="13293" max="13293" width="40.7109375" style="4" customWidth="1"/>
    <col min="13294" max="13300" width="15.7109375" style="4" customWidth="1"/>
    <col min="13301" max="13301" width="6.7109375" style="4" customWidth="1"/>
    <col min="13302" max="13302" width="15.7109375" style="4" customWidth="1"/>
    <col min="13303" max="13303" width="6.7109375" style="4" customWidth="1"/>
    <col min="13304" max="13304" width="15.7109375" style="4" customWidth="1"/>
    <col min="13305" max="13305" width="6.7109375" style="4" customWidth="1"/>
    <col min="13306" max="13312" width="11.42578125" style="4"/>
    <col min="13313" max="13313" width="17.140625" style="4" customWidth="1"/>
    <col min="13314" max="13314" width="57.140625" style="4" customWidth="1"/>
    <col min="13315" max="13315" width="19.7109375" style="4" customWidth="1"/>
    <col min="13316" max="13316" width="15.28515625" style="4" customWidth="1"/>
    <col min="13317" max="13317" width="11.42578125" style="4"/>
    <col min="13318" max="13318" width="14.140625" style="4" bestFit="1" customWidth="1"/>
    <col min="13319" max="13547" width="11.42578125" style="4"/>
    <col min="13548" max="13548" width="1.7109375" style="4" customWidth="1"/>
    <col min="13549" max="13549" width="40.7109375" style="4" customWidth="1"/>
    <col min="13550" max="13556" width="15.7109375" style="4" customWidth="1"/>
    <col min="13557" max="13557" width="6.7109375" style="4" customWidth="1"/>
    <col min="13558" max="13558" width="15.7109375" style="4" customWidth="1"/>
    <col min="13559" max="13559" width="6.7109375" style="4" customWidth="1"/>
    <col min="13560" max="13560" width="15.7109375" style="4" customWidth="1"/>
    <col min="13561" max="13561" width="6.7109375" style="4" customWidth="1"/>
    <col min="13562" max="13568" width="11.42578125" style="4"/>
    <col min="13569" max="13569" width="17.140625" style="4" customWidth="1"/>
    <col min="13570" max="13570" width="57.140625" style="4" customWidth="1"/>
    <col min="13571" max="13571" width="19.7109375" style="4" customWidth="1"/>
    <col min="13572" max="13572" width="15.28515625" style="4" customWidth="1"/>
    <col min="13573" max="13573" width="11.42578125" style="4"/>
    <col min="13574" max="13574" width="14.140625" style="4" bestFit="1" customWidth="1"/>
    <col min="13575" max="13803" width="11.42578125" style="4"/>
    <col min="13804" max="13804" width="1.7109375" style="4" customWidth="1"/>
    <col min="13805" max="13805" width="40.7109375" style="4" customWidth="1"/>
    <col min="13806" max="13812" width="15.7109375" style="4" customWidth="1"/>
    <col min="13813" max="13813" width="6.7109375" style="4" customWidth="1"/>
    <col min="13814" max="13814" width="15.7109375" style="4" customWidth="1"/>
    <col min="13815" max="13815" width="6.7109375" style="4" customWidth="1"/>
    <col min="13816" max="13816" width="15.7109375" style="4" customWidth="1"/>
    <col min="13817" max="13817" width="6.7109375" style="4" customWidth="1"/>
    <col min="13818" max="13824" width="11.42578125" style="4"/>
    <col min="13825" max="13825" width="17.140625" style="4" customWidth="1"/>
    <col min="13826" max="13826" width="57.140625" style="4" customWidth="1"/>
    <col min="13827" max="13827" width="19.7109375" style="4" customWidth="1"/>
    <col min="13828" max="13828" width="15.28515625" style="4" customWidth="1"/>
    <col min="13829" max="13829" width="11.42578125" style="4"/>
    <col min="13830" max="13830" width="14.140625" style="4" bestFit="1" customWidth="1"/>
    <col min="13831" max="14059" width="11.42578125" style="4"/>
    <col min="14060" max="14060" width="1.7109375" style="4" customWidth="1"/>
    <col min="14061" max="14061" width="40.7109375" style="4" customWidth="1"/>
    <col min="14062" max="14068" width="15.7109375" style="4" customWidth="1"/>
    <col min="14069" max="14069" width="6.7109375" style="4" customWidth="1"/>
    <col min="14070" max="14070" width="15.7109375" style="4" customWidth="1"/>
    <col min="14071" max="14071" width="6.7109375" style="4" customWidth="1"/>
    <col min="14072" max="14072" width="15.7109375" style="4" customWidth="1"/>
    <col min="14073" max="14073" width="6.7109375" style="4" customWidth="1"/>
    <col min="14074" max="14080" width="11.42578125" style="4"/>
    <col min="14081" max="14081" width="17.140625" style="4" customWidth="1"/>
    <col min="14082" max="14082" width="57.140625" style="4" customWidth="1"/>
    <col min="14083" max="14083" width="19.7109375" style="4" customWidth="1"/>
    <col min="14084" max="14084" width="15.28515625" style="4" customWidth="1"/>
    <col min="14085" max="14085" width="11.42578125" style="4"/>
    <col min="14086" max="14086" width="14.140625" style="4" bestFit="1" customWidth="1"/>
    <col min="14087" max="14315" width="11.42578125" style="4"/>
    <col min="14316" max="14316" width="1.7109375" style="4" customWidth="1"/>
    <col min="14317" max="14317" width="40.7109375" style="4" customWidth="1"/>
    <col min="14318" max="14324" width="15.7109375" style="4" customWidth="1"/>
    <col min="14325" max="14325" width="6.7109375" style="4" customWidth="1"/>
    <col min="14326" max="14326" width="15.7109375" style="4" customWidth="1"/>
    <col min="14327" max="14327" width="6.7109375" style="4" customWidth="1"/>
    <col min="14328" max="14328" width="15.7109375" style="4" customWidth="1"/>
    <col min="14329" max="14329" width="6.7109375" style="4" customWidth="1"/>
    <col min="14330" max="14336" width="11.42578125" style="4"/>
    <col min="14337" max="14337" width="17.140625" style="4" customWidth="1"/>
    <col min="14338" max="14338" width="57.140625" style="4" customWidth="1"/>
    <col min="14339" max="14339" width="19.7109375" style="4" customWidth="1"/>
    <col min="14340" max="14340" width="15.28515625" style="4" customWidth="1"/>
    <col min="14341" max="14341" width="11.42578125" style="4"/>
    <col min="14342" max="14342" width="14.140625" style="4" bestFit="1" customWidth="1"/>
    <col min="14343" max="14571" width="11.42578125" style="4"/>
    <col min="14572" max="14572" width="1.7109375" style="4" customWidth="1"/>
    <col min="14573" max="14573" width="40.7109375" style="4" customWidth="1"/>
    <col min="14574" max="14580" width="15.7109375" style="4" customWidth="1"/>
    <col min="14581" max="14581" width="6.7109375" style="4" customWidth="1"/>
    <col min="14582" max="14582" width="15.7109375" style="4" customWidth="1"/>
    <col min="14583" max="14583" width="6.7109375" style="4" customWidth="1"/>
    <col min="14584" max="14584" width="15.7109375" style="4" customWidth="1"/>
    <col min="14585" max="14585" width="6.7109375" style="4" customWidth="1"/>
    <col min="14586" max="14592" width="11.42578125" style="4"/>
    <col min="14593" max="14593" width="17.140625" style="4" customWidth="1"/>
    <col min="14594" max="14594" width="57.140625" style="4" customWidth="1"/>
    <col min="14595" max="14595" width="19.7109375" style="4" customWidth="1"/>
    <col min="14596" max="14596" width="15.28515625" style="4" customWidth="1"/>
    <col min="14597" max="14597" width="11.42578125" style="4"/>
    <col min="14598" max="14598" width="14.140625" style="4" bestFit="1" customWidth="1"/>
    <col min="14599" max="14827" width="11.42578125" style="4"/>
    <col min="14828" max="14828" width="1.7109375" style="4" customWidth="1"/>
    <col min="14829" max="14829" width="40.7109375" style="4" customWidth="1"/>
    <col min="14830" max="14836" width="15.7109375" style="4" customWidth="1"/>
    <col min="14837" max="14837" width="6.7109375" style="4" customWidth="1"/>
    <col min="14838" max="14838" width="15.7109375" style="4" customWidth="1"/>
    <col min="14839" max="14839" width="6.7109375" style="4" customWidth="1"/>
    <col min="14840" max="14840" width="15.7109375" style="4" customWidth="1"/>
    <col min="14841" max="14841" width="6.7109375" style="4" customWidth="1"/>
    <col min="14842" max="14848" width="11.42578125" style="4"/>
    <col min="14849" max="14849" width="17.140625" style="4" customWidth="1"/>
    <col min="14850" max="14850" width="57.140625" style="4" customWidth="1"/>
    <col min="14851" max="14851" width="19.7109375" style="4" customWidth="1"/>
    <col min="14852" max="14852" width="15.28515625" style="4" customWidth="1"/>
    <col min="14853" max="14853" width="11.42578125" style="4"/>
    <col min="14854" max="14854" width="14.140625" style="4" bestFit="1" customWidth="1"/>
    <col min="14855" max="15083" width="11.42578125" style="4"/>
    <col min="15084" max="15084" width="1.7109375" style="4" customWidth="1"/>
    <col min="15085" max="15085" width="40.7109375" style="4" customWidth="1"/>
    <col min="15086" max="15092" width="15.7109375" style="4" customWidth="1"/>
    <col min="15093" max="15093" width="6.7109375" style="4" customWidth="1"/>
    <col min="15094" max="15094" width="15.7109375" style="4" customWidth="1"/>
    <col min="15095" max="15095" width="6.7109375" style="4" customWidth="1"/>
    <col min="15096" max="15096" width="15.7109375" style="4" customWidth="1"/>
    <col min="15097" max="15097" width="6.7109375" style="4" customWidth="1"/>
    <col min="15098" max="15104" width="11.42578125" style="4"/>
    <col min="15105" max="15105" width="17.140625" style="4" customWidth="1"/>
    <col min="15106" max="15106" width="57.140625" style="4" customWidth="1"/>
    <col min="15107" max="15107" width="19.7109375" style="4" customWidth="1"/>
    <col min="15108" max="15108" width="15.28515625" style="4" customWidth="1"/>
    <col min="15109" max="15109" width="11.42578125" style="4"/>
    <col min="15110" max="15110" width="14.140625" style="4" bestFit="1" customWidth="1"/>
    <col min="15111" max="15339" width="11.42578125" style="4"/>
    <col min="15340" max="15340" width="1.7109375" style="4" customWidth="1"/>
    <col min="15341" max="15341" width="40.7109375" style="4" customWidth="1"/>
    <col min="15342" max="15348" width="15.7109375" style="4" customWidth="1"/>
    <col min="15349" max="15349" width="6.7109375" style="4" customWidth="1"/>
    <col min="15350" max="15350" width="15.7109375" style="4" customWidth="1"/>
    <col min="15351" max="15351" width="6.7109375" style="4" customWidth="1"/>
    <col min="15352" max="15352" width="15.7109375" style="4" customWidth="1"/>
    <col min="15353" max="15353" width="6.7109375" style="4" customWidth="1"/>
    <col min="15354" max="15360" width="11.42578125" style="4"/>
    <col min="15361" max="15361" width="17.140625" style="4" customWidth="1"/>
    <col min="15362" max="15362" width="57.140625" style="4" customWidth="1"/>
    <col min="15363" max="15363" width="19.7109375" style="4" customWidth="1"/>
    <col min="15364" max="15364" width="15.28515625" style="4" customWidth="1"/>
    <col min="15365" max="15365" width="11.42578125" style="4"/>
    <col min="15366" max="15366" width="14.140625" style="4" bestFit="1" customWidth="1"/>
    <col min="15367" max="15595" width="11.42578125" style="4"/>
    <col min="15596" max="15596" width="1.7109375" style="4" customWidth="1"/>
    <col min="15597" max="15597" width="40.7109375" style="4" customWidth="1"/>
    <col min="15598" max="15604" width="15.7109375" style="4" customWidth="1"/>
    <col min="15605" max="15605" width="6.7109375" style="4" customWidth="1"/>
    <col min="15606" max="15606" width="15.7109375" style="4" customWidth="1"/>
    <col min="15607" max="15607" width="6.7109375" style="4" customWidth="1"/>
    <col min="15608" max="15608" width="15.7109375" style="4" customWidth="1"/>
    <col min="15609" max="15609" width="6.7109375" style="4" customWidth="1"/>
    <col min="15610" max="15616" width="11.42578125" style="4"/>
    <col min="15617" max="15617" width="17.140625" style="4" customWidth="1"/>
    <col min="15618" max="15618" width="57.140625" style="4" customWidth="1"/>
    <col min="15619" max="15619" width="19.7109375" style="4" customWidth="1"/>
    <col min="15620" max="15620" width="15.28515625" style="4" customWidth="1"/>
    <col min="15621" max="15621" width="11.42578125" style="4"/>
    <col min="15622" max="15622" width="14.140625" style="4" bestFit="1" customWidth="1"/>
    <col min="15623" max="15851" width="11.42578125" style="4"/>
    <col min="15852" max="15852" width="1.7109375" style="4" customWidth="1"/>
    <col min="15853" max="15853" width="40.7109375" style="4" customWidth="1"/>
    <col min="15854" max="15860" width="15.7109375" style="4" customWidth="1"/>
    <col min="15861" max="15861" width="6.7109375" style="4" customWidth="1"/>
    <col min="15862" max="15862" width="15.7109375" style="4" customWidth="1"/>
    <col min="15863" max="15863" width="6.7109375" style="4" customWidth="1"/>
    <col min="15864" max="15864" width="15.7109375" style="4" customWidth="1"/>
    <col min="15865" max="15865" width="6.7109375" style="4" customWidth="1"/>
    <col min="15866" max="15872" width="11.42578125" style="4"/>
    <col min="15873" max="15873" width="17.140625" style="4" customWidth="1"/>
    <col min="15874" max="15874" width="57.140625" style="4" customWidth="1"/>
    <col min="15875" max="15875" width="19.7109375" style="4" customWidth="1"/>
    <col min="15876" max="15876" width="15.28515625" style="4" customWidth="1"/>
    <col min="15877" max="15877" width="11.42578125" style="4"/>
    <col min="15878" max="15878" width="14.140625" style="4" bestFit="1" customWidth="1"/>
    <col min="15879" max="16107" width="11.42578125" style="4"/>
    <col min="16108" max="16108" width="1.7109375" style="4" customWidth="1"/>
    <col min="16109" max="16109" width="40.7109375" style="4" customWidth="1"/>
    <col min="16110" max="16116" width="15.7109375" style="4" customWidth="1"/>
    <col min="16117" max="16117" width="6.7109375" style="4" customWidth="1"/>
    <col min="16118" max="16118" width="15.7109375" style="4" customWidth="1"/>
    <col min="16119" max="16119" width="6.7109375" style="4" customWidth="1"/>
    <col min="16120" max="16120" width="15.7109375" style="4" customWidth="1"/>
    <col min="16121" max="16121" width="6.7109375" style="4" customWidth="1"/>
    <col min="16122" max="16128" width="11.42578125" style="4"/>
    <col min="16129" max="16129" width="17.140625" style="4" customWidth="1"/>
    <col min="16130" max="16130" width="57.140625" style="4" customWidth="1"/>
    <col min="16131" max="16131" width="19.7109375" style="4" customWidth="1"/>
    <col min="16132" max="16132" width="15.28515625" style="4" customWidth="1"/>
    <col min="16133" max="16133" width="11.42578125" style="4"/>
    <col min="16134" max="16134" width="14.140625" style="4" bestFit="1" customWidth="1"/>
    <col min="16135" max="16363" width="11.42578125" style="4"/>
    <col min="16364" max="16364" width="1.7109375" style="4" customWidth="1"/>
    <col min="16365" max="16365" width="40.7109375" style="4" customWidth="1"/>
    <col min="16366" max="16372" width="15.7109375" style="4" customWidth="1"/>
    <col min="16373" max="16373" width="6.7109375" style="4" customWidth="1"/>
    <col min="16374" max="16374" width="15.7109375" style="4" customWidth="1"/>
    <col min="16375" max="16375" width="6.7109375" style="4" customWidth="1"/>
    <col min="16376" max="16376" width="15.7109375" style="4" customWidth="1"/>
    <col min="16377" max="16377" width="6.7109375" style="4" customWidth="1"/>
    <col min="16378" max="16384" width="11.42578125" style="4"/>
  </cols>
  <sheetData>
    <row r="1" spans="1:6" ht="21" x14ac:dyDescent="0.25">
      <c r="A1" s="131" t="s">
        <v>8</v>
      </c>
      <c r="B1" s="131"/>
      <c r="C1" s="131"/>
      <c r="D1" s="131"/>
    </row>
    <row r="2" spans="1:6" ht="21" x14ac:dyDescent="0.25">
      <c r="A2" s="5"/>
      <c r="B2" s="5"/>
      <c r="C2" s="5"/>
      <c r="D2" s="5"/>
    </row>
    <row r="3" spans="1:6" ht="21" x14ac:dyDescent="0.25">
      <c r="A3" s="131" t="s">
        <v>9</v>
      </c>
      <c r="B3" s="131"/>
      <c r="C3" s="131"/>
      <c r="D3" s="131"/>
    </row>
    <row r="4" spans="1:6" x14ac:dyDescent="0.25">
      <c r="A4" s="6" t="s">
        <v>10</v>
      </c>
      <c r="B4" s="6" t="s">
        <v>11</v>
      </c>
      <c r="C4" s="7" t="s">
        <v>12</v>
      </c>
      <c r="D4" s="6" t="s">
        <v>13</v>
      </c>
    </row>
    <row r="5" spans="1:6" x14ac:dyDescent="0.25">
      <c r="A5" s="8"/>
      <c r="B5" s="9" t="s">
        <v>3</v>
      </c>
      <c r="C5" s="110">
        <f>+SUM(C6)</f>
        <v>41165632.649999999</v>
      </c>
      <c r="D5" s="111"/>
      <c r="F5" s="18"/>
    </row>
    <row r="6" spans="1:6" x14ac:dyDescent="0.25">
      <c r="A6" s="8" t="s">
        <v>14</v>
      </c>
      <c r="B6" s="9" t="s">
        <v>15</v>
      </c>
      <c r="C6" s="110">
        <f>+SUM(C7+C21+C24+C29)</f>
        <v>41165632.649999999</v>
      </c>
      <c r="D6" s="111"/>
    </row>
    <row r="7" spans="1:6" x14ac:dyDescent="0.25">
      <c r="A7" s="10">
        <v>43</v>
      </c>
      <c r="B7" s="11" t="s">
        <v>16</v>
      </c>
      <c r="C7" s="12">
        <f>+SUM(C8:C19)</f>
        <v>2192446.92</v>
      </c>
      <c r="D7" s="13"/>
      <c r="F7" s="18"/>
    </row>
    <row r="8" spans="1:6" x14ac:dyDescent="0.25">
      <c r="A8" s="14">
        <v>438245</v>
      </c>
      <c r="B8" s="1" t="s">
        <v>17</v>
      </c>
      <c r="C8" s="15">
        <v>10000</v>
      </c>
      <c r="D8" s="16">
        <v>1400319</v>
      </c>
    </row>
    <row r="9" spans="1:6" x14ac:dyDescent="0.25">
      <c r="A9" s="14">
        <v>438243</v>
      </c>
      <c r="B9" s="1" t="s">
        <v>18</v>
      </c>
      <c r="C9" s="15">
        <v>8000</v>
      </c>
      <c r="D9" s="16">
        <v>1400319</v>
      </c>
      <c r="F9" s="18"/>
    </row>
    <row r="10" spans="1:6" x14ac:dyDescent="0.25">
      <c r="A10" s="14">
        <v>438242</v>
      </c>
      <c r="B10" s="1" t="s">
        <v>19</v>
      </c>
      <c r="C10" s="15">
        <v>3000</v>
      </c>
      <c r="D10" s="16">
        <v>1400319</v>
      </c>
    </row>
    <row r="11" spans="1:6" x14ac:dyDescent="0.25">
      <c r="A11" s="14">
        <v>438240</v>
      </c>
      <c r="B11" s="1" t="s">
        <v>20</v>
      </c>
      <c r="C11" s="15">
        <v>42000</v>
      </c>
      <c r="D11" s="16">
        <v>1400319</v>
      </c>
    </row>
    <row r="12" spans="1:6" x14ac:dyDescent="0.25">
      <c r="A12" s="14">
        <v>438239</v>
      </c>
      <c r="B12" s="1" t="s">
        <v>21</v>
      </c>
      <c r="C12" s="15">
        <v>15000</v>
      </c>
      <c r="D12" s="16">
        <v>1400319</v>
      </c>
    </row>
    <row r="13" spans="1:6" x14ac:dyDescent="0.25">
      <c r="A13" s="14">
        <v>438236</v>
      </c>
      <c r="B13" s="1" t="s">
        <v>22</v>
      </c>
      <c r="C13" s="15">
        <v>924806.92</v>
      </c>
      <c r="D13" s="16">
        <v>1400319</v>
      </c>
    </row>
    <row r="14" spans="1:6" x14ac:dyDescent="0.25">
      <c r="A14" s="17">
        <v>438218</v>
      </c>
      <c r="B14" s="1" t="s">
        <v>23</v>
      </c>
      <c r="C14" s="15">
        <v>160640</v>
      </c>
      <c r="D14" s="16">
        <v>1400319</v>
      </c>
    </row>
    <row r="15" spans="1:6" x14ac:dyDescent="0.25">
      <c r="A15" s="14">
        <v>438217</v>
      </c>
      <c r="B15" s="1" t="s">
        <v>24</v>
      </c>
      <c r="C15" s="15">
        <v>4000</v>
      </c>
      <c r="D15" s="16">
        <v>1400319</v>
      </c>
    </row>
    <row r="16" spans="1:6" x14ac:dyDescent="0.25">
      <c r="A16" s="14">
        <v>438216</v>
      </c>
      <c r="B16" s="1" t="s">
        <v>25</v>
      </c>
      <c r="C16" s="15">
        <v>385000</v>
      </c>
      <c r="D16" s="16">
        <v>1400319</v>
      </c>
    </row>
    <row r="17" spans="1:7" x14ac:dyDescent="0.25">
      <c r="A17" s="14">
        <v>438215</v>
      </c>
      <c r="B17" s="1" t="s">
        <v>26</v>
      </c>
      <c r="C17" s="15">
        <v>150000</v>
      </c>
      <c r="D17" s="16">
        <v>1400319</v>
      </c>
    </row>
    <row r="18" spans="1:7" x14ac:dyDescent="0.25">
      <c r="A18" s="14">
        <v>438205</v>
      </c>
      <c r="B18" s="1" t="s">
        <v>27</v>
      </c>
      <c r="C18" s="15">
        <v>370000</v>
      </c>
      <c r="D18" s="16">
        <v>1400319</v>
      </c>
      <c r="E18" s="15"/>
      <c r="F18" s="15"/>
      <c r="G18" s="18"/>
    </row>
    <row r="19" spans="1:7" x14ac:dyDescent="0.25">
      <c r="A19" s="14">
        <v>438203</v>
      </c>
      <c r="B19" s="1" t="s">
        <v>28</v>
      </c>
      <c r="C19" s="15">
        <v>120000</v>
      </c>
      <c r="D19" s="16">
        <v>1400319</v>
      </c>
    </row>
    <row r="20" spans="1:7" x14ac:dyDescent="0.25">
      <c r="A20" s="112" t="s">
        <v>29</v>
      </c>
      <c r="B20" s="113" t="s">
        <v>0</v>
      </c>
      <c r="C20" s="114">
        <v>20000</v>
      </c>
      <c r="D20" s="115"/>
    </row>
    <row r="21" spans="1:7" x14ac:dyDescent="0.25">
      <c r="A21" s="19">
        <v>51</v>
      </c>
      <c r="B21" s="11" t="s">
        <v>30</v>
      </c>
      <c r="C21" s="12">
        <f>+SUM(C22)</f>
        <v>20000</v>
      </c>
      <c r="D21" s="20"/>
    </row>
    <row r="22" spans="1:7" x14ac:dyDescent="0.25">
      <c r="A22" s="17">
        <v>510001</v>
      </c>
      <c r="B22" s="1" t="s">
        <v>31</v>
      </c>
      <c r="C22" s="15">
        <v>20000</v>
      </c>
      <c r="D22" s="16">
        <v>1400319</v>
      </c>
    </row>
    <row r="23" spans="1:7" x14ac:dyDescent="0.25">
      <c r="A23" s="112" t="s">
        <v>32</v>
      </c>
      <c r="B23" s="113" t="s">
        <v>33</v>
      </c>
      <c r="C23" s="114">
        <f>+C24</f>
        <v>491991.73</v>
      </c>
      <c r="D23" s="115"/>
    </row>
    <row r="24" spans="1:7" x14ac:dyDescent="0.25">
      <c r="A24" s="19">
        <v>83</v>
      </c>
      <c r="B24" s="11" t="s">
        <v>34</v>
      </c>
      <c r="C24" s="12">
        <f>+SUM(C25:C27)</f>
        <v>491991.73</v>
      </c>
      <c r="D24" s="20"/>
    </row>
    <row r="25" spans="1:7" x14ac:dyDescent="0.25">
      <c r="A25" s="14">
        <v>838201</v>
      </c>
      <c r="B25" s="1" t="s">
        <v>35</v>
      </c>
      <c r="C25" s="15"/>
      <c r="D25" s="21">
        <v>2610719</v>
      </c>
    </row>
    <row r="26" spans="1:7" x14ac:dyDescent="0.25">
      <c r="A26" s="14">
        <v>838202</v>
      </c>
      <c r="B26" s="1" t="s">
        <v>36</v>
      </c>
      <c r="C26" s="15">
        <v>215511.73</v>
      </c>
      <c r="D26" s="21">
        <v>2610719</v>
      </c>
      <c r="F26" s="15"/>
    </row>
    <row r="27" spans="1:7" x14ac:dyDescent="0.25">
      <c r="A27" s="14">
        <v>838203</v>
      </c>
      <c r="B27" s="1" t="s">
        <v>37</v>
      </c>
      <c r="C27" s="15">
        <v>276480</v>
      </c>
      <c r="D27" s="21">
        <v>2610719</v>
      </c>
    </row>
    <row r="28" spans="1:7" x14ac:dyDescent="0.25">
      <c r="A28" s="112" t="s">
        <v>38</v>
      </c>
      <c r="B28" s="113" t="s">
        <v>39</v>
      </c>
      <c r="C28" s="114">
        <v>38461194</v>
      </c>
      <c r="D28" s="115"/>
    </row>
    <row r="29" spans="1:7" x14ac:dyDescent="0.25">
      <c r="A29" s="116">
        <v>91</v>
      </c>
      <c r="B29" s="117" t="s">
        <v>40</v>
      </c>
      <c r="C29" s="118">
        <v>38461194</v>
      </c>
      <c r="D29" s="119"/>
    </row>
    <row r="30" spans="1:7" x14ac:dyDescent="0.25">
      <c r="A30" s="14">
        <v>918201</v>
      </c>
      <c r="B30" s="1" t="s">
        <v>41</v>
      </c>
      <c r="C30" s="15">
        <v>38461194</v>
      </c>
      <c r="D30" s="21">
        <v>1100119</v>
      </c>
      <c r="F30" s="18"/>
    </row>
    <row r="31" spans="1:7" x14ac:dyDescent="0.25">
      <c r="C31" s="15"/>
      <c r="D31" s="18"/>
    </row>
  </sheetData>
  <mergeCells count="2">
    <mergeCell ref="A1:D1"/>
    <mergeCell ref="A3:D3"/>
  </mergeCells>
  <pageMargins left="0.25" right="0.25" top="0.75" bottom="0.75" header="0.3" footer="0.3"/>
  <pageSetup scale="94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6"/>
  <sheetViews>
    <sheetView zoomScaleNormal="100" workbookViewId="0">
      <selection sqref="A1:XFD1"/>
    </sheetView>
  </sheetViews>
  <sheetFormatPr baseColWidth="10" defaultRowHeight="11.25" x14ac:dyDescent="0.2"/>
  <cols>
    <col min="1" max="1" width="12.7109375" style="43" customWidth="1"/>
    <col min="2" max="2" width="62.85546875" style="23" customWidth="1"/>
    <col min="3" max="3" width="13.85546875" style="23" customWidth="1"/>
    <col min="4" max="4" width="13.42578125" style="27" customWidth="1"/>
    <col min="5" max="5" width="9.28515625" style="27" customWidth="1"/>
    <col min="6" max="6" width="8" style="27" customWidth="1"/>
    <col min="7" max="256" width="11.42578125" style="23"/>
    <col min="257" max="257" width="12.7109375" style="23" customWidth="1"/>
    <col min="258" max="258" width="62.85546875" style="23" customWidth="1"/>
    <col min="259" max="259" width="13.85546875" style="23" customWidth="1"/>
    <col min="260" max="260" width="13.42578125" style="23" customWidth="1"/>
    <col min="261" max="261" width="9.28515625" style="23" customWidth="1"/>
    <col min="262" max="262" width="8" style="23" customWidth="1"/>
    <col min="263" max="512" width="11.42578125" style="23"/>
    <col min="513" max="513" width="12.7109375" style="23" customWidth="1"/>
    <col min="514" max="514" width="62.85546875" style="23" customWidth="1"/>
    <col min="515" max="515" width="13.85546875" style="23" customWidth="1"/>
    <col min="516" max="516" width="13.42578125" style="23" customWidth="1"/>
    <col min="517" max="517" width="9.28515625" style="23" customWidth="1"/>
    <col min="518" max="518" width="8" style="23" customWidth="1"/>
    <col min="519" max="768" width="11.42578125" style="23"/>
    <col min="769" max="769" width="12.7109375" style="23" customWidth="1"/>
    <col min="770" max="770" width="62.85546875" style="23" customWidth="1"/>
    <col min="771" max="771" width="13.85546875" style="23" customWidth="1"/>
    <col min="772" max="772" width="13.42578125" style="23" customWidth="1"/>
    <col min="773" max="773" width="9.28515625" style="23" customWidth="1"/>
    <col min="774" max="774" width="8" style="23" customWidth="1"/>
    <col min="775" max="1024" width="11.42578125" style="23"/>
    <col min="1025" max="1025" width="12.7109375" style="23" customWidth="1"/>
    <col min="1026" max="1026" width="62.85546875" style="23" customWidth="1"/>
    <col min="1027" max="1027" width="13.85546875" style="23" customWidth="1"/>
    <col min="1028" max="1028" width="13.42578125" style="23" customWidth="1"/>
    <col min="1029" max="1029" width="9.28515625" style="23" customWidth="1"/>
    <col min="1030" max="1030" width="8" style="23" customWidth="1"/>
    <col min="1031" max="1280" width="11.42578125" style="23"/>
    <col min="1281" max="1281" width="12.7109375" style="23" customWidth="1"/>
    <col min="1282" max="1282" width="62.85546875" style="23" customWidth="1"/>
    <col min="1283" max="1283" width="13.85546875" style="23" customWidth="1"/>
    <col min="1284" max="1284" width="13.42578125" style="23" customWidth="1"/>
    <col min="1285" max="1285" width="9.28515625" style="23" customWidth="1"/>
    <col min="1286" max="1286" width="8" style="23" customWidth="1"/>
    <col min="1287" max="1536" width="11.42578125" style="23"/>
    <col min="1537" max="1537" width="12.7109375" style="23" customWidth="1"/>
    <col min="1538" max="1538" width="62.85546875" style="23" customWidth="1"/>
    <col min="1539" max="1539" width="13.85546875" style="23" customWidth="1"/>
    <col min="1540" max="1540" width="13.42578125" style="23" customWidth="1"/>
    <col min="1541" max="1541" width="9.28515625" style="23" customWidth="1"/>
    <col min="1542" max="1542" width="8" style="23" customWidth="1"/>
    <col min="1543" max="1792" width="11.42578125" style="23"/>
    <col min="1793" max="1793" width="12.7109375" style="23" customWidth="1"/>
    <col min="1794" max="1794" width="62.85546875" style="23" customWidth="1"/>
    <col min="1795" max="1795" width="13.85546875" style="23" customWidth="1"/>
    <col min="1796" max="1796" width="13.42578125" style="23" customWidth="1"/>
    <col min="1797" max="1797" width="9.28515625" style="23" customWidth="1"/>
    <col min="1798" max="1798" width="8" style="23" customWidth="1"/>
    <col min="1799" max="2048" width="11.42578125" style="23"/>
    <col min="2049" max="2049" width="12.7109375" style="23" customWidth="1"/>
    <col min="2050" max="2050" width="62.85546875" style="23" customWidth="1"/>
    <col min="2051" max="2051" width="13.85546875" style="23" customWidth="1"/>
    <col min="2052" max="2052" width="13.42578125" style="23" customWidth="1"/>
    <col min="2053" max="2053" width="9.28515625" style="23" customWidth="1"/>
    <col min="2054" max="2054" width="8" style="23" customWidth="1"/>
    <col min="2055" max="2304" width="11.42578125" style="23"/>
    <col min="2305" max="2305" width="12.7109375" style="23" customWidth="1"/>
    <col min="2306" max="2306" width="62.85546875" style="23" customWidth="1"/>
    <col min="2307" max="2307" width="13.85546875" style="23" customWidth="1"/>
    <col min="2308" max="2308" width="13.42578125" style="23" customWidth="1"/>
    <col min="2309" max="2309" width="9.28515625" style="23" customWidth="1"/>
    <col min="2310" max="2310" width="8" style="23" customWidth="1"/>
    <col min="2311" max="2560" width="11.42578125" style="23"/>
    <col min="2561" max="2561" width="12.7109375" style="23" customWidth="1"/>
    <col min="2562" max="2562" width="62.85546875" style="23" customWidth="1"/>
    <col min="2563" max="2563" width="13.85546875" style="23" customWidth="1"/>
    <col min="2564" max="2564" width="13.42578125" style="23" customWidth="1"/>
    <col min="2565" max="2565" width="9.28515625" style="23" customWidth="1"/>
    <col min="2566" max="2566" width="8" style="23" customWidth="1"/>
    <col min="2567" max="2816" width="11.42578125" style="23"/>
    <col min="2817" max="2817" width="12.7109375" style="23" customWidth="1"/>
    <col min="2818" max="2818" width="62.85546875" style="23" customWidth="1"/>
    <col min="2819" max="2819" width="13.85546875" style="23" customWidth="1"/>
    <col min="2820" max="2820" width="13.42578125" style="23" customWidth="1"/>
    <col min="2821" max="2821" width="9.28515625" style="23" customWidth="1"/>
    <col min="2822" max="2822" width="8" style="23" customWidth="1"/>
    <col min="2823" max="3072" width="11.42578125" style="23"/>
    <col min="3073" max="3073" width="12.7109375" style="23" customWidth="1"/>
    <col min="3074" max="3074" width="62.85546875" style="23" customWidth="1"/>
    <col min="3075" max="3075" width="13.85546875" style="23" customWidth="1"/>
    <col min="3076" max="3076" width="13.42578125" style="23" customWidth="1"/>
    <col min="3077" max="3077" width="9.28515625" style="23" customWidth="1"/>
    <col min="3078" max="3078" width="8" style="23" customWidth="1"/>
    <col min="3079" max="3328" width="11.42578125" style="23"/>
    <col min="3329" max="3329" width="12.7109375" style="23" customWidth="1"/>
    <col min="3330" max="3330" width="62.85546875" style="23" customWidth="1"/>
    <col min="3331" max="3331" width="13.85546875" style="23" customWidth="1"/>
    <col min="3332" max="3332" width="13.42578125" style="23" customWidth="1"/>
    <col min="3333" max="3333" width="9.28515625" style="23" customWidth="1"/>
    <col min="3334" max="3334" width="8" style="23" customWidth="1"/>
    <col min="3335" max="3584" width="11.42578125" style="23"/>
    <col min="3585" max="3585" width="12.7109375" style="23" customWidth="1"/>
    <col min="3586" max="3586" width="62.85546875" style="23" customWidth="1"/>
    <col min="3587" max="3587" width="13.85546875" style="23" customWidth="1"/>
    <col min="3588" max="3588" width="13.42578125" style="23" customWidth="1"/>
    <col min="3589" max="3589" width="9.28515625" style="23" customWidth="1"/>
    <col min="3590" max="3590" width="8" style="23" customWidth="1"/>
    <col min="3591" max="3840" width="11.42578125" style="23"/>
    <col min="3841" max="3841" width="12.7109375" style="23" customWidth="1"/>
    <col min="3842" max="3842" width="62.85546875" style="23" customWidth="1"/>
    <col min="3843" max="3843" width="13.85546875" style="23" customWidth="1"/>
    <col min="3844" max="3844" width="13.42578125" style="23" customWidth="1"/>
    <col min="3845" max="3845" width="9.28515625" style="23" customWidth="1"/>
    <col min="3846" max="3846" width="8" style="23" customWidth="1"/>
    <col min="3847" max="4096" width="11.42578125" style="23"/>
    <col min="4097" max="4097" width="12.7109375" style="23" customWidth="1"/>
    <col min="4098" max="4098" width="62.85546875" style="23" customWidth="1"/>
    <col min="4099" max="4099" width="13.85546875" style="23" customWidth="1"/>
    <col min="4100" max="4100" width="13.42578125" style="23" customWidth="1"/>
    <col min="4101" max="4101" width="9.28515625" style="23" customWidth="1"/>
    <col min="4102" max="4102" width="8" style="23" customWidth="1"/>
    <col min="4103" max="4352" width="11.42578125" style="23"/>
    <col min="4353" max="4353" width="12.7109375" style="23" customWidth="1"/>
    <col min="4354" max="4354" width="62.85546875" style="23" customWidth="1"/>
    <col min="4355" max="4355" width="13.85546875" style="23" customWidth="1"/>
    <col min="4356" max="4356" width="13.42578125" style="23" customWidth="1"/>
    <col min="4357" max="4357" width="9.28515625" style="23" customWidth="1"/>
    <col min="4358" max="4358" width="8" style="23" customWidth="1"/>
    <col min="4359" max="4608" width="11.42578125" style="23"/>
    <col min="4609" max="4609" width="12.7109375" style="23" customWidth="1"/>
    <col min="4610" max="4610" width="62.85546875" style="23" customWidth="1"/>
    <col min="4611" max="4611" width="13.85546875" style="23" customWidth="1"/>
    <col min="4612" max="4612" width="13.42578125" style="23" customWidth="1"/>
    <col min="4613" max="4613" width="9.28515625" style="23" customWidth="1"/>
    <col min="4614" max="4614" width="8" style="23" customWidth="1"/>
    <col min="4615" max="4864" width="11.42578125" style="23"/>
    <col min="4865" max="4865" width="12.7109375" style="23" customWidth="1"/>
    <col min="4866" max="4866" width="62.85546875" style="23" customWidth="1"/>
    <col min="4867" max="4867" width="13.85546875" style="23" customWidth="1"/>
    <col min="4868" max="4868" width="13.42578125" style="23" customWidth="1"/>
    <col min="4869" max="4869" width="9.28515625" style="23" customWidth="1"/>
    <col min="4870" max="4870" width="8" style="23" customWidth="1"/>
    <col min="4871" max="5120" width="11.42578125" style="23"/>
    <col min="5121" max="5121" width="12.7109375" style="23" customWidth="1"/>
    <col min="5122" max="5122" width="62.85546875" style="23" customWidth="1"/>
    <col min="5123" max="5123" width="13.85546875" style="23" customWidth="1"/>
    <col min="5124" max="5124" width="13.42578125" style="23" customWidth="1"/>
    <col min="5125" max="5125" width="9.28515625" style="23" customWidth="1"/>
    <col min="5126" max="5126" width="8" style="23" customWidth="1"/>
    <col min="5127" max="5376" width="11.42578125" style="23"/>
    <col min="5377" max="5377" width="12.7109375" style="23" customWidth="1"/>
    <col min="5378" max="5378" width="62.85546875" style="23" customWidth="1"/>
    <col min="5379" max="5379" width="13.85546875" style="23" customWidth="1"/>
    <col min="5380" max="5380" width="13.42578125" style="23" customWidth="1"/>
    <col min="5381" max="5381" width="9.28515625" style="23" customWidth="1"/>
    <col min="5382" max="5382" width="8" style="23" customWidth="1"/>
    <col min="5383" max="5632" width="11.42578125" style="23"/>
    <col min="5633" max="5633" width="12.7109375" style="23" customWidth="1"/>
    <col min="5634" max="5634" width="62.85546875" style="23" customWidth="1"/>
    <col min="5635" max="5635" width="13.85546875" style="23" customWidth="1"/>
    <col min="5636" max="5636" width="13.42578125" style="23" customWidth="1"/>
    <col min="5637" max="5637" width="9.28515625" style="23" customWidth="1"/>
    <col min="5638" max="5638" width="8" style="23" customWidth="1"/>
    <col min="5639" max="5888" width="11.42578125" style="23"/>
    <col min="5889" max="5889" width="12.7109375" style="23" customWidth="1"/>
    <col min="5890" max="5890" width="62.85546875" style="23" customWidth="1"/>
    <col min="5891" max="5891" width="13.85546875" style="23" customWidth="1"/>
    <col min="5892" max="5892" width="13.42578125" style="23" customWidth="1"/>
    <col min="5893" max="5893" width="9.28515625" style="23" customWidth="1"/>
    <col min="5894" max="5894" width="8" style="23" customWidth="1"/>
    <col min="5895" max="6144" width="11.42578125" style="23"/>
    <col min="6145" max="6145" width="12.7109375" style="23" customWidth="1"/>
    <col min="6146" max="6146" width="62.85546875" style="23" customWidth="1"/>
    <col min="6147" max="6147" width="13.85546875" style="23" customWidth="1"/>
    <col min="6148" max="6148" width="13.42578125" style="23" customWidth="1"/>
    <col min="6149" max="6149" width="9.28515625" style="23" customWidth="1"/>
    <col min="6150" max="6150" width="8" style="23" customWidth="1"/>
    <col min="6151" max="6400" width="11.42578125" style="23"/>
    <col min="6401" max="6401" width="12.7109375" style="23" customWidth="1"/>
    <col min="6402" max="6402" width="62.85546875" style="23" customWidth="1"/>
    <col min="6403" max="6403" width="13.85546875" style="23" customWidth="1"/>
    <col min="6404" max="6404" width="13.42578125" style="23" customWidth="1"/>
    <col min="6405" max="6405" width="9.28515625" style="23" customWidth="1"/>
    <col min="6406" max="6406" width="8" style="23" customWidth="1"/>
    <col min="6407" max="6656" width="11.42578125" style="23"/>
    <col min="6657" max="6657" width="12.7109375" style="23" customWidth="1"/>
    <col min="6658" max="6658" width="62.85546875" style="23" customWidth="1"/>
    <col min="6659" max="6659" width="13.85546875" style="23" customWidth="1"/>
    <col min="6660" max="6660" width="13.42578125" style="23" customWidth="1"/>
    <col min="6661" max="6661" width="9.28515625" style="23" customWidth="1"/>
    <col min="6662" max="6662" width="8" style="23" customWidth="1"/>
    <col min="6663" max="6912" width="11.42578125" style="23"/>
    <col min="6913" max="6913" width="12.7109375" style="23" customWidth="1"/>
    <col min="6914" max="6914" width="62.85546875" style="23" customWidth="1"/>
    <col min="6915" max="6915" width="13.85546875" style="23" customWidth="1"/>
    <col min="6916" max="6916" width="13.42578125" style="23" customWidth="1"/>
    <col min="6917" max="6917" width="9.28515625" style="23" customWidth="1"/>
    <col min="6918" max="6918" width="8" style="23" customWidth="1"/>
    <col min="6919" max="7168" width="11.42578125" style="23"/>
    <col min="7169" max="7169" width="12.7109375" style="23" customWidth="1"/>
    <col min="7170" max="7170" width="62.85546875" style="23" customWidth="1"/>
    <col min="7171" max="7171" width="13.85546875" style="23" customWidth="1"/>
    <col min="7172" max="7172" width="13.42578125" style="23" customWidth="1"/>
    <col min="7173" max="7173" width="9.28515625" style="23" customWidth="1"/>
    <col min="7174" max="7174" width="8" style="23" customWidth="1"/>
    <col min="7175" max="7424" width="11.42578125" style="23"/>
    <col min="7425" max="7425" width="12.7109375" style="23" customWidth="1"/>
    <col min="7426" max="7426" width="62.85546875" style="23" customWidth="1"/>
    <col min="7427" max="7427" width="13.85546875" style="23" customWidth="1"/>
    <col min="7428" max="7428" width="13.42578125" style="23" customWidth="1"/>
    <col min="7429" max="7429" width="9.28515625" style="23" customWidth="1"/>
    <col min="7430" max="7430" width="8" style="23" customWidth="1"/>
    <col min="7431" max="7680" width="11.42578125" style="23"/>
    <col min="7681" max="7681" width="12.7109375" style="23" customWidth="1"/>
    <col min="7682" max="7682" width="62.85546875" style="23" customWidth="1"/>
    <col min="7683" max="7683" width="13.85546875" style="23" customWidth="1"/>
    <col min="7684" max="7684" width="13.42578125" style="23" customWidth="1"/>
    <col min="7685" max="7685" width="9.28515625" style="23" customWidth="1"/>
    <col min="7686" max="7686" width="8" style="23" customWidth="1"/>
    <col min="7687" max="7936" width="11.42578125" style="23"/>
    <col min="7937" max="7937" width="12.7109375" style="23" customWidth="1"/>
    <col min="7938" max="7938" width="62.85546875" style="23" customWidth="1"/>
    <col min="7939" max="7939" width="13.85546875" style="23" customWidth="1"/>
    <col min="7940" max="7940" width="13.42578125" style="23" customWidth="1"/>
    <col min="7941" max="7941" width="9.28515625" style="23" customWidth="1"/>
    <col min="7942" max="7942" width="8" style="23" customWidth="1"/>
    <col min="7943" max="8192" width="11.42578125" style="23"/>
    <col min="8193" max="8193" width="12.7109375" style="23" customWidth="1"/>
    <col min="8194" max="8194" width="62.85546875" style="23" customWidth="1"/>
    <col min="8195" max="8195" width="13.85546875" style="23" customWidth="1"/>
    <col min="8196" max="8196" width="13.42578125" style="23" customWidth="1"/>
    <col min="8197" max="8197" width="9.28515625" style="23" customWidth="1"/>
    <col min="8198" max="8198" width="8" style="23" customWidth="1"/>
    <col min="8199" max="8448" width="11.42578125" style="23"/>
    <col min="8449" max="8449" width="12.7109375" style="23" customWidth="1"/>
    <col min="8450" max="8450" width="62.85546875" style="23" customWidth="1"/>
    <col min="8451" max="8451" width="13.85546875" style="23" customWidth="1"/>
    <col min="8452" max="8452" width="13.42578125" style="23" customWidth="1"/>
    <col min="8453" max="8453" width="9.28515625" style="23" customWidth="1"/>
    <col min="8454" max="8454" width="8" style="23" customWidth="1"/>
    <col min="8455" max="8704" width="11.42578125" style="23"/>
    <col min="8705" max="8705" width="12.7109375" style="23" customWidth="1"/>
    <col min="8706" max="8706" width="62.85546875" style="23" customWidth="1"/>
    <col min="8707" max="8707" width="13.85546875" style="23" customWidth="1"/>
    <col min="8708" max="8708" width="13.42578125" style="23" customWidth="1"/>
    <col min="8709" max="8709" width="9.28515625" style="23" customWidth="1"/>
    <col min="8710" max="8710" width="8" style="23" customWidth="1"/>
    <col min="8711" max="8960" width="11.42578125" style="23"/>
    <col min="8961" max="8961" width="12.7109375" style="23" customWidth="1"/>
    <col min="8962" max="8962" width="62.85546875" style="23" customWidth="1"/>
    <col min="8963" max="8963" width="13.85546875" style="23" customWidth="1"/>
    <col min="8964" max="8964" width="13.42578125" style="23" customWidth="1"/>
    <col min="8965" max="8965" width="9.28515625" style="23" customWidth="1"/>
    <col min="8966" max="8966" width="8" style="23" customWidth="1"/>
    <col min="8967" max="9216" width="11.42578125" style="23"/>
    <col min="9217" max="9217" width="12.7109375" style="23" customWidth="1"/>
    <col min="9218" max="9218" width="62.85546875" style="23" customWidth="1"/>
    <col min="9219" max="9219" width="13.85546875" style="23" customWidth="1"/>
    <col min="9220" max="9220" width="13.42578125" style="23" customWidth="1"/>
    <col min="9221" max="9221" width="9.28515625" style="23" customWidth="1"/>
    <col min="9222" max="9222" width="8" style="23" customWidth="1"/>
    <col min="9223" max="9472" width="11.42578125" style="23"/>
    <col min="9473" max="9473" width="12.7109375" style="23" customWidth="1"/>
    <col min="9474" max="9474" width="62.85546875" style="23" customWidth="1"/>
    <col min="9475" max="9475" width="13.85546875" style="23" customWidth="1"/>
    <col min="9476" max="9476" width="13.42578125" style="23" customWidth="1"/>
    <col min="9477" max="9477" width="9.28515625" style="23" customWidth="1"/>
    <col min="9478" max="9478" width="8" style="23" customWidth="1"/>
    <col min="9479" max="9728" width="11.42578125" style="23"/>
    <col min="9729" max="9729" width="12.7109375" style="23" customWidth="1"/>
    <col min="9730" max="9730" width="62.85546875" style="23" customWidth="1"/>
    <col min="9731" max="9731" width="13.85546875" style="23" customWidth="1"/>
    <col min="9732" max="9732" width="13.42578125" style="23" customWidth="1"/>
    <col min="9733" max="9733" width="9.28515625" style="23" customWidth="1"/>
    <col min="9734" max="9734" width="8" style="23" customWidth="1"/>
    <col min="9735" max="9984" width="11.42578125" style="23"/>
    <col min="9985" max="9985" width="12.7109375" style="23" customWidth="1"/>
    <col min="9986" max="9986" width="62.85546875" style="23" customWidth="1"/>
    <col min="9987" max="9987" width="13.85546875" style="23" customWidth="1"/>
    <col min="9988" max="9988" width="13.42578125" style="23" customWidth="1"/>
    <col min="9989" max="9989" width="9.28515625" style="23" customWidth="1"/>
    <col min="9990" max="9990" width="8" style="23" customWidth="1"/>
    <col min="9991" max="10240" width="11.42578125" style="23"/>
    <col min="10241" max="10241" width="12.7109375" style="23" customWidth="1"/>
    <col min="10242" max="10242" width="62.85546875" style="23" customWidth="1"/>
    <col min="10243" max="10243" width="13.85546875" style="23" customWidth="1"/>
    <col min="10244" max="10244" width="13.42578125" style="23" customWidth="1"/>
    <col min="10245" max="10245" width="9.28515625" style="23" customWidth="1"/>
    <col min="10246" max="10246" width="8" style="23" customWidth="1"/>
    <col min="10247" max="10496" width="11.42578125" style="23"/>
    <col min="10497" max="10497" width="12.7109375" style="23" customWidth="1"/>
    <col min="10498" max="10498" width="62.85546875" style="23" customWidth="1"/>
    <col min="10499" max="10499" width="13.85546875" style="23" customWidth="1"/>
    <col min="10500" max="10500" width="13.42578125" style="23" customWidth="1"/>
    <col min="10501" max="10501" width="9.28515625" style="23" customWidth="1"/>
    <col min="10502" max="10502" width="8" style="23" customWidth="1"/>
    <col min="10503" max="10752" width="11.42578125" style="23"/>
    <col min="10753" max="10753" width="12.7109375" style="23" customWidth="1"/>
    <col min="10754" max="10754" width="62.85546875" style="23" customWidth="1"/>
    <col min="10755" max="10755" width="13.85546875" style="23" customWidth="1"/>
    <col min="10756" max="10756" width="13.42578125" style="23" customWidth="1"/>
    <col min="10757" max="10757" width="9.28515625" style="23" customWidth="1"/>
    <col min="10758" max="10758" width="8" style="23" customWidth="1"/>
    <col min="10759" max="11008" width="11.42578125" style="23"/>
    <col min="11009" max="11009" width="12.7109375" style="23" customWidth="1"/>
    <col min="11010" max="11010" width="62.85546875" style="23" customWidth="1"/>
    <col min="11011" max="11011" width="13.85546875" style="23" customWidth="1"/>
    <col min="11012" max="11012" width="13.42578125" style="23" customWidth="1"/>
    <col min="11013" max="11013" width="9.28515625" style="23" customWidth="1"/>
    <col min="11014" max="11014" width="8" style="23" customWidth="1"/>
    <col min="11015" max="11264" width="11.42578125" style="23"/>
    <col min="11265" max="11265" width="12.7109375" style="23" customWidth="1"/>
    <col min="11266" max="11266" width="62.85546875" style="23" customWidth="1"/>
    <col min="11267" max="11267" width="13.85546875" style="23" customWidth="1"/>
    <col min="11268" max="11268" width="13.42578125" style="23" customWidth="1"/>
    <col min="11269" max="11269" width="9.28515625" style="23" customWidth="1"/>
    <col min="11270" max="11270" width="8" style="23" customWidth="1"/>
    <col min="11271" max="11520" width="11.42578125" style="23"/>
    <col min="11521" max="11521" width="12.7109375" style="23" customWidth="1"/>
    <col min="11522" max="11522" width="62.85546875" style="23" customWidth="1"/>
    <col min="11523" max="11523" width="13.85546875" style="23" customWidth="1"/>
    <col min="11524" max="11524" width="13.42578125" style="23" customWidth="1"/>
    <col min="11525" max="11525" width="9.28515625" style="23" customWidth="1"/>
    <col min="11526" max="11526" width="8" style="23" customWidth="1"/>
    <col min="11527" max="11776" width="11.42578125" style="23"/>
    <col min="11777" max="11777" width="12.7109375" style="23" customWidth="1"/>
    <col min="11778" max="11778" width="62.85546875" style="23" customWidth="1"/>
    <col min="11779" max="11779" width="13.85546875" style="23" customWidth="1"/>
    <col min="11780" max="11780" width="13.42578125" style="23" customWidth="1"/>
    <col min="11781" max="11781" width="9.28515625" style="23" customWidth="1"/>
    <col min="11782" max="11782" width="8" style="23" customWidth="1"/>
    <col min="11783" max="12032" width="11.42578125" style="23"/>
    <col min="12033" max="12033" width="12.7109375" style="23" customWidth="1"/>
    <col min="12034" max="12034" width="62.85546875" style="23" customWidth="1"/>
    <col min="12035" max="12035" width="13.85546875" style="23" customWidth="1"/>
    <col min="12036" max="12036" width="13.42578125" style="23" customWidth="1"/>
    <col min="12037" max="12037" width="9.28515625" style="23" customWidth="1"/>
    <col min="12038" max="12038" width="8" style="23" customWidth="1"/>
    <col min="12039" max="12288" width="11.42578125" style="23"/>
    <col min="12289" max="12289" width="12.7109375" style="23" customWidth="1"/>
    <col min="12290" max="12290" width="62.85546875" style="23" customWidth="1"/>
    <col min="12291" max="12291" width="13.85546875" style="23" customWidth="1"/>
    <col min="12292" max="12292" width="13.42578125" style="23" customWidth="1"/>
    <col min="12293" max="12293" width="9.28515625" style="23" customWidth="1"/>
    <col min="12294" max="12294" width="8" style="23" customWidth="1"/>
    <col min="12295" max="12544" width="11.42578125" style="23"/>
    <col min="12545" max="12545" width="12.7109375" style="23" customWidth="1"/>
    <col min="12546" max="12546" width="62.85546875" style="23" customWidth="1"/>
    <col min="12547" max="12547" width="13.85546875" style="23" customWidth="1"/>
    <col min="12548" max="12548" width="13.42578125" style="23" customWidth="1"/>
    <col min="12549" max="12549" width="9.28515625" style="23" customWidth="1"/>
    <col min="12550" max="12550" width="8" style="23" customWidth="1"/>
    <col min="12551" max="12800" width="11.42578125" style="23"/>
    <col min="12801" max="12801" width="12.7109375" style="23" customWidth="1"/>
    <col min="12802" max="12802" width="62.85546875" style="23" customWidth="1"/>
    <col min="12803" max="12803" width="13.85546875" style="23" customWidth="1"/>
    <col min="12804" max="12804" width="13.42578125" style="23" customWidth="1"/>
    <col min="12805" max="12805" width="9.28515625" style="23" customWidth="1"/>
    <col min="12806" max="12806" width="8" style="23" customWidth="1"/>
    <col min="12807" max="13056" width="11.42578125" style="23"/>
    <col min="13057" max="13057" width="12.7109375" style="23" customWidth="1"/>
    <col min="13058" max="13058" width="62.85546875" style="23" customWidth="1"/>
    <col min="13059" max="13059" width="13.85546875" style="23" customWidth="1"/>
    <col min="13060" max="13060" width="13.42578125" style="23" customWidth="1"/>
    <col min="13061" max="13061" width="9.28515625" style="23" customWidth="1"/>
    <col min="13062" max="13062" width="8" style="23" customWidth="1"/>
    <col min="13063" max="13312" width="11.42578125" style="23"/>
    <col min="13313" max="13313" width="12.7109375" style="23" customWidth="1"/>
    <col min="13314" max="13314" width="62.85546875" style="23" customWidth="1"/>
    <col min="13315" max="13315" width="13.85546875" style="23" customWidth="1"/>
    <col min="13316" max="13316" width="13.42578125" style="23" customWidth="1"/>
    <col min="13317" max="13317" width="9.28515625" style="23" customWidth="1"/>
    <col min="13318" max="13318" width="8" style="23" customWidth="1"/>
    <col min="13319" max="13568" width="11.42578125" style="23"/>
    <col min="13569" max="13569" width="12.7109375" style="23" customWidth="1"/>
    <col min="13570" max="13570" width="62.85546875" style="23" customWidth="1"/>
    <col min="13571" max="13571" width="13.85546875" style="23" customWidth="1"/>
    <col min="13572" max="13572" width="13.42578125" style="23" customWidth="1"/>
    <col min="13573" max="13573" width="9.28515625" style="23" customWidth="1"/>
    <col min="13574" max="13574" width="8" style="23" customWidth="1"/>
    <col min="13575" max="13824" width="11.42578125" style="23"/>
    <col min="13825" max="13825" width="12.7109375" style="23" customWidth="1"/>
    <col min="13826" max="13826" width="62.85546875" style="23" customWidth="1"/>
    <col min="13827" max="13827" width="13.85546875" style="23" customWidth="1"/>
    <col min="13828" max="13828" width="13.42578125" style="23" customWidth="1"/>
    <col min="13829" max="13829" width="9.28515625" style="23" customWidth="1"/>
    <col min="13830" max="13830" width="8" style="23" customWidth="1"/>
    <col min="13831" max="14080" width="11.42578125" style="23"/>
    <col min="14081" max="14081" width="12.7109375" style="23" customWidth="1"/>
    <col min="14082" max="14082" width="62.85546875" style="23" customWidth="1"/>
    <col min="14083" max="14083" width="13.85546875" style="23" customWidth="1"/>
    <col min="14084" max="14084" width="13.42578125" style="23" customWidth="1"/>
    <col min="14085" max="14085" width="9.28515625" style="23" customWidth="1"/>
    <col min="14086" max="14086" width="8" style="23" customWidth="1"/>
    <col min="14087" max="14336" width="11.42578125" style="23"/>
    <col min="14337" max="14337" width="12.7109375" style="23" customWidth="1"/>
    <col min="14338" max="14338" width="62.85546875" style="23" customWidth="1"/>
    <col min="14339" max="14339" width="13.85546875" style="23" customWidth="1"/>
    <col min="14340" max="14340" width="13.42578125" style="23" customWidth="1"/>
    <col min="14341" max="14341" width="9.28515625" style="23" customWidth="1"/>
    <col min="14342" max="14342" width="8" style="23" customWidth="1"/>
    <col min="14343" max="14592" width="11.42578125" style="23"/>
    <col min="14593" max="14593" width="12.7109375" style="23" customWidth="1"/>
    <col min="14594" max="14594" width="62.85546875" style="23" customWidth="1"/>
    <col min="14595" max="14595" width="13.85546875" style="23" customWidth="1"/>
    <col min="14596" max="14596" width="13.42578125" style="23" customWidth="1"/>
    <col min="14597" max="14597" width="9.28515625" style="23" customWidth="1"/>
    <col min="14598" max="14598" width="8" style="23" customWidth="1"/>
    <col min="14599" max="14848" width="11.42578125" style="23"/>
    <col min="14849" max="14849" width="12.7109375" style="23" customWidth="1"/>
    <col min="14850" max="14850" width="62.85546875" style="23" customWidth="1"/>
    <col min="14851" max="14851" width="13.85546875" style="23" customWidth="1"/>
    <col min="14852" max="14852" width="13.42578125" style="23" customWidth="1"/>
    <col min="14853" max="14853" width="9.28515625" style="23" customWidth="1"/>
    <col min="14854" max="14854" width="8" style="23" customWidth="1"/>
    <col min="14855" max="15104" width="11.42578125" style="23"/>
    <col min="15105" max="15105" width="12.7109375" style="23" customWidth="1"/>
    <col min="15106" max="15106" width="62.85546875" style="23" customWidth="1"/>
    <col min="15107" max="15107" width="13.85546875" style="23" customWidth="1"/>
    <col min="15108" max="15108" width="13.42578125" style="23" customWidth="1"/>
    <col min="15109" max="15109" width="9.28515625" style="23" customWidth="1"/>
    <col min="15110" max="15110" width="8" style="23" customWidth="1"/>
    <col min="15111" max="15360" width="11.42578125" style="23"/>
    <col min="15361" max="15361" width="12.7109375" style="23" customWidth="1"/>
    <col min="15362" max="15362" width="62.85546875" style="23" customWidth="1"/>
    <col min="15363" max="15363" width="13.85546875" style="23" customWidth="1"/>
    <col min="15364" max="15364" width="13.42578125" style="23" customWidth="1"/>
    <col min="15365" max="15365" width="9.28515625" style="23" customWidth="1"/>
    <col min="15366" max="15366" width="8" style="23" customWidth="1"/>
    <col min="15367" max="15616" width="11.42578125" style="23"/>
    <col min="15617" max="15617" width="12.7109375" style="23" customWidth="1"/>
    <col min="15618" max="15618" width="62.85546875" style="23" customWidth="1"/>
    <col min="15619" max="15619" width="13.85546875" style="23" customWidth="1"/>
    <col min="15620" max="15620" width="13.42578125" style="23" customWidth="1"/>
    <col min="15621" max="15621" width="9.28515625" style="23" customWidth="1"/>
    <col min="15622" max="15622" width="8" style="23" customWidth="1"/>
    <col min="15623" max="15872" width="11.42578125" style="23"/>
    <col min="15873" max="15873" width="12.7109375" style="23" customWidth="1"/>
    <col min="15874" max="15874" width="62.85546875" style="23" customWidth="1"/>
    <col min="15875" max="15875" width="13.85546875" style="23" customWidth="1"/>
    <col min="15876" max="15876" width="13.42578125" style="23" customWidth="1"/>
    <col min="15877" max="15877" width="9.28515625" style="23" customWidth="1"/>
    <col min="15878" max="15878" width="8" style="23" customWidth="1"/>
    <col min="15879" max="16128" width="11.42578125" style="23"/>
    <col min="16129" max="16129" width="12.7109375" style="23" customWidth="1"/>
    <col min="16130" max="16130" width="62.85546875" style="23" customWidth="1"/>
    <col min="16131" max="16131" width="13.85546875" style="23" customWidth="1"/>
    <col min="16132" max="16132" width="13.42578125" style="23" customWidth="1"/>
    <col min="16133" max="16133" width="9.28515625" style="23" customWidth="1"/>
    <col min="16134" max="16134" width="8" style="23" customWidth="1"/>
    <col min="16135" max="16384" width="11.42578125" style="23"/>
  </cols>
  <sheetData>
    <row r="1" spans="1:7" ht="15.75" x14ac:dyDescent="0.25">
      <c r="A1" s="132" t="s">
        <v>8</v>
      </c>
      <c r="B1" s="132"/>
      <c r="C1" s="132"/>
      <c r="D1" s="132"/>
      <c r="E1" s="132"/>
      <c r="F1" s="132"/>
    </row>
    <row r="2" spans="1:7" ht="23.25" customHeight="1" x14ac:dyDescent="0.2">
      <c r="A2" s="133" t="s">
        <v>42</v>
      </c>
      <c r="B2" s="133"/>
      <c r="C2" s="133"/>
      <c r="D2" s="133"/>
      <c r="E2" s="133"/>
      <c r="F2" s="133"/>
    </row>
    <row r="3" spans="1:7" s="27" customFormat="1" ht="22.5" x14ac:dyDescent="0.2">
      <c r="A3" s="24" t="s">
        <v>43</v>
      </c>
      <c r="B3" s="25" t="s">
        <v>44</v>
      </c>
      <c r="C3" s="26" t="s">
        <v>12</v>
      </c>
      <c r="D3" s="25" t="s">
        <v>45</v>
      </c>
      <c r="E3" s="26" t="s">
        <v>46</v>
      </c>
      <c r="F3" s="25" t="s">
        <v>47</v>
      </c>
    </row>
    <row r="4" spans="1:7" x14ac:dyDescent="0.2">
      <c r="A4" s="28"/>
      <c r="B4" s="29" t="s">
        <v>48</v>
      </c>
      <c r="C4" s="120">
        <f>+C6+C24+C59+C158+C206+C227+C252+C280+C307+C328+C349+C401+C415+C430+C447+C460+C474</f>
        <v>41165632.653250001</v>
      </c>
      <c r="D4" s="29"/>
      <c r="E4" s="29"/>
      <c r="F4" s="29"/>
      <c r="G4" s="121"/>
    </row>
    <row r="5" spans="1:7" x14ac:dyDescent="0.2">
      <c r="A5" s="30" t="s">
        <v>49</v>
      </c>
      <c r="B5" s="31" t="s">
        <v>50</v>
      </c>
      <c r="C5" s="120">
        <f>+C6</f>
        <v>3778956.4699999997</v>
      </c>
      <c r="D5" s="32"/>
      <c r="E5" s="32"/>
      <c r="F5" s="32"/>
    </row>
    <row r="6" spans="1:7" x14ac:dyDescent="0.2">
      <c r="A6" s="33" t="s">
        <v>51</v>
      </c>
      <c r="B6" s="34" t="s">
        <v>52</v>
      </c>
      <c r="C6" s="122">
        <f>+SUM(C7:C23)</f>
        <v>3778956.4699999997</v>
      </c>
      <c r="D6" s="35"/>
      <c r="E6" s="35" t="s">
        <v>53</v>
      </c>
      <c r="F6" s="35"/>
      <c r="G6" s="121"/>
    </row>
    <row r="7" spans="1:7" x14ac:dyDescent="0.2">
      <c r="A7" s="36">
        <v>1131</v>
      </c>
      <c r="B7" s="37" t="s">
        <v>54</v>
      </c>
      <c r="C7" s="123">
        <v>400879.66</v>
      </c>
      <c r="D7" s="38">
        <v>1100119</v>
      </c>
      <c r="E7" s="38">
        <v>1</v>
      </c>
      <c r="F7" s="38" t="s">
        <v>55</v>
      </c>
    </row>
    <row r="8" spans="1:7" x14ac:dyDescent="0.2">
      <c r="A8" s="36">
        <v>1321</v>
      </c>
      <c r="B8" s="37" t="s">
        <v>56</v>
      </c>
      <c r="C8" s="123">
        <v>10164.85</v>
      </c>
      <c r="D8" s="38">
        <v>1100119</v>
      </c>
      <c r="E8" s="38">
        <v>1</v>
      </c>
      <c r="F8" s="38" t="s">
        <v>55</v>
      </c>
    </row>
    <row r="9" spans="1:7" x14ac:dyDescent="0.2">
      <c r="A9" s="36">
        <v>1323</v>
      </c>
      <c r="B9" s="37" t="s">
        <v>57</v>
      </c>
      <c r="C9" s="123">
        <v>68681.41</v>
      </c>
      <c r="D9" s="38">
        <v>1100119</v>
      </c>
      <c r="E9" s="38">
        <v>1</v>
      </c>
      <c r="F9" s="38" t="s">
        <v>55</v>
      </c>
    </row>
    <row r="10" spans="1:7" x14ac:dyDescent="0.2">
      <c r="A10" s="36">
        <v>1413</v>
      </c>
      <c r="B10" s="37" t="s">
        <v>59</v>
      </c>
      <c r="C10" s="123">
        <v>95595.99</v>
      </c>
      <c r="D10" s="38">
        <v>1100119</v>
      </c>
      <c r="E10" s="38">
        <v>1</v>
      </c>
      <c r="F10" s="38" t="s">
        <v>55</v>
      </c>
    </row>
    <row r="11" spans="1:7" x14ac:dyDescent="0.2">
      <c r="A11" s="36">
        <v>1421</v>
      </c>
      <c r="B11" s="37" t="s">
        <v>60</v>
      </c>
      <c r="C11" s="123">
        <v>28996.13</v>
      </c>
      <c r="D11" s="38">
        <v>1100119</v>
      </c>
      <c r="E11" s="38">
        <v>1</v>
      </c>
      <c r="F11" s="38" t="s">
        <v>55</v>
      </c>
    </row>
    <row r="12" spans="1:7" x14ac:dyDescent="0.2">
      <c r="A12" s="36">
        <v>1431</v>
      </c>
      <c r="B12" s="37" t="s">
        <v>61</v>
      </c>
      <c r="C12" s="123">
        <v>29866.01</v>
      </c>
      <c r="D12" s="38">
        <v>1100119</v>
      </c>
      <c r="E12" s="38">
        <v>1</v>
      </c>
      <c r="F12" s="38" t="s">
        <v>55</v>
      </c>
    </row>
    <row r="13" spans="1:7" x14ac:dyDescent="0.2">
      <c r="A13" s="36">
        <v>1541</v>
      </c>
      <c r="B13" s="37" t="s">
        <v>62</v>
      </c>
      <c r="C13" s="123">
        <v>100219.92</v>
      </c>
      <c r="D13" s="38">
        <v>1100119</v>
      </c>
      <c r="E13" s="38">
        <v>1</v>
      </c>
      <c r="F13" s="38" t="s">
        <v>55</v>
      </c>
    </row>
    <row r="14" spans="1:7" x14ac:dyDescent="0.2">
      <c r="A14" s="36">
        <v>2111</v>
      </c>
      <c r="B14" s="37" t="s">
        <v>63</v>
      </c>
      <c r="C14" s="123">
        <v>3000</v>
      </c>
      <c r="D14" s="38">
        <v>1100119</v>
      </c>
      <c r="E14" s="38">
        <v>1</v>
      </c>
      <c r="F14" s="38" t="s">
        <v>64</v>
      </c>
    </row>
    <row r="15" spans="1:7" ht="22.5" x14ac:dyDescent="0.2">
      <c r="A15" s="36">
        <v>2212</v>
      </c>
      <c r="B15" s="37" t="s">
        <v>65</v>
      </c>
      <c r="C15" s="123">
        <v>2000</v>
      </c>
      <c r="D15" s="38">
        <v>1100119</v>
      </c>
      <c r="E15" s="38">
        <v>1</v>
      </c>
      <c r="F15" s="38" t="s">
        <v>64</v>
      </c>
    </row>
    <row r="16" spans="1:7" ht="22.5" x14ac:dyDescent="0.2">
      <c r="A16" s="36">
        <v>2612</v>
      </c>
      <c r="B16" s="37" t="s">
        <v>66</v>
      </c>
      <c r="C16" s="123">
        <v>10000</v>
      </c>
      <c r="D16" s="38">
        <v>1100119</v>
      </c>
      <c r="E16" s="38">
        <v>1</v>
      </c>
      <c r="F16" s="38" t="s">
        <v>64</v>
      </c>
      <c r="G16" s="42"/>
    </row>
    <row r="17" spans="1:7" x14ac:dyDescent="0.2">
      <c r="A17" s="36">
        <v>2941</v>
      </c>
      <c r="B17" s="37" t="s">
        <v>67</v>
      </c>
      <c r="C17" s="123">
        <v>1000</v>
      </c>
      <c r="D17" s="38">
        <v>1100119</v>
      </c>
      <c r="E17" s="38">
        <v>1</v>
      </c>
      <c r="F17" s="38" t="s">
        <v>64</v>
      </c>
    </row>
    <row r="18" spans="1:7" x14ac:dyDescent="0.2">
      <c r="A18" s="36">
        <v>3221</v>
      </c>
      <c r="B18" s="37" t="s">
        <v>68</v>
      </c>
      <c r="C18" s="123">
        <v>20000</v>
      </c>
      <c r="D18" s="38">
        <v>1100119</v>
      </c>
      <c r="E18" s="38">
        <v>1</v>
      </c>
      <c r="F18" s="38" t="s">
        <v>64</v>
      </c>
    </row>
    <row r="19" spans="1:7" ht="22.5" x14ac:dyDescent="0.2">
      <c r="A19" s="36">
        <v>3361</v>
      </c>
      <c r="B19" s="37" t="s">
        <v>69</v>
      </c>
      <c r="C19" s="123">
        <v>1000</v>
      </c>
      <c r="D19" s="38">
        <v>1100119</v>
      </c>
      <c r="E19" s="38">
        <v>1</v>
      </c>
      <c r="F19" s="38" t="s">
        <v>64</v>
      </c>
    </row>
    <row r="20" spans="1:7" ht="12.75" customHeight="1" x14ac:dyDescent="0.2">
      <c r="A20" s="36">
        <v>3471</v>
      </c>
      <c r="B20" s="37" t="s">
        <v>70</v>
      </c>
      <c r="C20" s="123">
        <v>1000</v>
      </c>
      <c r="D20" s="38">
        <v>1100119</v>
      </c>
      <c r="E20" s="38">
        <v>1</v>
      </c>
      <c r="F20" s="38" t="s">
        <v>64</v>
      </c>
    </row>
    <row r="21" spans="1:7" ht="22.5" x14ac:dyDescent="0.2">
      <c r="A21" s="36">
        <v>3551</v>
      </c>
      <c r="B21" s="37" t="s">
        <v>71</v>
      </c>
      <c r="C21" s="123">
        <v>5000</v>
      </c>
      <c r="D21" s="38">
        <v>1100119</v>
      </c>
      <c r="E21" s="38">
        <v>1</v>
      </c>
      <c r="F21" s="38" t="s">
        <v>64</v>
      </c>
      <c r="G21" s="42"/>
    </row>
    <row r="22" spans="1:7" x14ac:dyDescent="0.2">
      <c r="A22" s="36">
        <v>3751</v>
      </c>
      <c r="B22" s="37" t="s">
        <v>72</v>
      </c>
      <c r="C22" s="123">
        <v>1552.5</v>
      </c>
      <c r="D22" s="38">
        <v>1100119</v>
      </c>
      <c r="E22" s="38">
        <v>1</v>
      </c>
      <c r="F22" s="38" t="s">
        <v>64</v>
      </c>
    </row>
    <row r="23" spans="1:7" ht="12" customHeight="1" x14ac:dyDescent="0.2">
      <c r="A23" s="36">
        <v>4154</v>
      </c>
      <c r="B23" s="37" t="s">
        <v>74</v>
      </c>
      <c r="C23" s="123">
        <v>3000000</v>
      </c>
      <c r="D23" s="38">
        <v>1100119</v>
      </c>
      <c r="E23" s="38">
        <v>1</v>
      </c>
      <c r="F23" s="38" t="s">
        <v>64</v>
      </c>
    </row>
    <row r="24" spans="1:7" x14ac:dyDescent="0.2">
      <c r="A24" s="30" t="s">
        <v>76</v>
      </c>
      <c r="B24" s="31" t="s">
        <v>77</v>
      </c>
      <c r="C24" s="120">
        <f>+C25+C49</f>
        <v>2333907.73</v>
      </c>
      <c r="D24" s="32"/>
      <c r="E24" s="32"/>
      <c r="F24" s="32"/>
    </row>
    <row r="25" spans="1:7" x14ac:dyDescent="0.2">
      <c r="A25" s="33" t="s">
        <v>78</v>
      </c>
      <c r="B25" s="34" t="s">
        <v>79</v>
      </c>
      <c r="C25" s="122">
        <f>+SUM(C26:C48)</f>
        <v>2118390</v>
      </c>
      <c r="D25" s="35"/>
      <c r="E25" s="35" t="s">
        <v>80</v>
      </c>
      <c r="F25" s="35"/>
    </row>
    <row r="26" spans="1:7" x14ac:dyDescent="0.2">
      <c r="A26" s="36">
        <v>1131</v>
      </c>
      <c r="B26" s="37" t="s">
        <v>54</v>
      </c>
      <c r="C26" s="123">
        <v>1067531.96</v>
      </c>
      <c r="D26" s="38">
        <v>1100119</v>
      </c>
      <c r="E26" s="38">
        <v>1</v>
      </c>
      <c r="F26" s="38" t="s">
        <v>55</v>
      </c>
    </row>
    <row r="27" spans="1:7" x14ac:dyDescent="0.2">
      <c r="A27" s="36">
        <v>1321</v>
      </c>
      <c r="B27" s="37" t="s">
        <v>56</v>
      </c>
      <c r="C27" s="123">
        <v>27068.720000000001</v>
      </c>
      <c r="D27" s="38">
        <v>1100119</v>
      </c>
      <c r="E27" s="38">
        <v>1</v>
      </c>
      <c r="F27" s="38" t="s">
        <v>55</v>
      </c>
    </row>
    <row r="28" spans="1:7" x14ac:dyDescent="0.2">
      <c r="A28" s="36">
        <v>1323</v>
      </c>
      <c r="B28" s="37" t="s">
        <v>57</v>
      </c>
      <c r="C28" s="123">
        <v>182896.79</v>
      </c>
      <c r="D28" s="38">
        <v>1100119</v>
      </c>
      <c r="E28" s="38">
        <v>1</v>
      </c>
      <c r="F28" s="38" t="s">
        <v>55</v>
      </c>
    </row>
    <row r="29" spans="1:7" x14ac:dyDescent="0.2">
      <c r="A29" s="36">
        <v>1413</v>
      </c>
      <c r="B29" s="37" t="s">
        <v>59</v>
      </c>
      <c r="C29" s="123">
        <v>254048.22</v>
      </c>
      <c r="D29" s="38">
        <v>1100119</v>
      </c>
      <c r="E29" s="38">
        <v>1</v>
      </c>
      <c r="F29" s="38" t="s">
        <v>55</v>
      </c>
    </row>
    <row r="30" spans="1:7" x14ac:dyDescent="0.2">
      <c r="A30" s="36">
        <v>1421</v>
      </c>
      <c r="B30" s="37" t="s">
        <v>60</v>
      </c>
      <c r="C30" s="123">
        <v>77215.92</v>
      </c>
      <c r="D30" s="38">
        <v>1100119</v>
      </c>
      <c r="E30" s="38">
        <v>1</v>
      </c>
      <c r="F30" s="38" t="s">
        <v>55</v>
      </c>
    </row>
    <row r="31" spans="1:7" x14ac:dyDescent="0.2">
      <c r="A31" s="36">
        <v>1431</v>
      </c>
      <c r="B31" s="37" t="s">
        <v>61</v>
      </c>
      <c r="C31" s="123">
        <v>79532.399999999994</v>
      </c>
      <c r="D31" s="38">
        <v>1100119</v>
      </c>
      <c r="E31" s="38">
        <v>1</v>
      </c>
      <c r="F31" s="38" t="s">
        <v>55</v>
      </c>
    </row>
    <row r="32" spans="1:7" x14ac:dyDescent="0.2">
      <c r="A32" s="36">
        <v>1541</v>
      </c>
      <c r="B32" s="37" t="s">
        <v>62</v>
      </c>
      <c r="C32" s="123">
        <v>266882.99</v>
      </c>
      <c r="D32" s="38">
        <v>1100119</v>
      </c>
      <c r="E32" s="38">
        <v>1</v>
      </c>
      <c r="F32" s="38" t="s">
        <v>55</v>
      </c>
    </row>
    <row r="33" spans="1:6" x14ac:dyDescent="0.2">
      <c r="A33" s="36">
        <v>2111</v>
      </c>
      <c r="B33" s="37" t="s">
        <v>63</v>
      </c>
      <c r="C33" s="123">
        <v>8000</v>
      </c>
      <c r="D33" s="38">
        <v>1100119</v>
      </c>
      <c r="E33" s="38">
        <v>1</v>
      </c>
      <c r="F33" s="38" t="s">
        <v>64</v>
      </c>
    </row>
    <row r="34" spans="1:6" x14ac:dyDescent="0.2">
      <c r="A34" s="36">
        <v>2112</v>
      </c>
      <c r="B34" s="37" t="s">
        <v>81</v>
      </c>
      <c r="C34" s="123">
        <v>6000</v>
      </c>
      <c r="D34" s="38">
        <v>1100119</v>
      </c>
      <c r="E34" s="38">
        <v>1</v>
      </c>
      <c r="F34" s="38" t="s">
        <v>64</v>
      </c>
    </row>
    <row r="35" spans="1:6" x14ac:dyDescent="0.2">
      <c r="A35" s="36">
        <v>2161</v>
      </c>
      <c r="B35" s="37" t="s">
        <v>82</v>
      </c>
      <c r="C35" s="123">
        <v>3105</v>
      </c>
      <c r="D35" s="38">
        <v>1100119</v>
      </c>
      <c r="E35" s="38">
        <v>1</v>
      </c>
      <c r="F35" s="38" t="s">
        <v>64</v>
      </c>
    </row>
    <row r="36" spans="1:6" ht="21" customHeight="1" x14ac:dyDescent="0.2">
      <c r="A36" s="36">
        <v>2212</v>
      </c>
      <c r="B36" s="37" t="s">
        <v>65</v>
      </c>
      <c r="C36" s="123">
        <v>15000</v>
      </c>
      <c r="D36" s="38">
        <v>1100119</v>
      </c>
      <c r="E36" s="38">
        <v>1</v>
      </c>
      <c r="F36" s="38" t="s">
        <v>64</v>
      </c>
    </row>
    <row r="37" spans="1:6" x14ac:dyDescent="0.2">
      <c r="A37" s="36">
        <v>2231</v>
      </c>
      <c r="B37" s="37" t="s">
        <v>83</v>
      </c>
      <c r="C37" s="123">
        <v>5000</v>
      </c>
      <c r="D37" s="38">
        <v>1100119</v>
      </c>
      <c r="E37" s="38">
        <v>1</v>
      </c>
      <c r="F37" s="38" t="s">
        <v>64</v>
      </c>
    </row>
    <row r="38" spans="1:6" x14ac:dyDescent="0.2">
      <c r="A38" s="36">
        <v>2491</v>
      </c>
      <c r="B38" s="37" t="s">
        <v>84</v>
      </c>
      <c r="C38" s="123">
        <v>10000</v>
      </c>
      <c r="D38" s="38">
        <v>1100119</v>
      </c>
      <c r="E38" s="38">
        <v>1</v>
      </c>
      <c r="F38" s="38" t="s">
        <v>64</v>
      </c>
    </row>
    <row r="39" spans="1:6" x14ac:dyDescent="0.2">
      <c r="A39" s="36">
        <v>2711</v>
      </c>
      <c r="B39" s="37" t="s">
        <v>85</v>
      </c>
      <c r="C39" s="123">
        <v>0</v>
      </c>
      <c r="D39" s="38">
        <v>1100119</v>
      </c>
      <c r="E39" s="38">
        <v>1</v>
      </c>
      <c r="F39" s="38" t="s">
        <v>64</v>
      </c>
    </row>
    <row r="40" spans="1:6" ht="22.5" x14ac:dyDescent="0.2">
      <c r="A40" s="36">
        <v>2612</v>
      </c>
      <c r="B40" s="37" t="s">
        <v>66</v>
      </c>
      <c r="C40" s="123">
        <v>50000</v>
      </c>
      <c r="D40" s="38">
        <v>1100119</v>
      </c>
      <c r="E40" s="38">
        <v>1</v>
      </c>
      <c r="F40" s="38" t="s">
        <v>64</v>
      </c>
    </row>
    <row r="41" spans="1:6" x14ac:dyDescent="0.2">
      <c r="A41" s="36">
        <v>2921</v>
      </c>
      <c r="B41" s="37" t="s">
        <v>86</v>
      </c>
      <c r="C41" s="123">
        <v>10000</v>
      </c>
      <c r="D41" s="38">
        <v>1100119</v>
      </c>
      <c r="E41" s="38">
        <v>1</v>
      </c>
      <c r="F41" s="38" t="s">
        <v>64</v>
      </c>
    </row>
    <row r="42" spans="1:6" x14ac:dyDescent="0.2">
      <c r="A42" s="36">
        <v>2941</v>
      </c>
      <c r="B42" s="37" t="s">
        <v>67</v>
      </c>
      <c r="C42" s="123">
        <v>2070</v>
      </c>
      <c r="D42" s="38">
        <v>1100119</v>
      </c>
      <c r="E42" s="38">
        <v>1</v>
      </c>
      <c r="F42" s="38" t="s">
        <v>64</v>
      </c>
    </row>
    <row r="43" spans="1:6" x14ac:dyDescent="0.2">
      <c r="A43" s="36">
        <v>3111</v>
      </c>
      <c r="B43" s="37" t="s">
        <v>87</v>
      </c>
      <c r="C43" s="123">
        <v>4968</v>
      </c>
      <c r="D43" s="38">
        <v>1100119</v>
      </c>
      <c r="E43" s="38">
        <v>1</v>
      </c>
      <c r="F43" s="38" t="s">
        <v>64</v>
      </c>
    </row>
    <row r="44" spans="1:6" x14ac:dyDescent="0.2">
      <c r="A44" s="36">
        <v>3131</v>
      </c>
      <c r="B44" s="37" t="s">
        <v>88</v>
      </c>
      <c r="C44" s="123">
        <v>1035</v>
      </c>
      <c r="D44" s="38">
        <v>1100119</v>
      </c>
      <c r="E44" s="38">
        <v>1</v>
      </c>
      <c r="F44" s="38" t="s">
        <v>64</v>
      </c>
    </row>
    <row r="45" spans="1:6" x14ac:dyDescent="0.2">
      <c r="A45" s="36">
        <v>3471</v>
      </c>
      <c r="B45" s="37" t="s">
        <v>70</v>
      </c>
      <c r="C45" s="123">
        <v>1035</v>
      </c>
      <c r="D45" s="38">
        <v>1100119</v>
      </c>
      <c r="E45" s="38">
        <v>1</v>
      </c>
      <c r="F45" s="38" t="s">
        <v>64</v>
      </c>
    </row>
    <row r="46" spans="1:6" ht="22.5" x14ac:dyDescent="0.2">
      <c r="A46" s="36">
        <v>3551</v>
      </c>
      <c r="B46" s="37" t="s">
        <v>71</v>
      </c>
      <c r="C46" s="123">
        <v>30000</v>
      </c>
      <c r="D46" s="38">
        <v>1100119</v>
      </c>
      <c r="E46" s="38">
        <v>1</v>
      </c>
      <c r="F46" s="38" t="s">
        <v>64</v>
      </c>
    </row>
    <row r="47" spans="1:6" x14ac:dyDescent="0.2">
      <c r="A47" s="36">
        <v>3591</v>
      </c>
      <c r="B47" s="37" t="s">
        <v>90</v>
      </c>
      <c r="C47" s="123">
        <v>5000</v>
      </c>
      <c r="D47" s="38">
        <v>1100119</v>
      </c>
      <c r="E47" s="38">
        <v>1</v>
      </c>
      <c r="F47" s="38" t="s">
        <v>64</v>
      </c>
    </row>
    <row r="48" spans="1:6" x14ac:dyDescent="0.2">
      <c r="A48" s="36">
        <v>3821</v>
      </c>
      <c r="B48" s="37" t="s">
        <v>73</v>
      </c>
      <c r="C48" s="123">
        <v>12000</v>
      </c>
      <c r="D48" s="38">
        <v>1400319</v>
      </c>
      <c r="E48" s="38">
        <v>1</v>
      </c>
      <c r="F48" s="38" t="s">
        <v>64</v>
      </c>
    </row>
    <row r="49" spans="1:6" x14ac:dyDescent="0.2">
      <c r="A49" s="33" t="s">
        <v>92</v>
      </c>
      <c r="B49" s="34" t="s">
        <v>93</v>
      </c>
      <c r="C49" s="122">
        <f>+SUM(C50:C58)</f>
        <v>215517.73</v>
      </c>
      <c r="D49" s="35"/>
      <c r="E49" s="35" t="s">
        <v>80</v>
      </c>
      <c r="F49" s="35"/>
    </row>
    <row r="50" spans="1:6" ht="20.25" customHeight="1" x14ac:dyDescent="0.2">
      <c r="A50" s="36">
        <v>2212</v>
      </c>
      <c r="B50" s="37" t="s">
        <v>65</v>
      </c>
      <c r="C50" s="123">
        <v>40323.96</v>
      </c>
      <c r="D50" s="38">
        <v>2610719</v>
      </c>
      <c r="E50" s="38">
        <v>1</v>
      </c>
      <c r="F50" s="38" t="s">
        <v>64</v>
      </c>
    </row>
    <row r="51" spans="1:6" ht="11.25" customHeight="1" x14ac:dyDescent="0.2">
      <c r="A51" s="36">
        <v>2231</v>
      </c>
      <c r="B51" s="37" t="s">
        <v>83</v>
      </c>
      <c r="C51" s="123">
        <v>43588.02</v>
      </c>
      <c r="D51" s="38">
        <v>2610719</v>
      </c>
      <c r="E51" s="38">
        <v>1</v>
      </c>
      <c r="F51" s="38" t="s">
        <v>64</v>
      </c>
    </row>
    <row r="52" spans="1:6" ht="11.25" customHeight="1" x14ac:dyDescent="0.2">
      <c r="A52" s="36">
        <v>2161</v>
      </c>
      <c r="B52" s="37" t="s">
        <v>82</v>
      </c>
      <c r="C52" s="123">
        <v>10350</v>
      </c>
      <c r="D52" s="38">
        <v>2610719</v>
      </c>
      <c r="E52" s="38">
        <v>1</v>
      </c>
      <c r="F52" s="38" t="s">
        <v>64</v>
      </c>
    </row>
    <row r="53" spans="1:6" ht="11.25" customHeight="1" x14ac:dyDescent="0.2">
      <c r="A53" s="36">
        <v>2921</v>
      </c>
      <c r="B53" s="37" t="s">
        <v>86</v>
      </c>
      <c r="C53" s="123">
        <v>15525</v>
      </c>
      <c r="D53" s="38">
        <v>2610719</v>
      </c>
      <c r="E53" s="38">
        <v>1</v>
      </c>
      <c r="F53" s="38" t="s">
        <v>64</v>
      </c>
    </row>
    <row r="54" spans="1:6" ht="11.25" customHeight="1" x14ac:dyDescent="0.2">
      <c r="A54" s="36">
        <v>2931</v>
      </c>
      <c r="B54" s="37" t="s">
        <v>94</v>
      </c>
      <c r="C54" s="123">
        <v>18145.55</v>
      </c>
      <c r="D54" s="38">
        <v>2610719</v>
      </c>
      <c r="E54" s="38">
        <v>1</v>
      </c>
      <c r="F54" s="38" t="s">
        <v>64</v>
      </c>
    </row>
    <row r="55" spans="1:6" ht="11.25" customHeight="1" x14ac:dyDescent="0.2">
      <c r="A55" s="36">
        <v>3591</v>
      </c>
      <c r="B55" s="37" t="s">
        <v>90</v>
      </c>
      <c r="C55" s="123">
        <v>31050</v>
      </c>
      <c r="D55" s="38">
        <v>2610719</v>
      </c>
      <c r="E55" s="38">
        <v>1</v>
      </c>
      <c r="F55" s="38" t="s">
        <v>64</v>
      </c>
    </row>
    <row r="56" spans="1:6" ht="12.75" customHeight="1" x14ac:dyDescent="0.2">
      <c r="A56" s="36">
        <v>5111</v>
      </c>
      <c r="B56" s="37" t="s">
        <v>91</v>
      </c>
      <c r="C56" s="123">
        <v>20700</v>
      </c>
      <c r="D56" s="38">
        <v>2610719</v>
      </c>
      <c r="E56" s="38">
        <v>2</v>
      </c>
      <c r="F56" s="38" t="s">
        <v>75</v>
      </c>
    </row>
    <row r="57" spans="1:6" ht="12" customHeight="1" x14ac:dyDescent="0.2">
      <c r="A57" s="36">
        <v>5121</v>
      </c>
      <c r="B57" s="37" t="s">
        <v>97</v>
      </c>
      <c r="C57" s="123">
        <v>20000</v>
      </c>
      <c r="D57" s="38">
        <v>2610719</v>
      </c>
      <c r="E57" s="38">
        <v>2</v>
      </c>
      <c r="F57" s="38" t="s">
        <v>75</v>
      </c>
    </row>
    <row r="58" spans="1:6" ht="12" customHeight="1" x14ac:dyDescent="0.2">
      <c r="A58" s="36">
        <v>5191</v>
      </c>
      <c r="B58" s="37" t="s">
        <v>98</v>
      </c>
      <c r="C58" s="123">
        <v>15835.2</v>
      </c>
      <c r="D58" s="38">
        <v>2610719</v>
      </c>
      <c r="E58" s="38">
        <v>2</v>
      </c>
      <c r="F58" s="38" t="s">
        <v>75</v>
      </c>
    </row>
    <row r="59" spans="1:6" x14ac:dyDescent="0.2">
      <c r="A59" s="30" t="s">
        <v>99</v>
      </c>
      <c r="B59" s="31" t="s">
        <v>100</v>
      </c>
      <c r="C59" s="120">
        <f>+C60+C73+C102+C124+C140+C156</f>
        <v>5375697.5432500001</v>
      </c>
      <c r="D59" s="32"/>
      <c r="E59" s="32"/>
      <c r="F59" s="32"/>
    </row>
    <row r="60" spans="1:6" x14ac:dyDescent="0.2">
      <c r="A60" s="33" t="s">
        <v>101</v>
      </c>
      <c r="B60" s="34" t="s">
        <v>102</v>
      </c>
      <c r="C60" s="122">
        <f>+SUM(C61:C72)</f>
        <v>499025.97000000003</v>
      </c>
      <c r="D60" s="35"/>
      <c r="E60" s="35" t="s">
        <v>103</v>
      </c>
      <c r="F60" s="35"/>
    </row>
    <row r="61" spans="1:6" x14ac:dyDescent="0.2">
      <c r="A61" s="36">
        <v>1131</v>
      </c>
      <c r="B61" s="37" t="s">
        <v>54</v>
      </c>
      <c r="C61" s="123">
        <v>269557.81</v>
      </c>
      <c r="D61" s="38">
        <v>1100119</v>
      </c>
      <c r="E61" s="38">
        <v>1</v>
      </c>
      <c r="F61" s="38" t="s">
        <v>55</v>
      </c>
    </row>
    <row r="62" spans="1:6" x14ac:dyDescent="0.2">
      <c r="A62" s="36">
        <v>1321</v>
      </c>
      <c r="B62" s="37" t="s">
        <v>56</v>
      </c>
      <c r="C62" s="123">
        <v>6835</v>
      </c>
      <c r="D62" s="38">
        <v>1100119</v>
      </c>
      <c r="E62" s="38">
        <v>1</v>
      </c>
      <c r="F62" s="38" t="s">
        <v>55</v>
      </c>
    </row>
    <row r="63" spans="1:6" x14ac:dyDescent="0.2">
      <c r="A63" s="36">
        <v>1323</v>
      </c>
      <c r="B63" s="37" t="s">
        <v>57</v>
      </c>
      <c r="C63" s="123">
        <v>46182.46</v>
      </c>
      <c r="D63" s="38">
        <v>1100119</v>
      </c>
      <c r="E63" s="38">
        <v>1</v>
      </c>
      <c r="F63" s="38" t="s">
        <v>55</v>
      </c>
    </row>
    <row r="64" spans="1:6" x14ac:dyDescent="0.2">
      <c r="A64" s="36">
        <v>1413</v>
      </c>
      <c r="B64" s="37" t="s">
        <v>59</v>
      </c>
      <c r="C64" s="123">
        <v>56446.42</v>
      </c>
      <c r="D64" s="38">
        <v>1100119</v>
      </c>
      <c r="E64" s="38">
        <v>1</v>
      </c>
      <c r="F64" s="38" t="s">
        <v>55</v>
      </c>
    </row>
    <row r="65" spans="1:6" x14ac:dyDescent="0.2">
      <c r="A65" s="36">
        <v>1421</v>
      </c>
      <c r="B65" s="37" t="s">
        <v>60</v>
      </c>
      <c r="C65" s="123">
        <v>19497.45</v>
      </c>
      <c r="D65" s="38">
        <v>1100119</v>
      </c>
      <c r="E65" s="38">
        <v>1</v>
      </c>
      <c r="F65" s="38" t="s">
        <v>55</v>
      </c>
    </row>
    <row r="66" spans="1:6" x14ac:dyDescent="0.2">
      <c r="A66" s="36">
        <v>1431</v>
      </c>
      <c r="B66" s="37" t="s">
        <v>61</v>
      </c>
      <c r="C66" s="123">
        <v>20082.38</v>
      </c>
      <c r="D66" s="38">
        <v>1100119</v>
      </c>
      <c r="E66" s="38">
        <v>1</v>
      </c>
      <c r="F66" s="38" t="s">
        <v>55</v>
      </c>
    </row>
    <row r="67" spans="1:6" x14ac:dyDescent="0.2">
      <c r="A67" s="36">
        <v>1541</v>
      </c>
      <c r="B67" s="37" t="s">
        <v>62</v>
      </c>
      <c r="C67" s="123">
        <v>67389.45</v>
      </c>
      <c r="D67" s="38">
        <v>1100119</v>
      </c>
      <c r="E67" s="38">
        <v>1</v>
      </c>
      <c r="F67" s="38" t="s">
        <v>55</v>
      </c>
    </row>
    <row r="68" spans="1:6" x14ac:dyDescent="0.2">
      <c r="A68" s="36">
        <v>2111</v>
      </c>
      <c r="B68" s="37" t="s">
        <v>63</v>
      </c>
      <c r="C68" s="123">
        <v>3000</v>
      </c>
      <c r="D68" s="38">
        <v>1100119</v>
      </c>
      <c r="E68" s="38">
        <v>1</v>
      </c>
      <c r="F68" s="38" t="s">
        <v>64</v>
      </c>
    </row>
    <row r="69" spans="1:6" ht="22.5" x14ac:dyDescent="0.2">
      <c r="A69" s="36">
        <v>2212</v>
      </c>
      <c r="B69" s="37" t="s">
        <v>65</v>
      </c>
      <c r="C69" s="123">
        <v>1035</v>
      </c>
      <c r="D69" s="38">
        <v>1100119</v>
      </c>
      <c r="E69" s="38">
        <v>1</v>
      </c>
      <c r="F69" s="38" t="s">
        <v>64</v>
      </c>
    </row>
    <row r="70" spans="1:6" x14ac:dyDescent="0.2">
      <c r="A70" s="36">
        <v>2941</v>
      </c>
      <c r="B70" s="37" t="s">
        <v>67</v>
      </c>
      <c r="C70" s="123">
        <v>4000</v>
      </c>
      <c r="D70" s="38">
        <v>1100119</v>
      </c>
      <c r="E70" s="38">
        <v>1</v>
      </c>
      <c r="F70" s="38" t="s">
        <v>64</v>
      </c>
    </row>
    <row r="71" spans="1:6" ht="24.75" customHeight="1" x14ac:dyDescent="0.2">
      <c r="A71" s="36">
        <v>3252</v>
      </c>
      <c r="B71" s="37" t="s">
        <v>89</v>
      </c>
      <c r="C71" s="123">
        <v>2000</v>
      </c>
      <c r="D71" s="38">
        <v>1400319</v>
      </c>
      <c r="E71" s="38">
        <v>1</v>
      </c>
      <c r="F71" s="38" t="s">
        <v>64</v>
      </c>
    </row>
    <row r="72" spans="1:6" ht="23.25" customHeight="1" x14ac:dyDescent="0.2">
      <c r="A72" s="36">
        <v>3721</v>
      </c>
      <c r="B72" s="37" t="s">
        <v>104</v>
      </c>
      <c r="C72" s="123">
        <v>3000</v>
      </c>
      <c r="D72" s="38">
        <v>1100119</v>
      </c>
      <c r="E72" s="38">
        <v>1</v>
      </c>
      <c r="F72" s="38" t="s">
        <v>64</v>
      </c>
    </row>
    <row r="73" spans="1:6" x14ac:dyDescent="0.2">
      <c r="A73" s="33" t="s">
        <v>110</v>
      </c>
      <c r="B73" s="34" t="s">
        <v>111</v>
      </c>
      <c r="C73" s="122">
        <f>+SUM(C74:C101)</f>
        <v>3087606.9989499999</v>
      </c>
      <c r="D73" s="35"/>
      <c r="E73" s="35" t="s">
        <v>103</v>
      </c>
      <c r="F73" s="35"/>
    </row>
    <row r="74" spans="1:6" x14ac:dyDescent="0.2">
      <c r="A74" s="36">
        <v>1131</v>
      </c>
      <c r="B74" s="37" t="s">
        <v>54</v>
      </c>
      <c r="C74" s="123">
        <v>1485578.74</v>
      </c>
      <c r="D74" s="38">
        <v>1100119</v>
      </c>
      <c r="E74" s="38">
        <v>1</v>
      </c>
      <c r="F74" s="38" t="s">
        <v>55</v>
      </c>
    </row>
    <row r="75" spans="1:6" x14ac:dyDescent="0.2">
      <c r="A75" s="36">
        <v>1321</v>
      </c>
      <c r="B75" s="37" t="s">
        <v>56</v>
      </c>
      <c r="C75" s="123">
        <v>37668.870000000003</v>
      </c>
      <c r="D75" s="38">
        <v>1100119</v>
      </c>
      <c r="E75" s="38">
        <v>1</v>
      </c>
      <c r="F75" s="38" t="s">
        <v>55</v>
      </c>
    </row>
    <row r="76" spans="1:6" x14ac:dyDescent="0.2">
      <c r="A76" s="36">
        <v>1323</v>
      </c>
      <c r="B76" s="37" t="s">
        <v>57</v>
      </c>
      <c r="C76" s="123">
        <v>254519.38</v>
      </c>
      <c r="D76" s="38">
        <v>1100119</v>
      </c>
      <c r="E76" s="38">
        <v>1</v>
      </c>
      <c r="F76" s="38" t="s">
        <v>55</v>
      </c>
    </row>
    <row r="77" spans="1:6" x14ac:dyDescent="0.2">
      <c r="A77" s="36">
        <v>1413</v>
      </c>
      <c r="B77" s="37" t="s">
        <v>59</v>
      </c>
      <c r="C77" s="123">
        <v>401850.45</v>
      </c>
      <c r="D77" s="38">
        <v>1100119</v>
      </c>
      <c r="E77" s="38">
        <v>1</v>
      </c>
      <c r="F77" s="38" t="s">
        <v>55</v>
      </c>
    </row>
    <row r="78" spans="1:6" x14ac:dyDescent="0.2">
      <c r="A78" s="36">
        <v>1421</v>
      </c>
      <c r="B78" s="37" t="s">
        <v>60</v>
      </c>
      <c r="C78" s="123">
        <v>107453.77</v>
      </c>
      <c r="D78" s="38">
        <v>1100119</v>
      </c>
      <c r="E78" s="38">
        <v>1</v>
      </c>
      <c r="F78" s="38" t="s">
        <v>55</v>
      </c>
    </row>
    <row r="79" spans="1:6" x14ac:dyDescent="0.2">
      <c r="A79" s="36">
        <v>1431</v>
      </c>
      <c r="B79" s="37" t="s">
        <v>61</v>
      </c>
      <c r="C79" s="123">
        <v>110677.38</v>
      </c>
      <c r="D79" s="38">
        <v>1100119</v>
      </c>
      <c r="E79" s="38">
        <v>1</v>
      </c>
      <c r="F79" s="38" t="s">
        <v>55</v>
      </c>
    </row>
    <row r="80" spans="1:6" ht="13.5" customHeight="1" x14ac:dyDescent="0.2">
      <c r="A80" s="36">
        <v>1541</v>
      </c>
      <c r="B80" s="37" t="s">
        <v>62</v>
      </c>
      <c r="C80" s="123">
        <v>371394.69</v>
      </c>
      <c r="D80" s="38">
        <v>1100119</v>
      </c>
      <c r="E80" s="38">
        <v>1</v>
      </c>
      <c r="F80" s="38" t="s">
        <v>55</v>
      </c>
    </row>
    <row r="81" spans="1:6" x14ac:dyDescent="0.2">
      <c r="A81" s="36">
        <v>2111</v>
      </c>
      <c r="B81" s="37" t="s">
        <v>63</v>
      </c>
      <c r="C81" s="123">
        <v>10000</v>
      </c>
      <c r="D81" s="38">
        <v>1100119</v>
      </c>
      <c r="E81" s="38">
        <v>1</v>
      </c>
      <c r="F81" s="38" t="s">
        <v>64</v>
      </c>
    </row>
    <row r="82" spans="1:6" x14ac:dyDescent="0.2">
      <c r="A82" s="36">
        <v>2141</v>
      </c>
      <c r="B82" s="37" t="s">
        <v>105</v>
      </c>
      <c r="C82" s="123">
        <v>1035</v>
      </c>
      <c r="D82" s="38">
        <v>1400319</v>
      </c>
      <c r="E82" s="38">
        <v>1</v>
      </c>
      <c r="F82" s="38" t="s">
        <v>64</v>
      </c>
    </row>
    <row r="83" spans="1:6" x14ac:dyDescent="0.2">
      <c r="A83" s="36">
        <v>2161</v>
      </c>
      <c r="B83" s="37" t="s">
        <v>82</v>
      </c>
      <c r="C83" s="123">
        <v>20000</v>
      </c>
      <c r="D83" s="38">
        <v>1100119</v>
      </c>
      <c r="E83" s="38">
        <v>1</v>
      </c>
      <c r="F83" s="38" t="s">
        <v>64</v>
      </c>
    </row>
    <row r="84" spans="1:6" x14ac:dyDescent="0.2">
      <c r="A84" s="36">
        <v>2171</v>
      </c>
      <c r="B84" s="37" t="s">
        <v>106</v>
      </c>
      <c r="C84" s="123">
        <v>5175</v>
      </c>
      <c r="D84" s="38">
        <v>1100119</v>
      </c>
      <c r="E84" s="38">
        <v>1</v>
      </c>
      <c r="F84" s="38" t="s">
        <v>64</v>
      </c>
    </row>
    <row r="85" spans="1:6" x14ac:dyDescent="0.2">
      <c r="A85" s="36">
        <v>2171</v>
      </c>
      <c r="B85" s="37" t="s">
        <v>106</v>
      </c>
      <c r="C85" s="123">
        <v>7245</v>
      </c>
      <c r="D85" s="38">
        <v>1400319</v>
      </c>
      <c r="E85" s="38">
        <v>1</v>
      </c>
      <c r="F85" s="38" t="s">
        <v>64</v>
      </c>
    </row>
    <row r="86" spans="1:6" ht="22.5" x14ac:dyDescent="0.2">
      <c r="A86" s="36">
        <v>2212</v>
      </c>
      <c r="B86" s="37" t="s">
        <v>65</v>
      </c>
      <c r="C86" s="123">
        <v>140000</v>
      </c>
      <c r="D86" s="38">
        <v>1100119</v>
      </c>
      <c r="E86" s="38">
        <v>1</v>
      </c>
      <c r="F86" s="38" t="s">
        <v>64</v>
      </c>
    </row>
    <row r="87" spans="1:6" x14ac:dyDescent="0.2">
      <c r="A87" s="36">
        <v>2231</v>
      </c>
      <c r="B87" s="37" t="s">
        <v>83</v>
      </c>
      <c r="C87" s="123">
        <v>8000</v>
      </c>
      <c r="D87" s="38">
        <v>1100119</v>
      </c>
      <c r="E87" s="38">
        <v>1</v>
      </c>
      <c r="F87" s="38" t="s">
        <v>64</v>
      </c>
    </row>
    <row r="88" spans="1:6" x14ac:dyDescent="0.2">
      <c r="A88" s="36">
        <v>2491</v>
      </c>
      <c r="B88" s="37" t="s">
        <v>84</v>
      </c>
      <c r="C88" s="123">
        <v>35000</v>
      </c>
      <c r="D88" s="38">
        <v>1100119</v>
      </c>
      <c r="E88" s="38">
        <v>1</v>
      </c>
      <c r="F88" s="38" t="s">
        <v>64</v>
      </c>
    </row>
    <row r="89" spans="1:6" x14ac:dyDescent="0.2">
      <c r="A89" s="36">
        <v>2491</v>
      </c>
      <c r="B89" s="37" t="s">
        <v>84</v>
      </c>
      <c r="C89" s="123"/>
      <c r="D89" s="38">
        <v>1400319</v>
      </c>
      <c r="E89" s="38">
        <v>1</v>
      </c>
      <c r="F89" s="38" t="s">
        <v>64</v>
      </c>
    </row>
    <row r="90" spans="1:6" x14ac:dyDescent="0.2">
      <c r="A90" s="36">
        <v>2541</v>
      </c>
      <c r="B90" s="37" t="s">
        <v>107</v>
      </c>
      <c r="C90" s="123">
        <v>7245</v>
      </c>
      <c r="D90" s="38">
        <v>1100119</v>
      </c>
      <c r="E90" s="38">
        <v>1</v>
      </c>
      <c r="F90" s="38" t="s">
        <v>64</v>
      </c>
    </row>
    <row r="91" spans="1:6" x14ac:dyDescent="0.2">
      <c r="A91" s="36">
        <v>2751</v>
      </c>
      <c r="B91" s="37" t="s">
        <v>112</v>
      </c>
      <c r="C91" s="123">
        <v>4000</v>
      </c>
      <c r="D91" s="38">
        <v>1100119</v>
      </c>
      <c r="E91" s="38">
        <v>1</v>
      </c>
      <c r="F91" s="38" t="s">
        <v>64</v>
      </c>
    </row>
    <row r="92" spans="1:6" x14ac:dyDescent="0.2">
      <c r="A92" s="36">
        <v>2921</v>
      </c>
      <c r="B92" s="37" t="s">
        <v>86</v>
      </c>
      <c r="C92" s="123">
        <v>10000</v>
      </c>
      <c r="D92" s="38">
        <v>1400319</v>
      </c>
      <c r="E92" s="38">
        <v>1</v>
      </c>
      <c r="F92" s="38" t="s">
        <v>64</v>
      </c>
    </row>
    <row r="93" spans="1:6" x14ac:dyDescent="0.2">
      <c r="A93" s="36">
        <v>3121</v>
      </c>
      <c r="B93" s="37" t="s">
        <v>108</v>
      </c>
      <c r="C93" s="123">
        <v>11385</v>
      </c>
      <c r="D93" s="38">
        <v>1100119</v>
      </c>
      <c r="E93" s="38">
        <v>1</v>
      </c>
      <c r="F93" s="38" t="s">
        <v>64</v>
      </c>
    </row>
    <row r="94" spans="1:6" x14ac:dyDescent="0.2">
      <c r="A94" s="36">
        <v>3131</v>
      </c>
      <c r="B94" s="37" t="s">
        <v>88</v>
      </c>
      <c r="C94" s="123">
        <v>7245</v>
      </c>
      <c r="D94" s="38">
        <v>1100119</v>
      </c>
      <c r="E94" s="38">
        <v>1</v>
      </c>
      <c r="F94" s="38" t="s">
        <v>64</v>
      </c>
    </row>
    <row r="95" spans="1:6" x14ac:dyDescent="0.2">
      <c r="A95" s="36">
        <v>3141</v>
      </c>
      <c r="B95" s="37" t="s">
        <v>109</v>
      </c>
      <c r="C95" s="123">
        <v>15000</v>
      </c>
      <c r="D95" s="38">
        <v>1100119</v>
      </c>
      <c r="E95" s="38">
        <v>1</v>
      </c>
      <c r="F95" s="38" t="s">
        <v>64</v>
      </c>
    </row>
    <row r="96" spans="1:6" ht="22.5" x14ac:dyDescent="0.2">
      <c r="A96" s="36">
        <v>3361</v>
      </c>
      <c r="B96" s="37" t="s">
        <v>69</v>
      </c>
      <c r="C96" s="123">
        <v>1011.402</v>
      </c>
      <c r="D96" s="38">
        <v>1100119</v>
      </c>
      <c r="E96" s="38">
        <v>1</v>
      </c>
      <c r="F96" s="38" t="s">
        <v>64</v>
      </c>
    </row>
    <row r="97" spans="1:6" x14ac:dyDescent="0.2">
      <c r="A97" s="36">
        <v>3441</v>
      </c>
      <c r="B97" s="37" t="s">
        <v>113</v>
      </c>
      <c r="C97" s="123">
        <v>11724.397199999999</v>
      </c>
      <c r="D97" s="38">
        <v>1100119</v>
      </c>
      <c r="E97" s="38">
        <v>1</v>
      </c>
      <c r="F97" s="38" t="s">
        <v>64</v>
      </c>
    </row>
    <row r="98" spans="1:6" x14ac:dyDescent="0.2">
      <c r="A98" s="36">
        <v>3441</v>
      </c>
      <c r="B98" s="37" t="s">
        <v>113</v>
      </c>
      <c r="C98" s="123">
        <v>10292.919750000001</v>
      </c>
      <c r="D98" s="38">
        <v>1400319</v>
      </c>
      <c r="E98" s="38">
        <v>1</v>
      </c>
      <c r="F98" s="38" t="s">
        <v>64</v>
      </c>
    </row>
    <row r="99" spans="1:6" x14ac:dyDescent="0.2">
      <c r="A99" s="36">
        <v>3511</v>
      </c>
      <c r="B99" s="37" t="s">
        <v>114</v>
      </c>
      <c r="C99" s="123">
        <v>5000</v>
      </c>
      <c r="D99" s="38">
        <v>1100119</v>
      </c>
      <c r="E99" s="38">
        <v>1</v>
      </c>
      <c r="F99" s="38" t="s">
        <v>64</v>
      </c>
    </row>
    <row r="100" spans="1:6" x14ac:dyDescent="0.2">
      <c r="A100" s="36">
        <v>3591</v>
      </c>
      <c r="B100" s="37" t="s">
        <v>90</v>
      </c>
      <c r="C100" s="123">
        <v>6000</v>
      </c>
      <c r="D100" s="38">
        <v>1100119</v>
      </c>
      <c r="E100" s="38">
        <v>1</v>
      </c>
      <c r="F100" s="38" t="s">
        <v>64</v>
      </c>
    </row>
    <row r="101" spans="1:6" ht="22.5" x14ac:dyDescent="0.2">
      <c r="A101" s="36">
        <v>3721</v>
      </c>
      <c r="B101" s="37" t="s">
        <v>104</v>
      </c>
      <c r="C101" s="123">
        <v>3105</v>
      </c>
      <c r="D101" s="38">
        <v>1100119</v>
      </c>
      <c r="E101" s="38">
        <v>1</v>
      </c>
      <c r="F101" s="38" t="s">
        <v>64</v>
      </c>
    </row>
    <row r="102" spans="1:6" x14ac:dyDescent="0.2">
      <c r="A102" s="33" t="s">
        <v>115</v>
      </c>
      <c r="B102" s="34" t="s">
        <v>116</v>
      </c>
      <c r="C102" s="122">
        <f>+SUM(C103:C123)</f>
        <v>1324158.2951</v>
      </c>
      <c r="D102" s="35"/>
      <c r="E102" s="35" t="s">
        <v>103</v>
      </c>
      <c r="F102" s="35"/>
    </row>
    <row r="103" spans="1:6" x14ac:dyDescent="0.2">
      <c r="A103" s="36">
        <v>1131</v>
      </c>
      <c r="B103" s="37" t="s">
        <v>54</v>
      </c>
      <c r="C103" s="123">
        <v>629984.29</v>
      </c>
      <c r="D103" s="38">
        <v>1100119</v>
      </c>
      <c r="E103" s="38">
        <v>1</v>
      </c>
      <c r="F103" s="38" t="s">
        <v>55</v>
      </c>
    </row>
    <row r="104" spans="1:6" x14ac:dyDescent="0.2">
      <c r="A104" s="36">
        <v>1321</v>
      </c>
      <c r="B104" s="37" t="s">
        <v>56</v>
      </c>
      <c r="C104" s="123">
        <v>15974.11</v>
      </c>
      <c r="D104" s="38">
        <v>1100119</v>
      </c>
      <c r="E104" s="38">
        <v>1</v>
      </c>
      <c r="F104" s="38" t="s">
        <v>55</v>
      </c>
    </row>
    <row r="105" spans="1:6" x14ac:dyDescent="0.2">
      <c r="A105" s="36">
        <v>1323</v>
      </c>
      <c r="B105" s="37" t="s">
        <v>57</v>
      </c>
      <c r="C105" s="123">
        <v>107933.16</v>
      </c>
      <c r="D105" s="38">
        <v>1100119</v>
      </c>
      <c r="E105" s="38">
        <v>1</v>
      </c>
      <c r="F105" s="38" t="s">
        <v>55</v>
      </c>
    </row>
    <row r="106" spans="1:6" x14ac:dyDescent="0.2">
      <c r="A106" s="36">
        <v>1413</v>
      </c>
      <c r="B106" s="37" t="s">
        <v>59</v>
      </c>
      <c r="C106" s="123">
        <v>170210.57</v>
      </c>
      <c r="D106" s="38">
        <v>1100119</v>
      </c>
      <c r="E106" s="38">
        <v>1</v>
      </c>
      <c r="F106" s="38" t="s">
        <v>55</v>
      </c>
    </row>
    <row r="107" spans="1:6" x14ac:dyDescent="0.2">
      <c r="A107" s="36">
        <v>1421</v>
      </c>
      <c r="B107" s="37" t="s">
        <v>60</v>
      </c>
      <c r="C107" s="123">
        <v>45567.55</v>
      </c>
      <c r="D107" s="38">
        <v>1100119</v>
      </c>
      <c r="E107" s="38">
        <v>1</v>
      </c>
      <c r="F107" s="38" t="s">
        <v>55</v>
      </c>
    </row>
    <row r="108" spans="1:6" x14ac:dyDescent="0.2">
      <c r="A108" s="36">
        <v>1431</v>
      </c>
      <c r="B108" s="37" t="s">
        <v>61</v>
      </c>
      <c r="C108" s="123">
        <v>46934.58</v>
      </c>
      <c r="D108" s="38">
        <v>1100119</v>
      </c>
      <c r="E108" s="38">
        <v>1</v>
      </c>
      <c r="F108" s="38" t="s">
        <v>55</v>
      </c>
    </row>
    <row r="109" spans="1:6" ht="14.25" customHeight="1" x14ac:dyDescent="0.2">
      <c r="A109" s="36">
        <v>1541</v>
      </c>
      <c r="B109" s="37" t="s">
        <v>62</v>
      </c>
      <c r="C109" s="123">
        <v>157496.07</v>
      </c>
      <c r="D109" s="38">
        <v>1100119</v>
      </c>
      <c r="E109" s="38">
        <v>1</v>
      </c>
      <c r="F109" s="38" t="s">
        <v>55</v>
      </c>
    </row>
    <row r="110" spans="1:6" x14ac:dyDescent="0.2">
      <c r="A110" s="36">
        <v>2111</v>
      </c>
      <c r="B110" s="37" t="s">
        <v>63</v>
      </c>
      <c r="C110" s="123">
        <v>10000</v>
      </c>
      <c r="D110" s="38">
        <v>1100119</v>
      </c>
      <c r="E110" s="38">
        <v>1</v>
      </c>
      <c r="F110" s="38" t="s">
        <v>64</v>
      </c>
    </row>
    <row r="111" spans="1:6" x14ac:dyDescent="0.2">
      <c r="A111" s="36">
        <v>2161</v>
      </c>
      <c r="B111" s="37" t="s">
        <v>82</v>
      </c>
      <c r="C111" s="123">
        <v>12000</v>
      </c>
      <c r="D111" s="38">
        <v>1100119</v>
      </c>
      <c r="E111" s="38">
        <v>1</v>
      </c>
      <c r="F111" s="38" t="s">
        <v>64</v>
      </c>
    </row>
    <row r="112" spans="1:6" x14ac:dyDescent="0.2">
      <c r="A112" s="36">
        <v>2171</v>
      </c>
      <c r="B112" s="37" t="s">
        <v>106</v>
      </c>
      <c r="C112" s="123">
        <v>7000</v>
      </c>
      <c r="D112" s="38">
        <v>1400319</v>
      </c>
      <c r="E112" s="38">
        <v>1</v>
      </c>
      <c r="F112" s="38" t="s">
        <v>64</v>
      </c>
    </row>
    <row r="113" spans="1:6" ht="22.5" x14ac:dyDescent="0.2">
      <c r="A113" s="36">
        <v>2212</v>
      </c>
      <c r="B113" s="37" t="s">
        <v>65</v>
      </c>
      <c r="C113" s="123">
        <v>65000</v>
      </c>
      <c r="D113" s="38">
        <v>1100119</v>
      </c>
      <c r="E113" s="38">
        <v>1</v>
      </c>
      <c r="F113" s="38" t="s">
        <v>64</v>
      </c>
    </row>
    <row r="114" spans="1:6" x14ac:dyDescent="0.2">
      <c r="A114" s="36">
        <v>2231</v>
      </c>
      <c r="B114" s="37" t="s">
        <v>83</v>
      </c>
      <c r="C114" s="123">
        <v>3000</v>
      </c>
      <c r="D114" s="38">
        <v>1100119</v>
      </c>
      <c r="E114" s="38">
        <v>1</v>
      </c>
      <c r="F114" s="38" t="s">
        <v>64</v>
      </c>
    </row>
    <row r="115" spans="1:6" x14ac:dyDescent="0.2">
      <c r="A115" s="36">
        <v>2541</v>
      </c>
      <c r="B115" s="37" t="s">
        <v>107</v>
      </c>
      <c r="C115" s="123">
        <v>5000</v>
      </c>
      <c r="D115" s="38">
        <v>1100119</v>
      </c>
      <c r="E115" s="38">
        <v>1</v>
      </c>
      <c r="F115" s="38" t="s">
        <v>64</v>
      </c>
    </row>
    <row r="116" spans="1:6" x14ac:dyDescent="0.2">
      <c r="A116" s="36">
        <v>2921</v>
      </c>
      <c r="B116" s="37" t="s">
        <v>86</v>
      </c>
      <c r="C116" s="123">
        <v>10000</v>
      </c>
      <c r="D116" s="38">
        <v>1100119</v>
      </c>
      <c r="E116" s="38">
        <v>1</v>
      </c>
      <c r="F116" s="38" t="s">
        <v>64</v>
      </c>
    </row>
    <row r="117" spans="1:6" x14ac:dyDescent="0.2">
      <c r="A117" s="36">
        <v>3111</v>
      </c>
      <c r="B117" s="37" t="s">
        <v>87</v>
      </c>
      <c r="C117" s="123">
        <v>6210</v>
      </c>
      <c r="D117" s="38">
        <v>1100119</v>
      </c>
      <c r="E117" s="38">
        <v>1</v>
      </c>
      <c r="F117" s="38" t="s">
        <v>64</v>
      </c>
    </row>
    <row r="118" spans="1:6" x14ac:dyDescent="0.2">
      <c r="A118" s="36">
        <v>3121</v>
      </c>
      <c r="B118" s="37" t="s">
        <v>108</v>
      </c>
      <c r="C118" s="123">
        <v>5532.9650999999994</v>
      </c>
      <c r="D118" s="38">
        <v>1100119</v>
      </c>
      <c r="E118" s="38">
        <v>1</v>
      </c>
      <c r="F118" s="38" t="s">
        <v>64</v>
      </c>
    </row>
    <row r="119" spans="1:6" x14ac:dyDescent="0.2">
      <c r="A119" s="36">
        <v>3131</v>
      </c>
      <c r="B119" s="37" t="s">
        <v>88</v>
      </c>
      <c r="C119" s="123">
        <v>2070</v>
      </c>
      <c r="D119" s="38">
        <v>1100119</v>
      </c>
      <c r="E119" s="38">
        <v>1</v>
      </c>
      <c r="F119" s="38" t="s">
        <v>64</v>
      </c>
    </row>
    <row r="120" spans="1:6" x14ac:dyDescent="0.2">
      <c r="A120" s="36">
        <v>3141</v>
      </c>
      <c r="B120" s="37" t="s">
        <v>109</v>
      </c>
      <c r="C120" s="123">
        <v>7245</v>
      </c>
      <c r="D120" s="38">
        <v>1100119</v>
      </c>
      <c r="E120" s="38">
        <v>1</v>
      </c>
      <c r="F120" s="38" t="s">
        <v>64</v>
      </c>
    </row>
    <row r="121" spans="1:6" x14ac:dyDescent="0.2">
      <c r="A121" s="36">
        <v>3441</v>
      </c>
      <c r="B121" s="37" t="s">
        <v>113</v>
      </c>
      <c r="C121" s="123">
        <v>10000</v>
      </c>
      <c r="D121" s="38">
        <v>1400319</v>
      </c>
      <c r="E121" s="38">
        <v>1</v>
      </c>
      <c r="F121" s="38" t="s">
        <v>64</v>
      </c>
    </row>
    <row r="122" spans="1:6" x14ac:dyDescent="0.2">
      <c r="A122" s="36">
        <v>3591</v>
      </c>
      <c r="B122" s="37" t="s">
        <v>90</v>
      </c>
      <c r="C122" s="123">
        <v>5000</v>
      </c>
      <c r="D122" s="38">
        <v>1100119</v>
      </c>
      <c r="E122" s="38">
        <v>1</v>
      </c>
      <c r="F122" s="38" t="s">
        <v>64</v>
      </c>
    </row>
    <row r="123" spans="1:6" ht="22.5" x14ac:dyDescent="0.2">
      <c r="A123" s="36">
        <v>3721</v>
      </c>
      <c r="B123" s="37" t="s">
        <v>104</v>
      </c>
      <c r="C123" s="123">
        <v>2000</v>
      </c>
      <c r="D123" s="38">
        <v>1100119</v>
      </c>
      <c r="E123" s="38">
        <v>1</v>
      </c>
      <c r="F123" s="38" t="s">
        <v>64</v>
      </c>
    </row>
    <row r="124" spans="1:6" x14ac:dyDescent="0.2">
      <c r="A124" s="33" t="s">
        <v>117</v>
      </c>
      <c r="B124" s="34" t="s">
        <v>118</v>
      </c>
      <c r="C124" s="122">
        <f>+SUM(C125:C139)</f>
        <v>101007.46</v>
      </c>
      <c r="D124" s="35"/>
      <c r="E124" s="35" t="s">
        <v>103</v>
      </c>
      <c r="F124" s="35"/>
    </row>
    <row r="125" spans="1:6" x14ac:dyDescent="0.2">
      <c r="A125" s="36">
        <v>1131</v>
      </c>
      <c r="B125" s="37" t="s">
        <v>54</v>
      </c>
      <c r="C125" s="123">
        <v>40752.07</v>
      </c>
      <c r="D125" s="38">
        <v>1100119</v>
      </c>
      <c r="E125" s="38">
        <v>1</v>
      </c>
      <c r="F125" s="38" t="s">
        <v>55</v>
      </c>
    </row>
    <row r="126" spans="1:6" x14ac:dyDescent="0.2">
      <c r="A126" s="36">
        <v>1321</v>
      </c>
      <c r="B126" s="37" t="s">
        <v>56</v>
      </c>
      <c r="C126" s="123">
        <v>1033.32</v>
      </c>
      <c r="D126" s="38">
        <v>1100119</v>
      </c>
      <c r="E126" s="38">
        <v>1</v>
      </c>
      <c r="F126" s="38" t="s">
        <v>55</v>
      </c>
    </row>
    <row r="127" spans="1:6" x14ac:dyDescent="0.2">
      <c r="A127" s="36">
        <v>1323</v>
      </c>
      <c r="B127" s="37" t="s">
        <v>57</v>
      </c>
      <c r="C127" s="123">
        <v>6981.92</v>
      </c>
      <c r="D127" s="38">
        <v>1100119</v>
      </c>
      <c r="E127" s="38">
        <v>1</v>
      </c>
      <c r="F127" s="38" t="s">
        <v>55</v>
      </c>
    </row>
    <row r="128" spans="1:6" x14ac:dyDescent="0.2">
      <c r="A128" s="36">
        <v>1413</v>
      </c>
      <c r="B128" s="37" t="s">
        <v>59</v>
      </c>
      <c r="C128" s="123">
        <v>12965.9</v>
      </c>
      <c r="D128" s="38">
        <v>1100119</v>
      </c>
      <c r="E128" s="38">
        <v>1</v>
      </c>
      <c r="F128" s="38" t="s">
        <v>55</v>
      </c>
    </row>
    <row r="129" spans="1:6" x14ac:dyDescent="0.2">
      <c r="A129" s="36">
        <v>1421</v>
      </c>
      <c r="B129" s="37" t="s">
        <v>60</v>
      </c>
      <c r="C129" s="123">
        <v>2947.65</v>
      </c>
      <c r="D129" s="38">
        <v>1100119</v>
      </c>
      <c r="E129" s="38">
        <v>1</v>
      </c>
      <c r="F129" s="38" t="s">
        <v>55</v>
      </c>
    </row>
    <row r="130" spans="1:6" x14ac:dyDescent="0.2">
      <c r="A130" s="36">
        <v>1431</v>
      </c>
      <c r="B130" s="37" t="s">
        <v>61</v>
      </c>
      <c r="C130" s="123">
        <v>3036.08</v>
      </c>
      <c r="D130" s="38">
        <v>1100119</v>
      </c>
      <c r="E130" s="38">
        <v>1</v>
      </c>
      <c r="F130" s="38" t="s">
        <v>55</v>
      </c>
    </row>
    <row r="131" spans="1:6" ht="12.75" customHeight="1" x14ac:dyDescent="0.2">
      <c r="A131" s="36">
        <v>1541</v>
      </c>
      <c r="B131" s="37" t="s">
        <v>62</v>
      </c>
      <c r="C131" s="123">
        <v>10188.02</v>
      </c>
      <c r="D131" s="38">
        <v>1100119</v>
      </c>
      <c r="E131" s="38">
        <v>1</v>
      </c>
      <c r="F131" s="38" t="s">
        <v>55</v>
      </c>
    </row>
    <row r="132" spans="1:6" x14ac:dyDescent="0.2">
      <c r="A132" s="36">
        <v>2111</v>
      </c>
      <c r="B132" s="37" t="s">
        <v>63</v>
      </c>
      <c r="C132" s="123">
        <v>2700</v>
      </c>
      <c r="D132" s="38">
        <v>1100119</v>
      </c>
      <c r="E132" s="38">
        <v>1</v>
      </c>
      <c r="F132" s="38" t="s">
        <v>64</v>
      </c>
    </row>
    <row r="133" spans="1:6" x14ac:dyDescent="0.2">
      <c r="A133" s="36">
        <v>2161</v>
      </c>
      <c r="B133" s="37" t="s">
        <v>82</v>
      </c>
      <c r="C133" s="123">
        <v>4140</v>
      </c>
      <c r="D133" s="38">
        <v>1100119</v>
      </c>
      <c r="E133" s="38">
        <v>1</v>
      </c>
      <c r="F133" s="38" t="s">
        <v>64</v>
      </c>
    </row>
    <row r="134" spans="1:6" x14ac:dyDescent="0.2">
      <c r="A134" s="36">
        <v>2541</v>
      </c>
      <c r="B134" s="37" t="s">
        <v>107</v>
      </c>
      <c r="C134" s="123">
        <v>2000</v>
      </c>
      <c r="D134" s="38">
        <v>1100119</v>
      </c>
      <c r="E134" s="38">
        <v>1</v>
      </c>
      <c r="F134" s="38" t="s">
        <v>64</v>
      </c>
    </row>
    <row r="135" spans="1:6" x14ac:dyDescent="0.2">
      <c r="A135" s="36">
        <v>2921</v>
      </c>
      <c r="B135" s="37" t="s">
        <v>86</v>
      </c>
      <c r="C135" s="123">
        <v>4105</v>
      </c>
      <c r="D135" s="38">
        <v>1100119</v>
      </c>
      <c r="E135" s="38">
        <v>1</v>
      </c>
      <c r="F135" s="38" t="s">
        <v>64</v>
      </c>
    </row>
    <row r="136" spans="1:6" x14ac:dyDescent="0.2">
      <c r="A136" s="36">
        <v>3131</v>
      </c>
      <c r="B136" s="37" t="s">
        <v>88</v>
      </c>
      <c r="C136" s="123">
        <v>2587.5</v>
      </c>
      <c r="D136" s="38">
        <v>1100119</v>
      </c>
      <c r="E136" s="38">
        <v>1</v>
      </c>
      <c r="F136" s="38" t="s">
        <v>64</v>
      </c>
    </row>
    <row r="137" spans="1:6" x14ac:dyDescent="0.2">
      <c r="A137" s="36">
        <v>3441</v>
      </c>
      <c r="B137" s="37" t="s">
        <v>113</v>
      </c>
      <c r="C137" s="123">
        <v>4000</v>
      </c>
      <c r="D137" s="38">
        <v>1100119</v>
      </c>
      <c r="E137" s="38">
        <v>1</v>
      </c>
      <c r="F137" s="38" t="s">
        <v>64</v>
      </c>
    </row>
    <row r="138" spans="1:6" x14ac:dyDescent="0.2">
      <c r="A138" s="36">
        <v>3591</v>
      </c>
      <c r="B138" s="37" t="s">
        <v>90</v>
      </c>
      <c r="C138" s="123">
        <v>2070</v>
      </c>
      <c r="D138" s="38">
        <v>1100119</v>
      </c>
      <c r="E138" s="39">
        <v>1</v>
      </c>
      <c r="F138" s="38" t="s">
        <v>64</v>
      </c>
    </row>
    <row r="139" spans="1:6" ht="22.5" x14ac:dyDescent="0.2">
      <c r="A139" s="36">
        <v>3721</v>
      </c>
      <c r="B139" s="37" t="s">
        <v>104</v>
      </c>
      <c r="C139" s="123">
        <v>1500</v>
      </c>
      <c r="D139" s="38">
        <v>1100119</v>
      </c>
      <c r="E139" s="38">
        <v>1</v>
      </c>
      <c r="F139" s="38" t="s">
        <v>64</v>
      </c>
    </row>
    <row r="140" spans="1:6" x14ac:dyDescent="0.2">
      <c r="A140" s="33" t="s">
        <v>119</v>
      </c>
      <c r="B140" s="34" t="s">
        <v>120</v>
      </c>
      <c r="C140" s="122">
        <f>+SUM(C141:C155)</f>
        <v>171418.8192</v>
      </c>
      <c r="D140" s="35"/>
      <c r="E140" s="35" t="s">
        <v>103</v>
      </c>
      <c r="F140" s="35"/>
    </row>
    <row r="141" spans="1:6" x14ac:dyDescent="0.2">
      <c r="A141" s="36">
        <v>1131</v>
      </c>
      <c r="B141" s="37" t="s">
        <v>54</v>
      </c>
      <c r="C141" s="123">
        <v>79011.89</v>
      </c>
      <c r="D141" s="38">
        <v>1100119</v>
      </c>
      <c r="E141" s="38">
        <v>1</v>
      </c>
      <c r="F141" s="38" t="s">
        <v>55</v>
      </c>
    </row>
    <row r="142" spans="1:6" x14ac:dyDescent="0.2">
      <c r="A142" s="36">
        <v>1321</v>
      </c>
      <c r="B142" s="37" t="s">
        <v>56</v>
      </c>
      <c r="C142" s="123">
        <v>2003.45</v>
      </c>
      <c r="D142" s="38">
        <v>1100119</v>
      </c>
      <c r="E142" s="38">
        <v>1</v>
      </c>
      <c r="F142" s="38" t="s">
        <v>55</v>
      </c>
    </row>
    <row r="143" spans="1:6" x14ac:dyDescent="0.2">
      <c r="A143" s="36">
        <v>1323</v>
      </c>
      <c r="B143" s="37" t="s">
        <v>57</v>
      </c>
      <c r="C143" s="123">
        <v>13536.85</v>
      </c>
      <c r="D143" s="38">
        <v>1100119</v>
      </c>
      <c r="E143" s="38">
        <v>1</v>
      </c>
      <c r="F143" s="38" t="s">
        <v>55</v>
      </c>
    </row>
    <row r="144" spans="1:6" x14ac:dyDescent="0.2">
      <c r="A144" s="36">
        <v>1413</v>
      </c>
      <c r="B144" s="37" t="s">
        <v>59</v>
      </c>
      <c r="C144" s="123">
        <v>25555.05</v>
      </c>
      <c r="D144" s="38">
        <v>1100119</v>
      </c>
      <c r="E144" s="38">
        <v>1</v>
      </c>
      <c r="F144" s="38" t="s">
        <v>55</v>
      </c>
    </row>
    <row r="145" spans="1:6" x14ac:dyDescent="0.2">
      <c r="A145" s="36">
        <v>1421</v>
      </c>
      <c r="B145" s="37" t="s">
        <v>60</v>
      </c>
      <c r="C145" s="123">
        <v>5715.03</v>
      </c>
      <c r="D145" s="38">
        <v>1100119</v>
      </c>
      <c r="E145" s="38">
        <v>1</v>
      </c>
      <c r="F145" s="38" t="s">
        <v>55</v>
      </c>
    </row>
    <row r="146" spans="1:6" x14ac:dyDescent="0.2">
      <c r="A146" s="36">
        <v>1431</v>
      </c>
      <c r="B146" s="37" t="s">
        <v>61</v>
      </c>
      <c r="C146" s="123">
        <v>5886.48</v>
      </c>
      <c r="D146" s="38">
        <v>1100119</v>
      </c>
      <c r="E146" s="38">
        <v>1</v>
      </c>
      <c r="F146" s="38" t="s">
        <v>55</v>
      </c>
    </row>
    <row r="147" spans="1:6" x14ac:dyDescent="0.2">
      <c r="A147" s="36">
        <v>1541</v>
      </c>
      <c r="B147" s="37" t="s">
        <v>62</v>
      </c>
      <c r="C147" s="123">
        <v>19752.97</v>
      </c>
      <c r="D147" s="38">
        <v>1100119</v>
      </c>
      <c r="E147" s="38">
        <v>1</v>
      </c>
      <c r="F147" s="38" t="s">
        <v>55</v>
      </c>
    </row>
    <row r="148" spans="1:6" x14ac:dyDescent="0.2">
      <c r="A148" s="36">
        <v>2111</v>
      </c>
      <c r="B148" s="37" t="s">
        <v>63</v>
      </c>
      <c r="C148" s="123">
        <v>2070</v>
      </c>
      <c r="D148" s="38">
        <v>1100119</v>
      </c>
      <c r="E148" s="38">
        <v>1</v>
      </c>
      <c r="F148" s="38" t="s">
        <v>64</v>
      </c>
    </row>
    <row r="149" spans="1:6" x14ac:dyDescent="0.2">
      <c r="A149" s="36">
        <v>2161</v>
      </c>
      <c r="B149" s="37" t="s">
        <v>82</v>
      </c>
      <c r="C149" s="123">
        <v>1035</v>
      </c>
      <c r="D149" s="38">
        <v>1100119</v>
      </c>
      <c r="E149" s="38">
        <v>1</v>
      </c>
      <c r="F149" s="38" t="s">
        <v>64</v>
      </c>
    </row>
    <row r="150" spans="1:6" x14ac:dyDescent="0.2">
      <c r="A150" s="36">
        <v>2541</v>
      </c>
      <c r="B150" s="37" t="s">
        <v>107</v>
      </c>
      <c r="C150" s="123">
        <v>1035</v>
      </c>
      <c r="D150" s="38">
        <v>1100119</v>
      </c>
      <c r="E150" s="38">
        <v>1</v>
      </c>
      <c r="F150" s="38" t="s">
        <v>64</v>
      </c>
    </row>
    <row r="151" spans="1:6" x14ac:dyDescent="0.2">
      <c r="A151" s="36">
        <v>2921</v>
      </c>
      <c r="B151" s="37" t="s">
        <v>86</v>
      </c>
      <c r="C151" s="123">
        <v>4070</v>
      </c>
      <c r="D151" s="38">
        <v>1100119</v>
      </c>
      <c r="E151" s="38">
        <v>1</v>
      </c>
      <c r="F151" s="38" t="s">
        <v>64</v>
      </c>
    </row>
    <row r="152" spans="1:6" x14ac:dyDescent="0.2">
      <c r="A152" s="36">
        <v>3131</v>
      </c>
      <c r="B152" s="37" t="s">
        <v>88</v>
      </c>
      <c r="C152" s="123">
        <v>1552.5</v>
      </c>
      <c r="D152" s="38">
        <v>1100119</v>
      </c>
      <c r="E152" s="38">
        <v>1</v>
      </c>
      <c r="F152" s="38" t="s">
        <v>64</v>
      </c>
    </row>
    <row r="153" spans="1:6" x14ac:dyDescent="0.2">
      <c r="A153" s="36">
        <v>3441</v>
      </c>
      <c r="B153" s="37" t="s">
        <v>113</v>
      </c>
      <c r="C153" s="123">
        <v>3607.0992000000001</v>
      </c>
      <c r="D153" s="38">
        <v>1100119</v>
      </c>
      <c r="E153" s="38">
        <v>1</v>
      </c>
      <c r="F153" s="38" t="s">
        <v>64</v>
      </c>
    </row>
    <row r="154" spans="1:6" x14ac:dyDescent="0.2">
      <c r="A154" s="36">
        <v>3591</v>
      </c>
      <c r="B154" s="37" t="s">
        <v>90</v>
      </c>
      <c r="C154" s="123">
        <v>2587.5</v>
      </c>
      <c r="D154" s="38">
        <v>1100119</v>
      </c>
      <c r="E154" s="38">
        <v>1</v>
      </c>
      <c r="F154" s="38" t="s">
        <v>64</v>
      </c>
    </row>
    <row r="155" spans="1:6" ht="22.5" x14ac:dyDescent="0.2">
      <c r="A155" s="36">
        <v>3721</v>
      </c>
      <c r="B155" s="37" t="s">
        <v>104</v>
      </c>
      <c r="C155" s="123">
        <v>4000</v>
      </c>
      <c r="D155" s="38">
        <v>1100119</v>
      </c>
      <c r="E155" s="38">
        <v>1</v>
      </c>
      <c r="F155" s="38" t="s">
        <v>64</v>
      </c>
    </row>
    <row r="156" spans="1:6" x14ac:dyDescent="0.2">
      <c r="A156" s="33" t="s">
        <v>121</v>
      </c>
      <c r="B156" s="34" t="s">
        <v>102</v>
      </c>
      <c r="C156" s="122">
        <f>+SUM(C157)</f>
        <v>192480</v>
      </c>
      <c r="D156" s="35"/>
      <c r="E156" s="35" t="s">
        <v>103</v>
      </c>
      <c r="F156" s="35"/>
    </row>
    <row r="157" spans="1:6" x14ac:dyDescent="0.2">
      <c r="A157" s="36">
        <v>1342</v>
      </c>
      <c r="B157" s="37" t="s">
        <v>58</v>
      </c>
      <c r="C157" s="123">
        <v>192480</v>
      </c>
      <c r="D157" s="38">
        <v>2610719</v>
      </c>
      <c r="E157" s="38">
        <v>1</v>
      </c>
      <c r="F157" s="38" t="s">
        <v>55</v>
      </c>
    </row>
    <row r="158" spans="1:6" x14ac:dyDescent="0.2">
      <c r="A158" s="30" t="s">
        <v>122</v>
      </c>
      <c r="B158" s="31" t="s">
        <v>123</v>
      </c>
      <c r="C158" s="120">
        <f>+C159+C182</f>
        <v>3556633.58</v>
      </c>
      <c r="D158" s="32"/>
      <c r="E158" s="32"/>
      <c r="F158" s="32"/>
    </row>
    <row r="159" spans="1:6" x14ac:dyDescent="0.2">
      <c r="A159" s="33" t="s">
        <v>124</v>
      </c>
      <c r="B159" s="34" t="s">
        <v>125</v>
      </c>
      <c r="C159" s="122">
        <f>+SUM(C160:C181)</f>
        <v>1746286.34</v>
      </c>
      <c r="D159" s="35"/>
      <c r="E159" s="35" t="s">
        <v>126</v>
      </c>
      <c r="F159" s="35"/>
    </row>
    <row r="160" spans="1:6" x14ac:dyDescent="0.2">
      <c r="A160" s="36">
        <v>1131</v>
      </c>
      <c r="B160" s="37" t="s">
        <v>54</v>
      </c>
      <c r="C160" s="123">
        <v>871004.01</v>
      </c>
      <c r="D160" s="38">
        <v>1100119</v>
      </c>
      <c r="E160" s="38">
        <v>1</v>
      </c>
      <c r="F160" s="38" t="s">
        <v>55</v>
      </c>
    </row>
    <row r="161" spans="1:6" x14ac:dyDescent="0.2">
      <c r="A161" s="36">
        <v>1321</v>
      </c>
      <c r="B161" s="37" t="s">
        <v>56</v>
      </c>
      <c r="C161" s="123">
        <v>22085.49</v>
      </c>
      <c r="D161" s="38">
        <v>1100119</v>
      </c>
      <c r="E161" s="38">
        <v>1</v>
      </c>
      <c r="F161" s="38" t="s">
        <v>55</v>
      </c>
    </row>
    <row r="162" spans="1:6" x14ac:dyDescent="0.2">
      <c r="A162" s="36">
        <v>1323</v>
      </c>
      <c r="B162" s="37" t="s">
        <v>57</v>
      </c>
      <c r="C162" s="123">
        <v>149226.29</v>
      </c>
      <c r="D162" s="38">
        <v>1100119</v>
      </c>
      <c r="E162" s="38">
        <v>1</v>
      </c>
      <c r="F162" s="38" t="s">
        <v>55</v>
      </c>
    </row>
    <row r="163" spans="1:6" x14ac:dyDescent="0.2">
      <c r="A163" s="36">
        <v>1413</v>
      </c>
      <c r="B163" s="37" t="s">
        <v>59</v>
      </c>
      <c r="C163" s="123">
        <v>193092.91</v>
      </c>
      <c r="D163" s="38">
        <v>1100119</v>
      </c>
      <c r="E163" s="38">
        <v>1</v>
      </c>
      <c r="F163" s="38" t="s">
        <v>55</v>
      </c>
    </row>
    <row r="164" spans="1:6" x14ac:dyDescent="0.2">
      <c r="A164" s="36">
        <v>1421</v>
      </c>
      <c r="B164" s="37" t="s">
        <v>60</v>
      </c>
      <c r="C164" s="123">
        <v>63000.81</v>
      </c>
      <c r="D164" s="38">
        <v>1100119</v>
      </c>
      <c r="E164" s="38">
        <v>1</v>
      </c>
      <c r="F164" s="38" t="s">
        <v>55</v>
      </c>
    </row>
    <row r="165" spans="1:6" x14ac:dyDescent="0.2">
      <c r="A165" s="36">
        <v>1431</v>
      </c>
      <c r="B165" s="37" t="s">
        <v>61</v>
      </c>
      <c r="C165" s="123">
        <v>64890.83</v>
      </c>
      <c r="D165" s="38">
        <v>1100119</v>
      </c>
      <c r="E165" s="38">
        <v>1</v>
      </c>
      <c r="F165" s="38" t="s">
        <v>55</v>
      </c>
    </row>
    <row r="166" spans="1:6" x14ac:dyDescent="0.2">
      <c r="A166" s="36">
        <v>1541</v>
      </c>
      <c r="B166" s="37" t="s">
        <v>62</v>
      </c>
      <c r="C166" s="123">
        <v>217751</v>
      </c>
      <c r="D166" s="38">
        <v>1100119</v>
      </c>
      <c r="E166" s="38">
        <v>1</v>
      </c>
      <c r="F166" s="38" t="s">
        <v>55</v>
      </c>
    </row>
    <row r="167" spans="1:6" x14ac:dyDescent="0.2">
      <c r="A167" s="36">
        <v>2111</v>
      </c>
      <c r="B167" s="37" t="s">
        <v>63</v>
      </c>
      <c r="C167" s="123">
        <v>9000</v>
      </c>
      <c r="D167" s="38">
        <v>1100119</v>
      </c>
      <c r="E167" s="38">
        <v>1</v>
      </c>
      <c r="F167" s="38" t="s">
        <v>64</v>
      </c>
    </row>
    <row r="168" spans="1:6" x14ac:dyDescent="0.2">
      <c r="A168" s="36">
        <v>2112</v>
      </c>
      <c r="B168" s="37" t="s">
        <v>81</v>
      </c>
      <c r="C168" s="123">
        <v>3000</v>
      </c>
      <c r="D168" s="38">
        <v>1100119</v>
      </c>
      <c r="E168" s="38">
        <v>1</v>
      </c>
      <c r="F168" s="38" t="s">
        <v>64</v>
      </c>
    </row>
    <row r="169" spans="1:6" x14ac:dyDescent="0.2">
      <c r="A169" s="36">
        <v>2161</v>
      </c>
      <c r="B169" s="37" t="s">
        <v>82</v>
      </c>
      <c r="C169" s="123">
        <v>10000</v>
      </c>
      <c r="D169" s="38">
        <v>1100119</v>
      </c>
      <c r="E169" s="38">
        <v>1</v>
      </c>
      <c r="F169" s="38" t="s">
        <v>64</v>
      </c>
    </row>
    <row r="170" spans="1:6" ht="22.5" x14ac:dyDescent="0.2">
      <c r="A170" s="36">
        <v>2212</v>
      </c>
      <c r="B170" s="37" t="s">
        <v>65</v>
      </c>
      <c r="C170" s="123">
        <v>5000</v>
      </c>
      <c r="D170" s="38">
        <v>1100119</v>
      </c>
      <c r="E170" s="38">
        <v>1</v>
      </c>
      <c r="F170" s="38" t="s">
        <v>64</v>
      </c>
    </row>
    <row r="171" spans="1:6" ht="22.5" x14ac:dyDescent="0.2">
      <c r="A171" s="36">
        <v>2612</v>
      </c>
      <c r="B171" s="37" t="s">
        <v>66</v>
      </c>
      <c r="C171" s="123">
        <v>50000</v>
      </c>
      <c r="D171" s="38">
        <v>1100119</v>
      </c>
      <c r="E171" s="38">
        <v>1</v>
      </c>
      <c r="F171" s="38" t="s">
        <v>64</v>
      </c>
    </row>
    <row r="172" spans="1:6" x14ac:dyDescent="0.2">
      <c r="A172" s="36">
        <v>2921</v>
      </c>
      <c r="B172" s="37" t="s">
        <v>86</v>
      </c>
      <c r="C172" s="123">
        <v>10000</v>
      </c>
      <c r="D172" s="38">
        <v>1100119</v>
      </c>
      <c r="E172" s="38">
        <v>1</v>
      </c>
      <c r="F172" s="38" t="s">
        <v>64</v>
      </c>
    </row>
    <row r="173" spans="1:6" x14ac:dyDescent="0.2">
      <c r="A173" s="36">
        <v>2941</v>
      </c>
      <c r="B173" s="37" t="s">
        <v>67</v>
      </c>
      <c r="C173" s="123">
        <v>1500</v>
      </c>
      <c r="D173" s="38">
        <v>1100119</v>
      </c>
      <c r="E173" s="38">
        <v>1</v>
      </c>
      <c r="F173" s="38" t="s">
        <v>64</v>
      </c>
    </row>
    <row r="174" spans="1:6" x14ac:dyDescent="0.2">
      <c r="A174" s="36">
        <v>3111</v>
      </c>
      <c r="B174" s="37" t="s">
        <v>87</v>
      </c>
      <c r="C174" s="123">
        <v>30000</v>
      </c>
      <c r="D174" s="38">
        <v>1100119</v>
      </c>
      <c r="E174" s="38">
        <v>1</v>
      </c>
      <c r="F174" s="38" t="s">
        <v>64</v>
      </c>
    </row>
    <row r="175" spans="1:6" x14ac:dyDescent="0.2">
      <c r="A175" s="36">
        <v>3131</v>
      </c>
      <c r="B175" s="37" t="s">
        <v>88</v>
      </c>
      <c r="C175" s="123">
        <v>5175</v>
      </c>
      <c r="D175" s="38">
        <v>1100119</v>
      </c>
      <c r="E175" s="38">
        <v>1</v>
      </c>
      <c r="F175" s="38" t="s">
        <v>64</v>
      </c>
    </row>
    <row r="176" spans="1:6" x14ac:dyDescent="0.2">
      <c r="A176" s="36">
        <v>3141</v>
      </c>
      <c r="B176" s="37" t="s">
        <v>109</v>
      </c>
      <c r="C176" s="123">
        <v>6210</v>
      </c>
      <c r="D176" s="38">
        <v>1100119</v>
      </c>
      <c r="E176" s="38">
        <v>1</v>
      </c>
      <c r="F176" s="38" t="s">
        <v>64</v>
      </c>
    </row>
    <row r="177" spans="1:6" ht="22.5" x14ac:dyDescent="0.2">
      <c r="A177" s="36">
        <v>3361</v>
      </c>
      <c r="B177" s="37" t="s">
        <v>69</v>
      </c>
      <c r="C177" s="123">
        <v>2070</v>
      </c>
      <c r="D177" s="38">
        <v>1100119</v>
      </c>
      <c r="E177" s="38">
        <v>1</v>
      </c>
      <c r="F177" s="38" t="s">
        <v>64</v>
      </c>
    </row>
    <row r="178" spans="1:6" ht="22.5" x14ac:dyDescent="0.2">
      <c r="A178" s="36">
        <v>3551</v>
      </c>
      <c r="B178" s="37" t="s">
        <v>71</v>
      </c>
      <c r="C178" s="123">
        <v>20000</v>
      </c>
      <c r="D178" s="38">
        <v>1100119</v>
      </c>
      <c r="E178" s="38">
        <v>1</v>
      </c>
      <c r="F178" s="38" t="s">
        <v>64</v>
      </c>
    </row>
    <row r="179" spans="1:6" ht="21.75" customHeight="1" x14ac:dyDescent="0.2">
      <c r="A179" s="36">
        <v>3591</v>
      </c>
      <c r="B179" s="37" t="s">
        <v>90</v>
      </c>
      <c r="C179" s="123">
        <v>5175</v>
      </c>
      <c r="D179" s="38">
        <v>1100119</v>
      </c>
      <c r="E179" s="38">
        <v>1</v>
      </c>
      <c r="F179" s="38" t="s">
        <v>64</v>
      </c>
    </row>
    <row r="180" spans="1:6" ht="22.5" x14ac:dyDescent="0.2">
      <c r="A180" s="36">
        <v>3721</v>
      </c>
      <c r="B180" s="37" t="s">
        <v>104</v>
      </c>
      <c r="C180" s="123">
        <v>5000</v>
      </c>
      <c r="D180" s="38">
        <v>1100119</v>
      </c>
      <c r="E180" s="38">
        <v>1</v>
      </c>
      <c r="F180" s="38" t="s">
        <v>64</v>
      </c>
    </row>
    <row r="181" spans="1:6" x14ac:dyDescent="0.2">
      <c r="A181" s="36">
        <v>3821</v>
      </c>
      <c r="B181" s="37" t="s">
        <v>73</v>
      </c>
      <c r="C181" s="123">
        <v>3105</v>
      </c>
      <c r="D181" s="38">
        <v>1100119</v>
      </c>
      <c r="E181" s="38">
        <v>1</v>
      </c>
      <c r="F181" s="38" t="s">
        <v>64</v>
      </c>
    </row>
    <row r="182" spans="1:6" x14ac:dyDescent="0.2">
      <c r="A182" s="33" t="s">
        <v>127</v>
      </c>
      <c r="B182" s="34" t="s">
        <v>128</v>
      </c>
      <c r="C182" s="122">
        <f>+SUM(C183:C205)</f>
        <v>1810347.24</v>
      </c>
      <c r="D182" s="35"/>
      <c r="E182" s="35" t="s">
        <v>126</v>
      </c>
      <c r="F182" s="35"/>
    </row>
    <row r="183" spans="1:6" x14ac:dyDescent="0.2">
      <c r="A183" s="36">
        <v>1131</v>
      </c>
      <c r="B183" s="37" t="s">
        <v>54</v>
      </c>
      <c r="C183" s="123">
        <v>858984.23</v>
      </c>
      <c r="D183" s="38">
        <v>1100119</v>
      </c>
      <c r="E183" s="38">
        <v>1</v>
      </c>
      <c r="F183" s="38" t="s">
        <v>55</v>
      </c>
    </row>
    <row r="184" spans="1:6" x14ac:dyDescent="0.2">
      <c r="A184" s="36">
        <v>1321</v>
      </c>
      <c r="B184" s="37" t="s">
        <v>56</v>
      </c>
      <c r="C184" s="123">
        <v>21780.71</v>
      </c>
      <c r="D184" s="38">
        <v>1100119</v>
      </c>
      <c r="E184" s="38">
        <v>1</v>
      </c>
      <c r="F184" s="38" t="s">
        <v>55</v>
      </c>
    </row>
    <row r="185" spans="1:6" x14ac:dyDescent="0.2">
      <c r="A185" s="36">
        <v>1323</v>
      </c>
      <c r="B185" s="37" t="s">
        <v>57</v>
      </c>
      <c r="C185" s="123">
        <v>147166.98000000001</v>
      </c>
      <c r="D185" s="38">
        <v>1100119</v>
      </c>
      <c r="E185" s="38">
        <v>1</v>
      </c>
      <c r="F185" s="38" t="s">
        <v>55</v>
      </c>
    </row>
    <row r="186" spans="1:6" x14ac:dyDescent="0.2">
      <c r="A186" s="36">
        <v>1413</v>
      </c>
      <c r="B186" s="37" t="s">
        <v>59</v>
      </c>
      <c r="C186" s="123">
        <v>213500.51</v>
      </c>
      <c r="D186" s="38">
        <v>1100119</v>
      </c>
      <c r="E186" s="38">
        <v>1</v>
      </c>
      <c r="F186" s="38" t="s">
        <v>55</v>
      </c>
    </row>
    <row r="187" spans="1:6" x14ac:dyDescent="0.2">
      <c r="A187" s="36">
        <v>1421</v>
      </c>
      <c r="B187" s="37" t="s">
        <v>60</v>
      </c>
      <c r="C187" s="123">
        <v>62131.4</v>
      </c>
      <c r="D187" s="38">
        <v>1100119</v>
      </c>
      <c r="E187" s="38">
        <v>1</v>
      </c>
      <c r="F187" s="38" t="s">
        <v>55</v>
      </c>
    </row>
    <row r="188" spans="1:6" x14ac:dyDescent="0.2">
      <c r="A188" s="36">
        <v>1431</v>
      </c>
      <c r="B188" s="37" t="s">
        <v>61</v>
      </c>
      <c r="C188" s="123">
        <v>63995.35</v>
      </c>
      <c r="D188" s="38">
        <v>1100119</v>
      </c>
      <c r="E188" s="38">
        <v>1</v>
      </c>
      <c r="F188" s="38" t="s">
        <v>55</v>
      </c>
    </row>
    <row r="189" spans="1:6" x14ac:dyDescent="0.2">
      <c r="A189" s="36">
        <v>1541</v>
      </c>
      <c r="B189" s="37" t="s">
        <v>62</v>
      </c>
      <c r="C189" s="123">
        <v>214746.06</v>
      </c>
      <c r="D189" s="38">
        <v>1100119</v>
      </c>
      <c r="E189" s="38">
        <v>1</v>
      </c>
      <c r="F189" s="38" t="s">
        <v>55</v>
      </c>
    </row>
    <row r="190" spans="1:6" x14ac:dyDescent="0.2">
      <c r="A190" s="36">
        <v>2111</v>
      </c>
      <c r="B190" s="37" t="s">
        <v>63</v>
      </c>
      <c r="C190" s="123">
        <v>10000</v>
      </c>
      <c r="D190" s="38">
        <v>1100119</v>
      </c>
      <c r="E190" s="38">
        <v>1</v>
      </c>
      <c r="F190" s="38" t="s">
        <v>64</v>
      </c>
    </row>
    <row r="191" spans="1:6" x14ac:dyDescent="0.2">
      <c r="A191" s="36">
        <v>2141</v>
      </c>
      <c r="B191" s="37" t="s">
        <v>105</v>
      </c>
      <c r="C191" s="123">
        <v>2277</v>
      </c>
      <c r="D191" s="38">
        <v>1100119</v>
      </c>
      <c r="E191" s="38">
        <v>1</v>
      </c>
      <c r="F191" s="38" t="s">
        <v>64</v>
      </c>
    </row>
    <row r="192" spans="1:6" x14ac:dyDescent="0.2">
      <c r="A192" s="36">
        <v>2161</v>
      </c>
      <c r="B192" s="37" t="s">
        <v>82</v>
      </c>
      <c r="C192" s="123">
        <v>3105</v>
      </c>
      <c r="D192" s="38">
        <v>1100119</v>
      </c>
      <c r="E192" s="38">
        <v>1</v>
      </c>
      <c r="F192" s="38" t="s">
        <v>64</v>
      </c>
    </row>
    <row r="193" spans="1:7" x14ac:dyDescent="0.2">
      <c r="A193" s="36">
        <v>2171</v>
      </c>
      <c r="B193" s="37" t="s">
        <v>106</v>
      </c>
      <c r="C193" s="123">
        <v>8280</v>
      </c>
      <c r="D193" s="38">
        <v>1100119</v>
      </c>
      <c r="E193" s="38">
        <v>1</v>
      </c>
      <c r="F193" s="38" t="s">
        <v>64</v>
      </c>
    </row>
    <row r="194" spans="1:7" ht="22.5" x14ac:dyDescent="0.2">
      <c r="A194" s="36">
        <v>2212</v>
      </c>
      <c r="B194" s="37" t="s">
        <v>65</v>
      </c>
      <c r="C194" s="123">
        <v>50000</v>
      </c>
      <c r="D194" s="38">
        <v>1100119</v>
      </c>
      <c r="E194" s="38">
        <v>1</v>
      </c>
      <c r="F194" s="38" t="s">
        <v>64</v>
      </c>
    </row>
    <row r="195" spans="1:7" x14ac:dyDescent="0.2">
      <c r="A195" s="36">
        <v>2231</v>
      </c>
      <c r="B195" s="37" t="s">
        <v>83</v>
      </c>
      <c r="C195" s="123">
        <v>8280</v>
      </c>
      <c r="D195" s="38">
        <v>1400319</v>
      </c>
      <c r="E195" s="38">
        <v>1</v>
      </c>
      <c r="F195" s="38" t="s">
        <v>64</v>
      </c>
    </row>
    <row r="196" spans="1:7" x14ac:dyDescent="0.2">
      <c r="A196" s="36">
        <v>2311</v>
      </c>
      <c r="B196" s="37" t="s">
        <v>129</v>
      </c>
      <c r="C196" s="123">
        <v>30000</v>
      </c>
      <c r="D196" s="38">
        <v>1100119</v>
      </c>
      <c r="E196" s="40">
        <v>1</v>
      </c>
      <c r="F196" s="38" t="s">
        <v>64</v>
      </c>
    </row>
    <row r="197" spans="1:7" x14ac:dyDescent="0.2">
      <c r="A197" s="36">
        <v>2441</v>
      </c>
      <c r="B197" s="37" t="s">
        <v>130</v>
      </c>
      <c r="C197" s="123">
        <v>20000</v>
      </c>
      <c r="D197" s="38">
        <v>1100119</v>
      </c>
      <c r="E197" s="38">
        <v>1</v>
      </c>
      <c r="F197" s="38" t="s">
        <v>64</v>
      </c>
      <c r="G197" s="42"/>
    </row>
    <row r="198" spans="1:7" ht="12.75" customHeight="1" x14ac:dyDescent="0.2">
      <c r="A198" s="36">
        <v>2491</v>
      </c>
      <c r="B198" s="37" t="s">
        <v>84</v>
      </c>
      <c r="C198" s="123">
        <v>10000</v>
      </c>
      <c r="D198" s="38">
        <v>1400319</v>
      </c>
      <c r="E198" s="38">
        <v>1</v>
      </c>
      <c r="F198" s="38" t="s">
        <v>64</v>
      </c>
      <c r="G198" s="42"/>
    </row>
    <row r="199" spans="1:7" x14ac:dyDescent="0.2">
      <c r="A199" s="36">
        <v>2911</v>
      </c>
      <c r="B199" s="37" t="s">
        <v>131</v>
      </c>
      <c r="C199" s="123">
        <v>5000</v>
      </c>
      <c r="D199" s="38">
        <v>1400319</v>
      </c>
      <c r="E199" s="38">
        <v>1</v>
      </c>
      <c r="F199" s="38" t="s">
        <v>64</v>
      </c>
      <c r="G199" s="42"/>
    </row>
    <row r="200" spans="1:7" x14ac:dyDescent="0.2">
      <c r="A200" s="36">
        <v>2921</v>
      </c>
      <c r="B200" s="37" t="s">
        <v>86</v>
      </c>
      <c r="C200" s="123">
        <v>15000</v>
      </c>
      <c r="D200" s="38">
        <v>1100119</v>
      </c>
      <c r="E200" s="38">
        <v>1</v>
      </c>
      <c r="F200" s="38" t="s">
        <v>64</v>
      </c>
      <c r="G200" s="42"/>
    </row>
    <row r="201" spans="1:7" x14ac:dyDescent="0.2">
      <c r="A201" s="36">
        <v>3111</v>
      </c>
      <c r="B201" s="37" t="s">
        <v>87</v>
      </c>
      <c r="C201" s="123">
        <v>15000</v>
      </c>
      <c r="D201" s="38">
        <v>1100119</v>
      </c>
      <c r="E201" s="38">
        <v>1</v>
      </c>
      <c r="F201" s="38" t="s">
        <v>64</v>
      </c>
      <c r="G201" s="42"/>
    </row>
    <row r="202" spans="1:7" x14ac:dyDescent="0.2">
      <c r="A202" s="36">
        <v>3121</v>
      </c>
      <c r="B202" s="37" t="s">
        <v>108</v>
      </c>
      <c r="C202" s="123">
        <v>15000</v>
      </c>
      <c r="D202" s="38">
        <v>1100119</v>
      </c>
      <c r="E202" s="38">
        <v>1</v>
      </c>
      <c r="F202" s="38" t="s">
        <v>64</v>
      </c>
      <c r="G202" s="42"/>
    </row>
    <row r="203" spans="1:7" x14ac:dyDescent="0.2">
      <c r="A203" s="36">
        <v>3591</v>
      </c>
      <c r="B203" s="37" t="s">
        <v>90</v>
      </c>
      <c r="C203" s="123">
        <v>2100</v>
      </c>
      <c r="D203" s="38">
        <v>1100119</v>
      </c>
      <c r="E203" s="38">
        <v>1</v>
      </c>
      <c r="F203" s="38" t="s">
        <v>64</v>
      </c>
      <c r="G203" s="42"/>
    </row>
    <row r="204" spans="1:7" ht="22.5" x14ac:dyDescent="0.2">
      <c r="A204" s="36">
        <v>3721</v>
      </c>
      <c r="B204" s="37" t="s">
        <v>104</v>
      </c>
      <c r="C204" s="123">
        <v>30000</v>
      </c>
      <c r="D204" s="38">
        <v>1100119</v>
      </c>
      <c r="E204" s="38">
        <v>1</v>
      </c>
      <c r="F204" s="38" t="s">
        <v>64</v>
      </c>
      <c r="G204" s="42"/>
    </row>
    <row r="205" spans="1:7" x14ac:dyDescent="0.2">
      <c r="A205" s="36">
        <v>3821</v>
      </c>
      <c r="B205" s="37" t="s">
        <v>73</v>
      </c>
      <c r="C205" s="123">
        <v>4000</v>
      </c>
      <c r="D205" s="38">
        <v>1100119</v>
      </c>
      <c r="E205" s="38">
        <v>1</v>
      </c>
      <c r="F205" s="38" t="s">
        <v>64</v>
      </c>
    </row>
    <row r="206" spans="1:7" x14ac:dyDescent="0.2">
      <c r="A206" s="30" t="s">
        <v>133</v>
      </c>
      <c r="B206" s="31" t="s">
        <v>134</v>
      </c>
      <c r="C206" s="120">
        <f>+SUM(C207)</f>
        <v>4250571.99</v>
      </c>
      <c r="D206" s="32"/>
      <c r="E206" s="32"/>
      <c r="F206" s="32"/>
    </row>
    <row r="207" spans="1:7" x14ac:dyDescent="0.2">
      <c r="A207" s="33" t="s">
        <v>135</v>
      </c>
      <c r="B207" s="34" t="s">
        <v>136</v>
      </c>
      <c r="C207" s="122">
        <f>+SUM(C208:C226)</f>
        <v>4250571.99</v>
      </c>
      <c r="D207" s="35"/>
      <c r="E207" s="35" t="s">
        <v>137</v>
      </c>
      <c r="F207" s="35"/>
    </row>
    <row r="208" spans="1:7" x14ac:dyDescent="0.2">
      <c r="A208" s="36">
        <v>1131</v>
      </c>
      <c r="B208" s="37" t="s">
        <v>54</v>
      </c>
      <c r="C208" s="123">
        <v>1070770.28</v>
      </c>
      <c r="D208" s="38">
        <v>1100119</v>
      </c>
      <c r="E208" s="38">
        <v>1</v>
      </c>
      <c r="F208" s="38" t="s">
        <v>55</v>
      </c>
    </row>
    <row r="209" spans="1:7" x14ac:dyDescent="0.2">
      <c r="A209" s="36">
        <v>1321</v>
      </c>
      <c r="B209" s="37" t="s">
        <v>56</v>
      </c>
      <c r="C209" s="123">
        <v>27150.84</v>
      </c>
      <c r="D209" s="38">
        <v>1100119</v>
      </c>
      <c r="E209" s="38">
        <v>1</v>
      </c>
      <c r="F209" s="38" t="s">
        <v>55</v>
      </c>
    </row>
    <row r="210" spans="1:7" x14ac:dyDescent="0.2">
      <c r="A210" s="36">
        <v>1323</v>
      </c>
      <c r="B210" s="37" t="s">
        <v>57</v>
      </c>
      <c r="C210" s="123">
        <v>183451.6</v>
      </c>
      <c r="D210" s="38">
        <v>1100119</v>
      </c>
      <c r="E210" s="38">
        <v>1</v>
      </c>
      <c r="F210" s="38" t="s">
        <v>55</v>
      </c>
    </row>
    <row r="211" spans="1:7" x14ac:dyDescent="0.2">
      <c r="A211" s="36">
        <v>1413</v>
      </c>
      <c r="B211" s="37" t="s">
        <v>59</v>
      </c>
      <c r="C211" s="123">
        <v>235948.57</v>
      </c>
      <c r="D211" s="38">
        <v>1100119</v>
      </c>
      <c r="E211" s="38">
        <v>1</v>
      </c>
      <c r="F211" s="38" t="s">
        <v>55</v>
      </c>
    </row>
    <row r="212" spans="1:7" x14ac:dyDescent="0.2">
      <c r="A212" s="36">
        <v>1421</v>
      </c>
      <c r="B212" s="37" t="s">
        <v>60</v>
      </c>
      <c r="C212" s="123">
        <v>77450.149999999994</v>
      </c>
      <c r="D212" s="38">
        <v>1100119</v>
      </c>
      <c r="E212" s="38">
        <v>1</v>
      </c>
      <c r="F212" s="38" t="s">
        <v>55</v>
      </c>
    </row>
    <row r="213" spans="1:7" x14ac:dyDescent="0.2">
      <c r="A213" s="36">
        <v>1431</v>
      </c>
      <c r="B213" s="37" t="s">
        <v>61</v>
      </c>
      <c r="C213" s="123">
        <v>79773.66</v>
      </c>
      <c r="D213" s="38">
        <v>1100119</v>
      </c>
      <c r="E213" s="38">
        <v>1</v>
      </c>
      <c r="F213" s="38" t="s">
        <v>55</v>
      </c>
    </row>
    <row r="214" spans="1:7" x14ac:dyDescent="0.2">
      <c r="A214" s="36">
        <v>1541</v>
      </c>
      <c r="B214" s="37" t="s">
        <v>62</v>
      </c>
      <c r="C214" s="123">
        <v>267692.57</v>
      </c>
      <c r="D214" s="38">
        <v>1100119</v>
      </c>
      <c r="E214" s="38">
        <v>1</v>
      </c>
      <c r="F214" s="38" t="s">
        <v>55</v>
      </c>
    </row>
    <row r="215" spans="1:7" x14ac:dyDescent="0.2">
      <c r="A215" s="36">
        <v>2111</v>
      </c>
      <c r="B215" s="37" t="s">
        <v>63</v>
      </c>
      <c r="C215" s="123">
        <v>10000</v>
      </c>
      <c r="D215" s="38">
        <v>1100119</v>
      </c>
      <c r="E215" s="38">
        <v>1</v>
      </c>
      <c r="F215" s="38" t="s">
        <v>64</v>
      </c>
      <c r="G215" s="42"/>
    </row>
    <row r="216" spans="1:7" x14ac:dyDescent="0.2">
      <c r="A216" s="36">
        <v>2121</v>
      </c>
      <c r="B216" s="37" t="s">
        <v>138</v>
      </c>
      <c r="C216" s="123">
        <v>3000</v>
      </c>
      <c r="D216" s="38">
        <v>1100119</v>
      </c>
      <c r="E216" s="38">
        <v>1</v>
      </c>
      <c r="F216" s="38" t="s">
        <v>64</v>
      </c>
      <c r="G216" s="42"/>
    </row>
    <row r="217" spans="1:7" x14ac:dyDescent="0.2">
      <c r="A217" s="36">
        <v>2141</v>
      </c>
      <c r="B217" s="37" t="s">
        <v>105</v>
      </c>
      <c r="C217" s="123">
        <v>1035</v>
      </c>
      <c r="D217" s="38">
        <v>1100119</v>
      </c>
      <c r="E217" s="38">
        <v>1</v>
      </c>
      <c r="F217" s="38" t="s">
        <v>64</v>
      </c>
      <c r="G217" s="42"/>
    </row>
    <row r="218" spans="1:7" x14ac:dyDescent="0.2">
      <c r="A218" s="36">
        <v>2142</v>
      </c>
      <c r="B218" s="37" t="s">
        <v>139</v>
      </c>
      <c r="C218" s="123">
        <v>2070</v>
      </c>
      <c r="D218" s="38">
        <v>1100119</v>
      </c>
      <c r="E218" s="38">
        <v>1</v>
      </c>
      <c r="F218" s="38" t="s">
        <v>64</v>
      </c>
      <c r="G218" s="42"/>
    </row>
    <row r="219" spans="1:7" x14ac:dyDescent="0.2">
      <c r="A219" s="36">
        <v>2541</v>
      </c>
      <c r="B219" s="37" t="s">
        <v>107</v>
      </c>
      <c r="C219" s="123">
        <v>2000</v>
      </c>
      <c r="D219" s="38">
        <v>1100119</v>
      </c>
      <c r="E219" s="38">
        <v>1</v>
      </c>
      <c r="F219" s="38" t="s">
        <v>64</v>
      </c>
      <c r="G219" s="42"/>
    </row>
    <row r="220" spans="1:7" x14ac:dyDescent="0.2">
      <c r="A220" s="36">
        <v>2161</v>
      </c>
      <c r="B220" s="37" t="s">
        <v>82</v>
      </c>
      <c r="C220" s="123">
        <v>1500</v>
      </c>
      <c r="D220" s="38">
        <v>1100119</v>
      </c>
      <c r="E220" s="38">
        <v>1</v>
      </c>
      <c r="F220" s="38" t="s">
        <v>64</v>
      </c>
      <c r="G220" s="42"/>
    </row>
    <row r="221" spans="1:7" ht="22.5" x14ac:dyDescent="0.2">
      <c r="A221" s="36">
        <v>2612</v>
      </c>
      <c r="B221" s="37" t="s">
        <v>66</v>
      </c>
      <c r="C221" s="123">
        <v>50000</v>
      </c>
      <c r="D221" s="38">
        <v>1100119</v>
      </c>
      <c r="E221" s="38">
        <v>1</v>
      </c>
      <c r="F221" s="38" t="s">
        <v>64</v>
      </c>
      <c r="G221" s="42"/>
    </row>
    <row r="222" spans="1:7" x14ac:dyDescent="0.2">
      <c r="A222" s="36">
        <v>2171</v>
      </c>
      <c r="B222" s="37" t="s">
        <v>106</v>
      </c>
      <c r="C222" s="123">
        <v>1500</v>
      </c>
      <c r="D222" s="38">
        <v>1100119</v>
      </c>
      <c r="E222" s="38">
        <v>1</v>
      </c>
      <c r="F222" s="38" t="s">
        <v>64</v>
      </c>
      <c r="G222" s="42"/>
    </row>
    <row r="223" spans="1:7" x14ac:dyDescent="0.2">
      <c r="A223" s="36">
        <v>2941</v>
      </c>
      <c r="B223" s="37" t="s">
        <v>67</v>
      </c>
      <c r="C223" s="123">
        <v>1035</v>
      </c>
      <c r="D223" s="38">
        <v>1100119</v>
      </c>
      <c r="E223" s="38">
        <v>1</v>
      </c>
      <c r="F223" s="38" t="s">
        <v>64</v>
      </c>
      <c r="G223" s="42"/>
    </row>
    <row r="224" spans="1:7" ht="22.5" x14ac:dyDescent="0.2">
      <c r="A224" s="36">
        <v>3551</v>
      </c>
      <c r="B224" s="37" t="s">
        <v>71</v>
      </c>
      <c r="C224" s="123">
        <v>8500</v>
      </c>
      <c r="D224" s="38">
        <v>1100119</v>
      </c>
      <c r="E224" s="38">
        <v>1</v>
      </c>
      <c r="F224" s="38" t="s">
        <v>64</v>
      </c>
      <c r="G224" s="42"/>
    </row>
    <row r="225" spans="1:7" x14ac:dyDescent="0.2">
      <c r="A225" s="36">
        <v>3751</v>
      </c>
      <c r="B225" s="37" t="s">
        <v>72</v>
      </c>
      <c r="C225" s="123">
        <v>1035</v>
      </c>
      <c r="D225" s="38">
        <v>1100119</v>
      </c>
      <c r="E225" s="38">
        <v>1</v>
      </c>
      <c r="F225" s="38" t="s">
        <v>64</v>
      </c>
      <c r="G225" s="42"/>
    </row>
    <row r="226" spans="1:7" x14ac:dyDescent="0.2">
      <c r="A226" s="36">
        <v>4411</v>
      </c>
      <c r="B226" s="37" t="s">
        <v>95</v>
      </c>
      <c r="C226" s="123">
        <v>2226659.3199999998</v>
      </c>
      <c r="D226" s="38">
        <v>1100119</v>
      </c>
      <c r="E226" s="38">
        <v>1</v>
      </c>
      <c r="F226" s="38" t="s">
        <v>96</v>
      </c>
      <c r="G226" s="42"/>
    </row>
    <row r="227" spans="1:7" x14ac:dyDescent="0.2">
      <c r="A227" s="30" t="s">
        <v>141</v>
      </c>
      <c r="B227" s="31" t="s">
        <v>142</v>
      </c>
      <c r="C227" s="120">
        <f>+SUM(C228+C250)</f>
        <v>2099221.0199999996</v>
      </c>
      <c r="D227" s="32"/>
      <c r="E227" s="32"/>
      <c r="F227" s="32"/>
    </row>
    <row r="228" spans="1:7" x14ac:dyDescent="0.2">
      <c r="A228" s="33" t="s">
        <v>143</v>
      </c>
      <c r="B228" s="34" t="s">
        <v>144</v>
      </c>
      <c r="C228" s="122">
        <f>+SUM(C229:C249)</f>
        <v>2015221.0199999996</v>
      </c>
      <c r="D228" s="35"/>
      <c r="E228" s="35" t="s">
        <v>137</v>
      </c>
      <c r="F228" s="35"/>
    </row>
    <row r="229" spans="1:7" x14ac:dyDescent="0.2">
      <c r="A229" s="36">
        <v>1131</v>
      </c>
      <c r="B229" s="37" t="s">
        <v>54</v>
      </c>
      <c r="C229" s="123">
        <v>1066102.3999999999</v>
      </c>
      <c r="D229" s="38">
        <v>1100119</v>
      </c>
      <c r="E229" s="38">
        <v>1</v>
      </c>
      <c r="F229" s="38" t="s">
        <v>55</v>
      </c>
    </row>
    <row r="230" spans="1:7" x14ac:dyDescent="0.2">
      <c r="A230" s="36">
        <v>1321</v>
      </c>
      <c r="B230" s="37" t="s">
        <v>56</v>
      </c>
      <c r="C230" s="123">
        <v>27032.48</v>
      </c>
      <c r="D230" s="38">
        <v>1100119</v>
      </c>
      <c r="E230" s="38">
        <v>1</v>
      </c>
      <c r="F230" s="38" t="s">
        <v>55</v>
      </c>
    </row>
    <row r="231" spans="1:7" x14ac:dyDescent="0.2">
      <c r="A231" s="36">
        <v>1323</v>
      </c>
      <c r="B231" s="37" t="s">
        <v>57</v>
      </c>
      <c r="C231" s="123">
        <v>182651.86</v>
      </c>
      <c r="D231" s="38">
        <v>1100119</v>
      </c>
      <c r="E231" s="38">
        <v>1</v>
      </c>
      <c r="F231" s="38" t="s">
        <v>55</v>
      </c>
    </row>
    <row r="232" spans="1:7" x14ac:dyDescent="0.2">
      <c r="A232" s="36">
        <v>1413</v>
      </c>
      <c r="B232" s="37" t="s">
        <v>59</v>
      </c>
      <c r="C232" s="123">
        <v>224785.77</v>
      </c>
      <c r="D232" s="38">
        <v>1100119</v>
      </c>
      <c r="E232" s="38">
        <v>1</v>
      </c>
      <c r="F232" s="38" t="s">
        <v>55</v>
      </c>
    </row>
    <row r="233" spans="1:7" x14ac:dyDescent="0.2">
      <c r="A233" s="36">
        <v>1421</v>
      </c>
      <c r="B233" s="37" t="s">
        <v>60</v>
      </c>
      <c r="C233" s="123">
        <v>75050.14</v>
      </c>
      <c r="D233" s="38">
        <v>1100119</v>
      </c>
      <c r="E233" s="38">
        <v>1</v>
      </c>
      <c r="F233" s="38" t="s">
        <v>55</v>
      </c>
    </row>
    <row r="234" spans="1:7" x14ac:dyDescent="0.2">
      <c r="A234" s="36">
        <v>1431</v>
      </c>
      <c r="B234" s="37" t="s">
        <v>61</v>
      </c>
      <c r="C234" s="123">
        <v>77301.649999999994</v>
      </c>
      <c r="D234" s="38">
        <v>1100119</v>
      </c>
      <c r="E234" s="38">
        <v>1</v>
      </c>
      <c r="F234" s="38" t="s">
        <v>55</v>
      </c>
    </row>
    <row r="235" spans="1:7" x14ac:dyDescent="0.2">
      <c r="A235" s="36">
        <v>1541</v>
      </c>
      <c r="B235" s="37" t="s">
        <v>62</v>
      </c>
      <c r="C235" s="123">
        <v>266525.59999999998</v>
      </c>
      <c r="D235" s="38">
        <v>1100119</v>
      </c>
      <c r="E235" s="38">
        <v>1</v>
      </c>
      <c r="F235" s="38" t="s">
        <v>55</v>
      </c>
    </row>
    <row r="236" spans="1:7" x14ac:dyDescent="0.2">
      <c r="A236" s="36">
        <v>2111</v>
      </c>
      <c r="B236" s="37" t="s">
        <v>63</v>
      </c>
      <c r="C236" s="123">
        <v>10000</v>
      </c>
      <c r="D236" s="38">
        <v>1100119</v>
      </c>
      <c r="E236" s="38">
        <v>1</v>
      </c>
      <c r="F236" s="38" t="s">
        <v>64</v>
      </c>
      <c r="G236" s="42"/>
    </row>
    <row r="237" spans="1:7" x14ac:dyDescent="0.2">
      <c r="A237" s="36">
        <v>2141</v>
      </c>
      <c r="B237" s="37" t="s">
        <v>105</v>
      </c>
      <c r="C237" s="123">
        <v>5175</v>
      </c>
      <c r="D237" s="38">
        <v>1100119</v>
      </c>
      <c r="E237" s="38">
        <v>1</v>
      </c>
      <c r="F237" s="38" t="s">
        <v>64</v>
      </c>
      <c r="G237" s="42"/>
    </row>
    <row r="238" spans="1:7" x14ac:dyDescent="0.2">
      <c r="A238" s="36">
        <v>2151</v>
      </c>
      <c r="B238" s="37" t="s">
        <v>145</v>
      </c>
      <c r="C238" s="123">
        <v>4140</v>
      </c>
      <c r="D238" s="38">
        <v>1100119</v>
      </c>
      <c r="E238" s="38">
        <v>1</v>
      </c>
      <c r="F238" s="38" t="s">
        <v>64</v>
      </c>
      <c r="G238" s="42"/>
    </row>
    <row r="239" spans="1:7" x14ac:dyDescent="0.2">
      <c r="A239" s="36">
        <v>2161</v>
      </c>
      <c r="B239" s="37" t="s">
        <v>82</v>
      </c>
      <c r="C239" s="123">
        <v>5000</v>
      </c>
      <c r="D239" s="38">
        <v>1100119</v>
      </c>
      <c r="E239" s="38">
        <v>1</v>
      </c>
      <c r="F239" s="38" t="s">
        <v>64</v>
      </c>
      <c r="G239" s="42"/>
    </row>
    <row r="240" spans="1:7" ht="22.5" x14ac:dyDescent="0.2">
      <c r="A240" s="36">
        <v>2212</v>
      </c>
      <c r="B240" s="37" t="s">
        <v>65</v>
      </c>
      <c r="C240" s="123">
        <v>861.12</v>
      </c>
      <c r="D240" s="38">
        <v>1100119</v>
      </c>
      <c r="E240" s="38">
        <v>1</v>
      </c>
      <c r="F240" s="38" t="s">
        <v>64</v>
      </c>
      <c r="G240" s="42"/>
    </row>
    <row r="241" spans="1:6" ht="22.5" x14ac:dyDescent="0.2">
      <c r="A241" s="36">
        <v>2612</v>
      </c>
      <c r="B241" s="37" t="s">
        <v>66</v>
      </c>
      <c r="C241" s="123">
        <v>35000</v>
      </c>
      <c r="D241" s="38">
        <v>1100119</v>
      </c>
      <c r="E241" s="38">
        <v>1</v>
      </c>
      <c r="F241" s="38" t="s">
        <v>64</v>
      </c>
    </row>
    <row r="242" spans="1:6" x14ac:dyDescent="0.2">
      <c r="A242" s="36">
        <v>2921</v>
      </c>
      <c r="B242" s="37" t="s">
        <v>86</v>
      </c>
      <c r="C242" s="123">
        <v>3105</v>
      </c>
      <c r="D242" s="38">
        <v>1100119</v>
      </c>
      <c r="E242" s="38">
        <v>1</v>
      </c>
      <c r="F242" s="38" t="s">
        <v>64</v>
      </c>
    </row>
    <row r="243" spans="1:6" x14ac:dyDescent="0.2">
      <c r="A243" s="36">
        <v>2941</v>
      </c>
      <c r="B243" s="37" t="s">
        <v>67</v>
      </c>
      <c r="C243" s="123">
        <v>2000</v>
      </c>
      <c r="D243" s="38">
        <v>1100119</v>
      </c>
      <c r="E243" s="38">
        <v>1</v>
      </c>
      <c r="F243" s="38" t="s">
        <v>64</v>
      </c>
    </row>
    <row r="244" spans="1:6" x14ac:dyDescent="0.2">
      <c r="A244" s="36">
        <v>3141</v>
      </c>
      <c r="B244" s="37" t="s">
        <v>109</v>
      </c>
      <c r="C244" s="123">
        <v>7245</v>
      </c>
      <c r="D244" s="38">
        <v>1100119</v>
      </c>
      <c r="E244" s="38">
        <v>1</v>
      </c>
      <c r="F244" s="38" t="s">
        <v>64</v>
      </c>
    </row>
    <row r="245" spans="1:6" x14ac:dyDescent="0.2">
      <c r="A245" s="36">
        <v>3181</v>
      </c>
      <c r="B245" s="37" t="s">
        <v>146</v>
      </c>
      <c r="C245" s="123">
        <v>1035</v>
      </c>
      <c r="D245" s="38">
        <v>1100119</v>
      </c>
      <c r="E245" s="38">
        <v>1</v>
      </c>
      <c r="F245" s="38" t="s">
        <v>64</v>
      </c>
    </row>
    <row r="246" spans="1:6" ht="22.5" x14ac:dyDescent="0.2">
      <c r="A246" s="36">
        <v>3361</v>
      </c>
      <c r="B246" s="37" t="s">
        <v>69</v>
      </c>
      <c r="C246" s="123">
        <v>6000</v>
      </c>
      <c r="D246" s="38">
        <v>1100119</v>
      </c>
      <c r="E246" s="38">
        <v>1</v>
      </c>
      <c r="F246" s="38" t="s">
        <v>64</v>
      </c>
    </row>
    <row r="247" spans="1:6" s="41" customFormat="1" ht="22.5" x14ac:dyDescent="0.2">
      <c r="A247" s="36">
        <v>3551</v>
      </c>
      <c r="B247" s="37" t="s">
        <v>71</v>
      </c>
      <c r="C247" s="123">
        <v>10000</v>
      </c>
      <c r="D247" s="38">
        <v>1100119</v>
      </c>
      <c r="E247" s="38">
        <v>1</v>
      </c>
      <c r="F247" s="38" t="s">
        <v>64</v>
      </c>
    </row>
    <row r="248" spans="1:6" x14ac:dyDescent="0.2">
      <c r="A248" s="36">
        <v>3591</v>
      </c>
      <c r="B248" s="37" t="s">
        <v>90</v>
      </c>
      <c r="C248" s="123">
        <v>3105</v>
      </c>
      <c r="D248" s="38">
        <v>1100119</v>
      </c>
      <c r="E248" s="38">
        <v>1</v>
      </c>
      <c r="F248" s="38" t="s">
        <v>64</v>
      </c>
    </row>
    <row r="249" spans="1:6" x14ac:dyDescent="0.2">
      <c r="A249" s="36">
        <v>3821</v>
      </c>
      <c r="B249" s="37" t="s">
        <v>73</v>
      </c>
      <c r="C249" s="123">
        <v>3105</v>
      </c>
      <c r="D249" s="38">
        <v>1100119</v>
      </c>
      <c r="E249" s="38">
        <v>1</v>
      </c>
      <c r="F249" s="38" t="s">
        <v>64</v>
      </c>
    </row>
    <row r="250" spans="1:6" x14ac:dyDescent="0.2">
      <c r="A250" s="33" t="s">
        <v>148</v>
      </c>
      <c r="B250" s="34" t="s">
        <v>149</v>
      </c>
      <c r="C250" s="122">
        <f>+SUM(C251)</f>
        <v>84000</v>
      </c>
      <c r="D250" s="35"/>
      <c r="E250" s="35" t="s">
        <v>137</v>
      </c>
      <c r="F250" s="35"/>
    </row>
    <row r="251" spans="1:6" x14ac:dyDescent="0.2">
      <c r="A251" s="36">
        <v>1342</v>
      </c>
      <c r="B251" s="37" t="s">
        <v>58</v>
      </c>
      <c r="C251" s="123">
        <v>84000</v>
      </c>
      <c r="D251" s="38">
        <v>2610719</v>
      </c>
      <c r="E251" s="38">
        <v>1</v>
      </c>
      <c r="F251" s="38" t="s">
        <v>64</v>
      </c>
    </row>
    <row r="252" spans="1:6" x14ac:dyDescent="0.2">
      <c r="A252" s="30" t="s">
        <v>150</v>
      </c>
      <c r="B252" s="31" t="s">
        <v>151</v>
      </c>
      <c r="C252" s="120">
        <f>+SUM(C253)</f>
        <v>3666846.16</v>
      </c>
      <c r="D252" s="32"/>
      <c r="E252" s="32"/>
      <c r="F252" s="32"/>
    </row>
    <row r="253" spans="1:6" x14ac:dyDescent="0.2">
      <c r="A253" s="33" t="s">
        <v>152</v>
      </c>
      <c r="B253" s="34" t="s">
        <v>153</v>
      </c>
      <c r="C253" s="122">
        <f>+SUM(C254:C279)</f>
        <v>3666846.16</v>
      </c>
      <c r="D253" s="35"/>
      <c r="E253" s="35" t="s">
        <v>137</v>
      </c>
      <c r="F253" s="35"/>
    </row>
    <row r="254" spans="1:6" x14ac:dyDescent="0.2">
      <c r="A254" s="36">
        <v>1131</v>
      </c>
      <c r="B254" s="37" t="s">
        <v>54</v>
      </c>
      <c r="C254" s="123">
        <v>1840734.5</v>
      </c>
      <c r="D254" s="38">
        <v>1100119</v>
      </c>
      <c r="E254" s="38">
        <v>1</v>
      </c>
      <c r="F254" s="38" t="s">
        <v>64</v>
      </c>
    </row>
    <row r="255" spans="1:6" x14ac:dyDescent="0.2">
      <c r="A255" s="36">
        <v>1211</v>
      </c>
      <c r="B255" s="37" t="s">
        <v>140</v>
      </c>
      <c r="C255" s="123">
        <v>192000</v>
      </c>
      <c r="D255" s="38">
        <v>1100119</v>
      </c>
      <c r="E255" s="38">
        <v>1</v>
      </c>
      <c r="F255" s="38" t="s">
        <v>64</v>
      </c>
    </row>
    <row r="256" spans="1:6" x14ac:dyDescent="0.2">
      <c r="A256" s="36">
        <v>1321</v>
      </c>
      <c r="B256" s="37" t="s">
        <v>56</v>
      </c>
      <c r="C256" s="123">
        <v>46674.33</v>
      </c>
      <c r="D256" s="38">
        <v>1100119</v>
      </c>
      <c r="E256" s="38">
        <v>1</v>
      </c>
      <c r="F256" s="38" t="s">
        <v>64</v>
      </c>
    </row>
    <row r="257" spans="1:6" x14ac:dyDescent="0.2">
      <c r="A257" s="36">
        <v>1323</v>
      </c>
      <c r="B257" s="37" t="s">
        <v>57</v>
      </c>
      <c r="C257" s="123">
        <v>315367.07</v>
      </c>
      <c r="D257" s="38">
        <v>1100119</v>
      </c>
      <c r="E257" s="38">
        <v>1</v>
      </c>
      <c r="F257" s="38" t="s">
        <v>64</v>
      </c>
    </row>
    <row r="258" spans="1:6" x14ac:dyDescent="0.2">
      <c r="A258" s="36">
        <v>1413</v>
      </c>
      <c r="B258" s="37" t="s">
        <v>59</v>
      </c>
      <c r="C258" s="123">
        <v>404864.6</v>
      </c>
      <c r="D258" s="38">
        <v>1100119</v>
      </c>
      <c r="E258" s="38">
        <v>1</v>
      </c>
      <c r="F258" s="38" t="s">
        <v>64</v>
      </c>
    </row>
    <row r="259" spans="1:6" x14ac:dyDescent="0.2">
      <c r="A259" s="36">
        <v>1421</v>
      </c>
      <c r="B259" s="37" t="s">
        <v>60</v>
      </c>
      <c r="C259" s="123">
        <v>133142.63</v>
      </c>
      <c r="D259" s="38">
        <v>1100119</v>
      </c>
      <c r="E259" s="38">
        <v>1</v>
      </c>
      <c r="F259" s="38" t="s">
        <v>64</v>
      </c>
    </row>
    <row r="260" spans="1:6" x14ac:dyDescent="0.2">
      <c r="A260" s="36">
        <v>1431</v>
      </c>
      <c r="B260" s="37" t="s">
        <v>61</v>
      </c>
      <c r="C260" s="123">
        <v>137136.91</v>
      </c>
      <c r="D260" s="38">
        <v>1100119</v>
      </c>
      <c r="E260" s="38">
        <v>1</v>
      </c>
      <c r="F260" s="38" t="s">
        <v>64</v>
      </c>
    </row>
    <row r="261" spans="1:6" x14ac:dyDescent="0.2">
      <c r="A261" s="36">
        <v>1541</v>
      </c>
      <c r="B261" s="37" t="s">
        <v>62</v>
      </c>
      <c r="C261" s="123">
        <v>460183.62</v>
      </c>
      <c r="D261" s="38">
        <v>1100119</v>
      </c>
      <c r="E261" s="38">
        <v>1</v>
      </c>
      <c r="F261" s="38" t="s">
        <v>64</v>
      </c>
    </row>
    <row r="262" spans="1:6" x14ac:dyDescent="0.2">
      <c r="A262" s="36">
        <v>2111</v>
      </c>
      <c r="B262" s="37" t="s">
        <v>63</v>
      </c>
      <c r="C262" s="123">
        <v>15000</v>
      </c>
      <c r="D262" s="38">
        <v>1100119</v>
      </c>
      <c r="E262" s="38">
        <v>1</v>
      </c>
      <c r="F262" s="38" t="s">
        <v>64</v>
      </c>
    </row>
    <row r="263" spans="1:6" x14ac:dyDescent="0.2">
      <c r="A263" s="36">
        <v>2112</v>
      </c>
      <c r="B263" s="37" t="s">
        <v>81</v>
      </c>
      <c r="C263" s="123">
        <v>2587.5</v>
      </c>
      <c r="D263" s="38">
        <v>1100119</v>
      </c>
      <c r="E263" s="38">
        <v>1</v>
      </c>
      <c r="F263" s="38" t="s">
        <v>64</v>
      </c>
    </row>
    <row r="264" spans="1:6" x14ac:dyDescent="0.2">
      <c r="A264" s="36">
        <v>2141</v>
      </c>
      <c r="B264" s="37" t="s">
        <v>105</v>
      </c>
      <c r="C264" s="123">
        <v>6210</v>
      </c>
      <c r="D264" s="38">
        <v>1100119</v>
      </c>
      <c r="E264" s="38">
        <v>1</v>
      </c>
      <c r="F264" s="38" t="s">
        <v>64</v>
      </c>
    </row>
    <row r="265" spans="1:6" x14ac:dyDescent="0.2">
      <c r="A265" s="36">
        <v>2151</v>
      </c>
      <c r="B265" s="37" t="s">
        <v>145</v>
      </c>
      <c r="C265" s="123">
        <v>3105</v>
      </c>
      <c r="D265" s="38">
        <v>1100119</v>
      </c>
      <c r="E265" s="38">
        <v>1</v>
      </c>
      <c r="F265" s="38" t="s">
        <v>64</v>
      </c>
    </row>
    <row r="266" spans="1:6" x14ac:dyDescent="0.2">
      <c r="A266" s="36">
        <v>2161</v>
      </c>
      <c r="B266" s="37" t="s">
        <v>82</v>
      </c>
      <c r="C266" s="123">
        <v>10000</v>
      </c>
      <c r="D266" s="38">
        <v>1100119</v>
      </c>
      <c r="E266" s="38">
        <v>1</v>
      </c>
      <c r="F266" s="38" t="s">
        <v>64</v>
      </c>
    </row>
    <row r="267" spans="1:6" x14ac:dyDescent="0.2">
      <c r="A267" s="36">
        <v>2171</v>
      </c>
      <c r="B267" s="37" t="s">
        <v>106</v>
      </c>
      <c r="C267" s="123">
        <v>7245</v>
      </c>
      <c r="D267" s="38">
        <v>1100119</v>
      </c>
      <c r="E267" s="38">
        <v>1</v>
      </c>
      <c r="F267" s="38" t="s">
        <v>64</v>
      </c>
    </row>
    <row r="268" spans="1:6" ht="22.5" x14ac:dyDescent="0.2">
      <c r="A268" s="36">
        <v>2212</v>
      </c>
      <c r="B268" s="37" t="s">
        <v>65</v>
      </c>
      <c r="C268" s="123">
        <v>3105</v>
      </c>
      <c r="D268" s="38">
        <v>1100119</v>
      </c>
      <c r="E268" s="38">
        <v>1</v>
      </c>
      <c r="F268" s="38" t="s">
        <v>64</v>
      </c>
    </row>
    <row r="269" spans="1:6" ht="22.5" x14ac:dyDescent="0.2">
      <c r="A269" s="36">
        <v>2612</v>
      </c>
      <c r="B269" s="37" t="s">
        <v>66</v>
      </c>
      <c r="C269" s="123">
        <v>40000</v>
      </c>
      <c r="D269" s="38">
        <v>1100119</v>
      </c>
      <c r="E269" s="38">
        <v>1</v>
      </c>
      <c r="F269" s="38" t="s">
        <v>64</v>
      </c>
    </row>
    <row r="270" spans="1:6" x14ac:dyDescent="0.2">
      <c r="A270" s="36">
        <v>2921</v>
      </c>
      <c r="B270" s="37" t="s">
        <v>86</v>
      </c>
      <c r="C270" s="123">
        <v>10350</v>
      </c>
      <c r="D270" s="38">
        <v>1100119</v>
      </c>
      <c r="E270" s="38">
        <v>1</v>
      </c>
      <c r="F270" s="38" t="s">
        <v>64</v>
      </c>
    </row>
    <row r="271" spans="1:6" x14ac:dyDescent="0.2">
      <c r="A271" s="36">
        <v>2941</v>
      </c>
      <c r="B271" s="37" t="s">
        <v>67</v>
      </c>
      <c r="C271" s="123">
        <v>4140</v>
      </c>
      <c r="D271" s="38">
        <v>1100119</v>
      </c>
      <c r="E271" s="38">
        <v>1</v>
      </c>
      <c r="F271" s="38" t="s">
        <v>64</v>
      </c>
    </row>
    <row r="272" spans="1:6" x14ac:dyDescent="0.2">
      <c r="A272" s="36">
        <v>3111</v>
      </c>
      <c r="B272" s="37" t="s">
        <v>87</v>
      </c>
      <c r="C272" s="123">
        <v>5000</v>
      </c>
      <c r="D272" s="38">
        <v>1100119</v>
      </c>
      <c r="E272" s="38">
        <v>1</v>
      </c>
      <c r="F272" s="38" t="s">
        <v>64</v>
      </c>
    </row>
    <row r="273" spans="1:6" x14ac:dyDescent="0.2">
      <c r="A273" s="36">
        <v>3131</v>
      </c>
      <c r="B273" s="37" t="s">
        <v>88</v>
      </c>
      <c r="C273" s="123">
        <v>3000</v>
      </c>
      <c r="D273" s="38">
        <v>1100119</v>
      </c>
      <c r="E273" s="38">
        <v>1</v>
      </c>
      <c r="F273" s="38" t="s">
        <v>64</v>
      </c>
    </row>
    <row r="274" spans="1:6" x14ac:dyDescent="0.2">
      <c r="A274" s="36">
        <v>3141</v>
      </c>
      <c r="B274" s="37" t="s">
        <v>109</v>
      </c>
      <c r="C274" s="123">
        <v>10000</v>
      </c>
      <c r="D274" s="38">
        <v>1100119</v>
      </c>
      <c r="E274" s="38">
        <v>1</v>
      </c>
      <c r="F274" s="38" t="s">
        <v>64</v>
      </c>
    </row>
    <row r="275" spans="1:6" ht="22.5" x14ac:dyDescent="0.2">
      <c r="A275" s="36">
        <v>3361</v>
      </c>
      <c r="B275" s="37" t="s">
        <v>69</v>
      </c>
      <c r="C275" s="123">
        <v>5000</v>
      </c>
      <c r="D275" s="38">
        <v>1100119</v>
      </c>
      <c r="E275" s="38">
        <v>1</v>
      </c>
      <c r="F275" s="38" t="s">
        <v>64</v>
      </c>
    </row>
    <row r="276" spans="1:6" ht="22.5" x14ac:dyDescent="0.2">
      <c r="A276" s="36">
        <v>3551</v>
      </c>
      <c r="B276" s="37" t="s">
        <v>71</v>
      </c>
      <c r="C276" s="123">
        <v>6000</v>
      </c>
      <c r="D276" s="38">
        <v>1100119</v>
      </c>
      <c r="E276" s="38">
        <v>1</v>
      </c>
      <c r="F276" s="38" t="s">
        <v>64</v>
      </c>
    </row>
    <row r="277" spans="1:6" x14ac:dyDescent="0.2">
      <c r="A277" s="36">
        <v>3591</v>
      </c>
      <c r="B277" s="37" t="s">
        <v>90</v>
      </c>
      <c r="C277" s="123">
        <v>2000</v>
      </c>
      <c r="D277" s="38">
        <v>1100119</v>
      </c>
      <c r="E277" s="38">
        <v>1</v>
      </c>
      <c r="F277" s="38" t="s">
        <v>64</v>
      </c>
    </row>
    <row r="278" spans="1:6" x14ac:dyDescent="0.2">
      <c r="A278" s="36">
        <v>3751</v>
      </c>
      <c r="B278" s="37" t="s">
        <v>72</v>
      </c>
      <c r="C278" s="123">
        <v>2000</v>
      </c>
      <c r="D278" s="38">
        <v>1100119</v>
      </c>
      <c r="E278" s="38">
        <v>1</v>
      </c>
      <c r="F278" s="38" t="s">
        <v>64</v>
      </c>
    </row>
    <row r="279" spans="1:6" x14ac:dyDescent="0.2">
      <c r="A279" s="36">
        <v>3821</v>
      </c>
      <c r="B279" s="37" t="s">
        <v>73</v>
      </c>
      <c r="C279" s="123">
        <v>2000</v>
      </c>
      <c r="D279" s="38">
        <v>1100119</v>
      </c>
      <c r="E279" s="38">
        <v>1</v>
      </c>
      <c r="F279" s="38" t="s">
        <v>64</v>
      </c>
    </row>
    <row r="280" spans="1:6" x14ac:dyDescent="0.2">
      <c r="A280" s="30" t="s">
        <v>154</v>
      </c>
      <c r="B280" s="31" t="s">
        <v>155</v>
      </c>
      <c r="C280" s="120">
        <f>+SUM(C281)</f>
        <v>2580713.4899999998</v>
      </c>
      <c r="D280" s="32"/>
      <c r="E280" s="32"/>
      <c r="F280" s="32"/>
    </row>
    <row r="281" spans="1:6" x14ac:dyDescent="0.2">
      <c r="A281" s="33" t="s">
        <v>156</v>
      </c>
      <c r="B281" s="34" t="s">
        <v>157</v>
      </c>
      <c r="C281" s="122">
        <f>+SUM(C282:C306)</f>
        <v>2580713.4899999998</v>
      </c>
      <c r="D281" s="35"/>
      <c r="E281" s="35" t="s">
        <v>158</v>
      </c>
      <c r="F281" s="35"/>
    </row>
    <row r="282" spans="1:6" x14ac:dyDescent="0.2">
      <c r="A282" s="36">
        <v>1131</v>
      </c>
      <c r="B282" s="37" t="s">
        <v>54</v>
      </c>
      <c r="C282" s="123">
        <v>1267688.47</v>
      </c>
      <c r="D282" s="38">
        <v>1100119</v>
      </c>
      <c r="E282" s="38">
        <v>1</v>
      </c>
      <c r="F282" s="38" t="s">
        <v>64</v>
      </c>
    </row>
    <row r="283" spans="1:6" x14ac:dyDescent="0.2">
      <c r="A283" s="36">
        <v>1321</v>
      </c>
      <c r="B283" s="37" t="s">
        <v>56</v>
      </c>
      <c r="C283" s="123">
        <v>32143.96</v>
      </c>
      <c r="D283" s="38">
        <v>1100119</v>
      </c>
      <c r="E283" s="38">
        <v>1</v>
      </c>
      <c r="F283" s="38" t="s">
        <v>64</v>
      </c>
    </row>
    <row r="284" spans="1:6" x14ac:dyDescent="0.2">
      <c r="A284" s="36">
        <v>1323</v>
      </c>
      <c r="B284" s="37" t="s">
        <v>57</v>
      </c>
      <c r="C284" s="123">
        <v>217188.95</v>
      </c>
      <c r="D284" s="38">
        <v>1100119</v>
      </c>
      <c r="E284" s="38">
        <v>1</v>
      </c>
      <c r="F284" s="38" t="s">
        <v>64</v>
      </c>
    </row>
    <row r="285" spans="1:6" x14ac:dyDescent="0.2">
      <c r="A285" s="36">
        <v>1413</v>
      </c>
      <c r="B285" s="37" t="s">
        <v>59</v>
      </c>
      <c r="C285" s="123">
        <v>316697.2</v>
      </c>
      <c r="D285" s="38">
        <v>1100119</v>
      </c>
      <c r="E285" s="38">
        <v>1</v>
      </c>
      <c r="F285" s="38" t="s">
        <v>64</v>
      </c>
    </row>
    <row r="286" spans="1:6" x14ac:dyDescent="0.2">
      <c r="A286" s="36">
        <v>1421</v>
      </c>
      <c r="B286" s="37" t="s">
        <v>60</v>
      </c>
      <c r="C286" s="123">
        <v>91693.49</v>
      </c>
      <c r="D286" s="38">
        <v>1100119</v>
      </c>
      <c r="E286" s="38">
        <v>1</v>
      </c>
      <c r="F286" s="38" t="s">
        <v>64</v>
      </c>
    </row>
    <row r="287" spans="1:6" x14ac:dyDescent="0.2">
      <c r="A287" s="36">
        <v>1431</v>
      </c>
      <c r="B287" s="37" t="s">
        <v>61</v>
      </c>
      <c r="C287" s="123">
        <v>94444.3</v>
      </c>
      <c r="D287" s="38">
        <v>1100119</v>
      </c>
      <c r="E287" s="38">
        <v>1</v>
      </c>
      <c r="F287" s="38" t="s">
        <v>64</v>
      </c>
    </row>
    <row r="288" spans="1:6" x14ac:dyDescent="0.2">
      <c r="A288" s="36">
        <v>1541</v>
      </c>
      <c r="B288" s="37" t="s">
        <v>62</v>
      </c>
      <c r="C288" s="123">
        <v>316922.12</v>
      </c>
      <c r="D288" s="38">
        <v>1100119</v>
      </c>
      <c r="E288" s="38">
        <v>1</v>
      </c>
      <c r="F288" s="38" t="s">
        <v>64</v>
      </c>
    </row>
    <row r="289" spans="1:6" x14ac:dyDescent="0.2">
      <c r="A289" s="36">
        <v>2111</v>
      </c>
      <c r="B289" s="37" t="s">
        <v>63</v>
      </c>
      <c r="C289" s="123">
        <v>10000</v>
      </c>
      <c r="D289" s="38">
        <v>1100119</v>
      </c>
      <c r="E289" s="38">
        <v>1</v>
      </c>
      <c r="F289" s="38" t="s">
        <v>64</v>
      </c>
    </row>
    <row r="290" spans="1:6" x14ac:dyDescent="0.2">
      <c r="A290" s="36">
        <v>2112</v>
      </c>
      <c r="B290" s="37" t="s">
        <v>81</v>
      </c>
      <c r="C290" s="123">
        <v>2000</v>
      </c>
      <c r="D290" s="38">
        <v>1100119</v>
      </c>
      <c r="E290" s="38">
        <v>1</v>
      </c>
      <c r="F290" s="38" t="s">
        <v>64</v>
      </c>
    </row>
    <row r="291" spans="1:6" x14ac:dyDescent="0.2">
      <c r="A291" s="36">
        <v>2141</v>
      </c>
      <c r="B291" s="37" t="s">
        <v>105</v>
      </c>
      <c r="C291" s="123">
        <v>3105</v>
      </c>
      <c r="D291" s="38">
        <v>1100119</v>
      </c>
      <c r="E291" s="38">
        <v>1</v>
      </c>
      <c r="F291" s="38" t="s">
        <v>64</v>
      </c>
    </row>
    <row r="292" spans="1:6" x14ac:dyDescent="0.2">
      <c r="A292" s="36">
        <v>2161</v>
      </c>
      <c r="B292" s="37" t="s">
        <v>82</v>
      </c>
      <c r="C292" s="123">
        <v>30000</v>
      </c>
      <c r="D292" s="38">
        <v>1100119</v>
      </c>
      <c r="E292" s="38">
        <v>1</v>
      </c>
      <c r="F292" s="38" t="s">
        <v>64</v>
      </c>
    </row>
    <row r="293" spans="1:6" x14ac:dyDescent="0.2">
      <c r="A293" s="36">
        <v>2171</v>
      </c>
      <c r="B293" s="37" t="s">
        <v>106</v>
      </c>
      <c r="C293" s="123">
        <v>7000</v>
      </c>
      <c r="D293" s="38">
        <v>1100119</v>
      </c>
      <c r="E293" s="38">
        <v>1</v>
      </c>
      <c r="F293" s="38" t="s">
        <v>64</v>
      </c>
    </row>
    <row r="294" spans="1:6" ht="22.5" x14ac:dyDescent="0.2">
      <c r="A294" s="36">
        <v>2212</v>
      </c>
      <c r="B294" s="37" t="s">
        <v>65</v>
      </c>
      <c r="C294" s="123">
        <v>15500</v>
      </c>
      <c r="D294" s="38">
        <v>1400319</v>
      </c>
      <c r="E294" s="38">
        <v>1</v>
      </c>
      <c r="F294" s="38" t="s">
        <v>64</v>
      </c>
    </row>
    <row r="295" spans="1:6" x14ac:dyDescent="0.2">
      <c r="A295" s="36">
        <v>2541</v>
      </c>
      <c r="B295" s="37" t="s">
        <v>107</v>
      </c>
      <c r="C295" s="123">
        <v>5000</v>
      </c>
      <c r="D295" s="38">
        <v>1100119</v>
      </c>
      <c r="E295" s="38">
        <v>1</v>
      </c>
      <c r="F295" s="38" t="s">
        <v>64</v>
      </c>
    </row>
    <row r="296" spans="1:6" ht="22.5" x14ac:dyDescent="0.2">
      <c r="A296" s="36">
        <v>2612</v>
      </c>
      <c r="B296" s="37" t="s">
        <v>66</v>
      </c>
      <c r="C296" s="123">
        <v>60000</v>
      </c>
      <c r="D296" s="38">
        <v>1100119</v>
      </c>
      <c r="E296" s="38">
        <v>1</v>
      </c>
      <c r="F296" s="38" t="s">
        <v>64</v>
      </c>
    </row>
    <row r="297" spans="1:6" x14ac:dyDescent="0.2">
      <c r="A297" s="36">
        <v>2921</v>
      </c>
      <c r="B297" s="37" t="s">
        <v>86</v>
      </c>
      <c r="C297" s="123">
        <v>10000</v>
      </c>
      <c r="D297" s="38">
        <v>1100119</v>
      </c>
      <c r="E297" s="38">
        <v>1</v>
      </c>
      <c r="F297" s="38" t="s">
        <v>64</v>
      </c>
    </row>
    <row r="298" spans="1:6" x14ac:dyDescent="0.2">
      <c r="A298" s="36">
        <v>3111</v>
      </c>
      <c r="B298" s="37" t="s">
        <v>87</v>
      </c>
      <c r="C298" s="123">
        <v>21735</v>
      </c>
      <c r="D298" s="38">
        <v>1100119</v>
      </c>
      <c r="E298" s="38">
        <v>1</v>
      </c>
      <c r="F298" s="38" t="s">
        <v>64</v>
      </c>
    </row>
    <row r="299" spans="1:6" x14ac:dyDescent="0.2">
      <c r="A299" s="36">
        <v>3131</v>
      </c>
      <c r="B299" s="37" t="s">
        <v>88</v>
      </c>
      <c r="C299" s="123">
        <v>10350</v>
      </c>
      <c r="D299" s="38">
        <v>1100119</v>
      </c>
      <c r="E299" s="38">
        <v>1</v>
      </c>
      <c r="F299" s="38" t="s">
        <v>64</v>
      </c>
    </row>
    <row r="300" spans="1:6" x14ac:dyDescent="0.2">
      <c r="A300" s="36">
        <v>3141</v>
      </c>
      <c r="B300" s="37" t="s">
        <v>109</v>
      </c>
      <c r="C300" s="123">
        <v>15000</v>
      </c>
      <c r="D300" s="38">
        <v>1100119</v>
      </c>
      <c r="E300" s="38">
        <v>1</v>
      </c>
      <c r="F300" s="38" t="s">
        <v>64</v>
      </c>
    </row>
    <row r="301" spans="1:6" ht="22.5" x14ac:dyDescent="0.2">
      <c r="A301" s="36">
        <v>3252</v>
      </c>
      <c r="B301" s="37" t="s">
        <v>89</v>
      </c>
      <c r="C301" s="123">
        <v>3000</v>
      </c>
      <c r="D301" s="38">
        <v>1100119</v>
      </c>
      <c r="E301" s="38">
        <v>1</v>
      </c>
      <c r="F301" s="38" t="s">
        <v>64</v>
      </c>
    </row>
    <row r="302" spans="1:6" ht="22.5" x14ac:dyDescent="0.2">
      <c r="A302" s="36">
        <v>3551</v>
      </c>
      <c r="B302" s="37" t="s">
        <v>71</v>
      </c>
      <c r="C302" s="123">
        <v>20000</v>
      </c>
      <c r="D302" s="38">
        <v>1100119</v>
      </c>
      <c r="E302" s="38">
        <v>1</v>
      </c>
      <c r="F302" s="38" t="s">
        <v>64</v>
      </c>
    </row>
    <row r="303" spans="1:6" x14ac:dyDescent="0.2">
      <c r="A303" s="36">
        <v>3591</v>
      </c>
      <c r="B303" s="37" t="s">
        <v>90</v>
      </c>
      <c r="C303" s="123">
        <v>7245</v>
      </c>
      <c r="D303" s="38">
        <v>1100119</v>
      </c>
      <c r="E303" s="38">
        <v>1</v>
      </c>
      <c r="F303" s="38" t="s">
        <v>64</v>
      </c>
    </row>
    <row r="304" spans="1:6" s="41" customFormat="1" ht="22.5" x14ac:dyDescent="0.2">
      <c r="A304" s="36">
        <v>3721</v>
      </c>
      <c r="B304" s="37" t="s">
        <v>104</v>
      </c>
      <c r="C304" s="123">
        <v>15000</v>
      </c>
      <c r="D304" s="38">
        <v>1100119</v>
      </c>
      <c r="E304" s="38">
        <v>1</v>
      </c>
      <c r="F304" s="38" t="s">
        <v>64</v>
      </c>
    </row>
    <row r="305" spans="1:6" x14ac:dyDescent="0.2">
      <c r="A305" s="36">
        <v>3751</v>
      </c>
      <c r="B305" s="37" t="s">
        <v>72</v>
      </c>
      <c r="C305" s="123">
        <v>1000</v>
      </c>
      <c r="D305" s="38">
        <v>1100119</v>
      </c>
      <c r="E305" s="38">
        <v>1</v>
      </c>
      <c r="F305" s="38" t="s">
        <v>64</v>
      </c>
    </row>
    <row r="306" spans="1:6" x14ac:dyDescent="0.2">
      <c r="A306" s="36">
        <v>3821</v>
      </c>
      <c r="B306" s="37" t="s">
        <v>73</v>
      </c>
      <c r="C306" s="123">
        <v>8000</v>
      </c>
      <c r="D306" s="38">
        <v>1100119</v>
      </c>
      <c r="E306" s="38">
        <v>1</v>
      </c>
      <c r="F306" s="38" t="s">
        <v>64</v>
      </c>
    </row>
    <row r="307" spans="1:6" x14ac:dyDescent="0.2">
      <c r="A307" s="30" t="s">
        <v>159</v>
      </c>
      <c r="B307" s="31" t="s">
        <v>160</v>
      </c>
      <c r="C307" s="120">
        <f>+SUM(C308)</f>
        <v>1745477.6300000001</v>
      </c>
      <c r="D307" s="32"/>
      <c r="E307" s="32"/>
      <c r="F307" s="32"/>
    </row>
    <row r="308" spans="1:6" x14ac:dyDescent="0.2">
      <c r="A308" s="33" t="s">
        <v>161</v>
      </c>
      <c r="B308" s="34" t="s">
        <v>160</v>
      </c>
      <c r="C308" s="122">
        <f>+SUM(C309:C327)</f>
        <v>1745477.6300000001</v>
      </c>
      <c r="D308" s="35"/>
      <c r="E308" s="35" t="s">
        <v>126</v>
      </c>
      <c r="F308" s="35"/>
    </row>
    <row r="309" spans="1:6" x14ac:dyDescent="0.2">
      <c r="A309" s="36">
        <v>1131</v>
      </c>
      <c r="B309" s="37" t="s">
        <v>54</v>
      </c>
      <c r="C309" s="123">
        <v>882729.91</v>
      </c>
      <c r="D309" s="38">
        <v>1100119</v>
      </c>
      <c r="E309" s="38">
        <v>1</v>
      </c>
      <c r="F309" s="38" t="s">
        <v>64</v>
      </c>
    </row>
    <row r="310" spans="1:6" x14ac:dyDescent="0.2">
      <c r="A310" s="36">
        <v>1321</v>
      </c>
      <c r="B310" s="37" t="s">
        <v>56</v>
      </c>
      <c r="C310" s="123">
        <v>22382.82</v>
      </c>
      <c r="D310" s="38">
        <v>1100119</v>
      </c>
      <c r="E310" s="38">
        <v>1</v>
      </c>
      <c r="F310" s="38" t="s">
        <v>64</v>
      </c>
    </row>
    <row r="311" spans="1:6" x14ac:dyDescent="0.2">
      <c r="A311" s="36">
        <v>1323</v>
      </c>
      <c r="B311" s="37" t="s">
        <v>57</v>
      </c>
      <c r="C311" s="42">
        <v>151235.25</v>
      </c>
      <c r="D311" s="38">
        <v>1100119</v>
      </c>
      <c r="E311" s="38">
        <v>1</v>
      </c>
      <c r="F311" s="38" t="s">
        <v>64</v>
      </c>
    </row>
    <row r="312" spans="1:6" x14ac:dyDescent="0.2">
      <c r="A312" s="36">
        <v>1413</v>
      </c>
      <c r="B312" s="37" t="s">
        <v>59</v>
      </c>
      <c r="C312" s="123">
        <v>145885.79999999999</v>
      </c>
      <c r="D312" s="38">
        <v>1100119</v>
      </c>
      <c r="E312" s="38">
        <v>1</v>
      </c>
      <c r="F312" s="38" t="s">
        <v>64</v>
      </c>
    </row>
    <row r="313" spans="1:6" x14ac:dyDescent="0.2">
      <c r="A313" s="36">
        <v>1421</v>
      </c>
      <c r="B313" s="37" t="s">
        <v>60</v>
      </c>
      <c r="C313" s="123">
        <v>50808.56</v>
      </c>
      <c r="D313" s="38">
        <v>1100119</v>
      </c>
      <c r="E313" s="38">
        <v>1</v>
      </c>
      <c r="F313" s="38" t="s">
        <v>64</v>
      </c>
    </row>
    <row r="314" spans="1:6" x14ac:dyDescent="0.2">
      <c r="A314" s="36">
        <v>1431</v>
      </c>
      <c r="B314" s="37" t="s">
        <v>61</v>
      </c>
      <c r="C314" s="123">
        <v>52332.81</v>
      </c>
      <c r="D314" s="38">
        <v>1100119</v>
      </c>
      <c r="E314" s="38">
        <v>1</v>
      </c>
      <c r="F314" s="38" t="s">
        <v>64</v>
      </c>
    </row>
    <row r="315" spans="1:6" x14ac:dyDescent="0.2">
      <c r="A315" s="36">
        <v>1541</v>
      </c>
      <c r="B315" s="37" t="s">
        <v>62</v>
      </c>
      <c r="C315" s="123">
        <v>220682.48</v>
      </c>
      <c r="D315" s="38">
        <v>1100119</v>
      </c>
      <c r="E315" s="38">
        <v>1</v>
      </c>
      <c r="F315" s="38" t="s">
        <v>64</v>
      </c>
    </row>
    <row r="316" spans="1:6" x14ac:dyDescent="0.2">
      <c r="A316" s="36">
        <v>2111</v>
      </c>
      <c r="B316" s="37" t="s">
        <v>63</v>
      </c>
      <c r="C316" s="123">
        <v>8280</v>
      </c>
      <c r="D316" s="38">
        <v>1100119</v>
      </c>
      <c r="E316" s="38">
        <v>1</v>
      </c>
      <c r="F316" s="38" t="s">
        <v>64</v>
      </c>
    </row>
    <row r="317" spans="1:6" x14ac:dyDescent="0.2">
      <c r="A317" s="36">
        <v>2112</v>
      </c>
      <c r="B317" s="37" t="s">
        <v>81</v>
      </c>
      <c r="C317" s="123">
        <v>5000</v>
      </c>
      <c r="D317" s="38">
        <v>1400319</v>
      </c>
      <c r="E317" s="38">
        <v>1</v>
      </c>
      <c r="F317" s="38" t="s">
        <v>64</v>
      </c>
    </row>
    <row r="318" spans="1:6" x14ac:dyDescent="0.2">
      <c r="A318" s="36">
        <v>2141</v>
      </c>
      <c r="B318" s="37" t="s">
        <v>105</v>
      </c>
      <c r="C318" s="123">
        <v>2070</v>
      </c>
      <c r="D318" s="38">
        <v>1100119</v>
      </c>
      <c r="E318" s="38">
        <v>1</v>
      </c>
      <c r="F318" s="38" t="s">
        <v>64</v>
      </c>
    </row>
    <row r="319" spans="1:6" ht="22.5" x14ac:dyDescent="0.2">
      <c r="A319" s="36">
        <v>2212</v>
      </c>
      <c r="B319" s="37" t="s">
        <v>65</v>
      </c>
      <c r="C319" s="123">
        <v>15000</v>
      </c>
      <c r="D319" s="38">
        <v>1400319</v>
      </c>
      <c r="E319" s="38">
        <v>1</v>
      </c>
      <c r="F319" s="38" t="s">
        <v>64</v>
      </c>
    </row>
    <row r="320" spans="1:6" x14ac:dyDescent="0.2">
      <c r="A320" s="36">
        <v>2231</v>
      </c>
      <c r="B320" s="37" t="s">
        <v>83</v>
      </c>
      <c r="C320" s="123">
        <v>5000</v>
      </c>
      <c r="D320" s="38">
        <v>1100119</v>
      </c>
      <c r="E320" s="38">
        <v>1</v>
      </c>
      <c r="F320" s="38" t="s">
        <v>64</v>
      </c>
    </row>
    <row r="321" spans="1:6" ht="22.5" x14ac:dyDescent="0.2">
      <c r="A321" s="36">
        <v>2612</v>
      </c>
      <c r="B321" s="37" t="s">
        <v>66</v>
      </c>
      <c r="C321" s="123">
        <v>100000</v>
      </c>
      <c r="D321" s="38">
        <v>1100119</v>
      </c>
      <c r="E321" s="38">
        <v>1</v>
      </c>
      <c r="F321" s="38" t="s">
        <v>64</v>
      </c>
    </row>
    <row r="322" spans="1:6" x14ac:dyDescent="0.2">
      <c r="A322" s="36">
        <v>2941</v>
      </c>
      <c r="B322" s="37" t="s">
        <v>67</v>
      </c>
      <c r="C322" s="123">
        <v>2000</v>
      </c>
      <c r="D322" s="38">
        <v>1100119</v>
      </c>
      <c r="E322" s="38">
        <v>1</v>
      </c>
      <c r="F322" s="38" t="s">
        <v>64</v>
      </c>
    </row>
    <row r="323" spans="1:6" ht="22.5" x14ac:dyDescent="0.2">
      <c r="A323" s="36">
        <v>3551</v>
      </c>
      <c r="B323" s="37" t="s">
        <v>71</v>
      </c>
      <c r="C323" s="123">
        <v>30000</v>
      </c>
      <c r="D323" s="38">
        <v>1100119</v>
      </c>
      <c r="E323" s="38">
        <v>1</v>
      </c>
      <c r="F323" s="38" t="s">
        <v>64</v>
      </c>
    </row>
    <row r="324" spans="1:6" ht="22.5" x14ac:dyDescent="0.2">
      <c r="A324" s="36">
        <v>3551</v>
      </c>
      <c r="B324" s="37" t="s">
        <v>71</v>
      </c>
      <c r="C324" s="123">
        <v>30000</v>
      </c>
      <c r="D324" s="38">
        <v>1400319</v>
      </c>
      <c r="E324" s="38">
        <v>1</v>
      </c>
      <c r="F324" s="38" t="s">
        <v>64</v>
      </c>
    </row>
    <row r="325" spans="1:6" ht="22.5" x14ac:dyDescent="0.2">
      <c r="A325" s="36">
        <v>3721</v>
      </c>
      <c r="B325" s="37" t="s">
        <v>104</v>
      </c>
      <c r="C325" s="123">
        <v>2070</v>
      </c>
      <c r="D325" s="38">
        <v>1100119</v>
      </c>
      <c r="E325" s="38">
        <v>1</v>
      </c>
      <c r="F325" s="38" t="s">
        <v>64</v>
      </c>
    </row>
    <row r="326" spans="1:6" x14ac:dyDescent="0.2">
      <c r="A326" s="36">
        <v>3751</v>
      </c>
      <c r="B326" s="37" t="s">
        <v>72</v>
      </c>
      <c r="C326" s="123">
        <v>10000</v>
      </c>
      <c r="D326" s="38">
        <v>1100119</v>
      </c>
      <c r="E326" s="38">
        <v>1</v>
      </c>
      <c r="F326" s="38" t="s">
        <v>64</v>
      </c>
    </row>
    <row r="327" spans="1:6" x14ac:dyDescent="0.2">
      <c r="A327" s="36">
        <v>3751</v>
      </c>
      <c r="B327" s="37" t="s">
        <v>72</v>
      </c>
      <c r="C327" s="123">
        <v>10000</v>
      </c>
      <c r="D327" s="38">
        <v>1400319</v>
      </c>
      <c r="E327" s="38">
        <v>1</v>
      </c>
      <c r="F327" s="38" t="s">
        <v>64</v>
      </c>
    </row>
    <row r="328" spans="1:6" x14ac:dyDescent="0.2">
      <c r="A328" s="30" t="s">
        <v>162</v>
      </c>
      <c r="B328" s="31" t="s">
        <v>163</v>
      </c>
      <c r="C328" s="120">
        <f>+SUM(C329)</f>
        <v>770060.64999999991</v>
      </c>
      <c r="D328" s="32"/>
      <c r="E328" s="32"/>
      <c r="F328" s="32"/>
    </row>
    <row r="329" spans="1:6" x14ac:dyDescent="0.2">
      <c r="A329" s="33" t="s">
        <v>164</v>
      </c>
      <c r="B329" s="34" t="s">
        <v>165</v>
      </c>
      <c r="C329" s="122">
        <f>+SUM(C330:C348)</f>
        <v>770060.64999999991</v>
      </c>
      <c r="D329" s="35"/>
      <c r="E329" s="35" t="s">
        <v>126</v>
      </c>
      <c r="F329" s="35"/>
    </row>
    <row r="330" spans="1:6" x14ac:dyDescent="0.2">
      <c r="A330" s="36">
        <v>1131</v>
      </c>
      <c r="B330" s="37" t="s">
        <v>54</v>
      </c>
      <c r="C330" s="123">
        <v>291351.42</v>
      </c>
      <c r="D330" s="38">
        <v>1100119</v>
      </c>
      <c r="E330" s="38">
        <v>1</v>
      </c>
      <c r="F330" s="38" t="s">
        <v>64</v>
      </c>
    </row>
    <row r="331" spans="1:6" x14ac:dyDescent="0.2">
      <c r="A331" s="36">
        <v>1321</v>
      </c>
      <c r="B331" s="37" t="s">
        <v>56</v>
      </c>
      <c r="C331" s="123">
        <v>7387.61</v>
      </c>
      <c r="D331" s="38">
        <v>1100119</v>
      </c>
      <c r="E331" s="38">
        <v>1</v>
      </c>
      <c r="F331" s="38" t="s">
        <v>64</v>
      </c>
    </row>
    <row r="332" spans="1:6" x14ac:dyDescent="0.2">
      <c r="A332" s="36">
        <v>1323</v>
      </c>
      <c r="B332" s="37" t="s">
        <v>57</v>
      </c>
      <c r="C332" s="123">
        <v>49916.29</v>
      </c>
      <c r="D332" s="38">
        <v>1100119</v>
      </c>
      <c r="E332" s="38">
        <v>1</v>
      </c>
      <c r="F332" s="38" t="s">
        <v>64</v>
      </c>
    </row>
    <row r="333" spans="1:6" x14ac:dyDescent="0.2">
      <c r="A333" s="36">
        <v>1413</v>
      </c>
      <c r="B333" s="37" t="s">
        <v>59</v>
      </c>
      <c r="C333" s="123">
        <v>60087.64</v>
      </c>
      <c r="D333" s="38">
        <v>1100119</v>
      </c>
      <c r="E333" s="38">
        <v>1</v>
      </c>
      <c r="F333" s="38" t="s">
        <v>64</v>
      </c>
    </row>
    <row r="334" spans="1:6" x14ac:dyDescent="0.2">
      <c r="A334" s="36">
        <v>1421</v>
      </c>
      <c r="B334" s="37" t="s">
        <v>60</v>
      </c>
      <c r="C334" s="123">
        <v>21073.81</v>
      </c>
      <c r="D334" s="38">
        <v>1100119</v>
      </c>
      <c r="E334" s="38">
        <v>1</v>
      </c>
      <c r="F334" s="38" t="s">
        <v>64</v>
      </c>
    </row>
    <row r="335" spans="1:6" x14ac:dyDescent="0.2">
      <c r="A335" s="36">
        <v>1431</v>
      </c>
      <c r="B335" s="37" t="s">
        <v>61</v>
      </c>
      <c r="C335" s="123">
        <v>21706.03</v>
      </c>
      <c r="D335" s="38">
        <v>1100119</v>
      </c>
      <c r="E335" s="38">
        <v>1</v>
      </c>
      <c r="F335" s="38" t="s">
        <v>55</v>
      </c>
    </row>
    <row r="336" spans="1:6" x14ac:dyDescent="0.2">
      <c r="A336" s="36">
        <v>1541</v>
      </c>
      <c r="B336" s="37" t="s">
        <v>62</v>
      </c>
      <c r="C336" s="123">
        <v>72837.850000000006</v>
      </c>
      <c r="D336" s="38">
        <v>1100119</v>
      </c>
      <c r="E336" s="38">
        <v>1</v>
      </c>
      <c r="F336" s="38" t="s">
        <v>55</v>
      </c>
    </row>
    <row r="337" spans="1:6" x14ac:dyDescent="0.2">
      <c r="A337" s="36">
        <v>2111</v>
      </c>
      <c r="B337" s="37" t="s">
        <v>63</v>
      </c>
      <c r="C337" s="123">
        <v>5000</v>
      </c>
      <c r="D337" s="38">
        <v>1100119</v>
      </c>
      <c r="E337" s="38">
        <v>1</v>
      </c>
      <c r="F337" s="38" t="s">
        <v>64</v>
      </c>
    </row>
    <row r="338" spans="1:6" x14ac:dyDescent="0.2">
      <c r="A338" s="36">
        <v>2121</v>
      </c>
      <c r="B338" s="37" t="s">
        <v>138</v>
      </c>
      <c r="C338" s="123">
        <v>20700</v>
      </c>
      <c r="D338" s="38">
        <v>1400319</v>
      </c>
      <c r="E338" s="38">
        <v>1</v>
      </c>
      <c r="F338" s="38" t="s">
        <v>64</v>
      </c>
    </row>
    <row r="339" spans="1:6" x14ac:dyDescent="0.2">
      <c r="A339" s="36">
        <v>2151</v>
      </c>
      <c r="B339" s="37" t="s">
        <v>145</v>
      </c>
      <c r="C339" s="123">
        <v>20000</v>
      </c>
      <c r="D339" s="38">
        <v>1400319</v>
      </c>
      <c r="E339" s="38">
        <v>1</v>
      </c>
      <c r="F339" s="38" t="s">
        <v>64</v>
      </c>
    </row>
    <row r="340" spans="1:6" ht="22.5" x14ac:dyDescent="0.2">
      <c r="A340" s="36">
        <v>2612</v>
      </c>
      <c r="B340" s="37" t="s">
        <v>66</v>
      </c>
      <c r="C340" s="123">
        <v>5000</v>
      </c>
      <c r="D340" s="38">
        <v>1100119</v>
      </c>
      <c r="E340" s="38">
        <v>1</v>
      </c>
      <c r="F340" s="38" t="s">
        <v>64</v>
      </c>
    </row>
    <row r="341" spans="1:6" ht="22.5" x14ac:dyDescent="0.2">
      <c r="A341" s="36">
        <v>3551</v>
      </c>
      <c r="B341" s="37" t="s">
        <v>71</v>
      </c>
      <c r="C341" s="123">
        <v>10000</v>
      </c>
      <c r="D341" s="38">
        <v>1100119</v>
      </c>
      <c r="E341" s="38">
        <v>1</v>
      </c>
      <c r="F341" s="38" t="s">
        <v>64</v>
      </c>
    </row>
    <row r="342" spans="1:6" x14ac:dyDescent="0.2">
      <c r="A342" s="36">
        <v>3611</v>
      </c>
      <c r="B342" s="37" t="s">
        <v>166</v>
      </c>
      <c r="C342" s="123">
        <v>15000</v>
      </c>
      <c r="D342" s="38">
        <v>1100119</v>
      </c>
      <c r="E342" s="38">
        <v>1</v>
      </c>
      <c r="F342" s="38" t="s">
        <v>64</v>
      </c>
    </row>
    <row r="343" spans="1:6" x14ac:dyDescent="0.2">
      <c r="A343" s="36">
        <v>3611</v>
      </c>
      <c r="B343" s="37" t="s">
        <v>166</v>
      </c>
      <c r="C343" s="123">
        <v>20000</v>
      </c>
      <c r="D343" s="38">
        <v>1400319</v>
      </c>
      <c r="E343" s="38">
        <v>1</v>
      </c>
      <c r="F343" s="38" t="s">
        <v>64</v>
      </c>
    </row>
    <row r="344" spans="1:6" x14ac:dyDescent="0.2">
      <c r="A344" s="36">
        <v>3821</v>
      </c>
      <c r="B344" s="37" t="s">
        <v>73</v>
      </c>
      <c r="C344" s="123"/>
      <c r="D344" s="38">
        <v>1100119</v>
      </c>
      <c r="E344" s="38">
        <v>1</v>
      </c>
      <c r="F344" s="38" t="s">
        <v>64</v>
      </c>
    </row>
    <row r="345" spans="1:6" x14ac:dyDescent="0.2">
      <c r="A345" s="36">
        <v>3821</v>
      </c>
      <c r="B345" s="37" t="s">
        <v>73</v>
      </c>
      <c r="C345" s="123"/>
      <c r="D345" s="38">
        <v>1400319</v>
      </c>
      <c r="E345" s="38">
        <v>1</v>
      </c>
      <c r="F345" s="38" t="s">
        <v>64</v>
      </c>
    </row>
    <row r="346" spans="1:6" x14ac:dyDescent="0.2">
      <c r="A346" s="36">
        <v>3821</v>
      </c>
      <c r="B346" s="37" t="s">
        <v>73</v>
      </c>
      <c r="C346" s="123">
        <v>150000</v>
      </c>
      <c r="D346" s="38">
        <v>1400319</v>
      </c>
      <c r="E346" s="38">
        <v>1</v>
      </c>
      <c r="F346" s="38" t="s">
        <v>64</v>
      </c>
    </row>
    <row r="347" spans="1:6" x14ac:dyDescent="0.2">
      <c r="A347" s="36">
        <v>5111</v>
      </c>
      <c r="B347" s="37" t="s">
        <v>91</v>
      </c>
      <c r="C347" s="123"/>
      <c r="D347" s="38">
        <v>1100119</v>
      </c>
      <c r="E347" s="38">
        <v>2</v>
      </c>
      <c r="F347" s="38" t="s">
        <v>75</v>
      </c>
    </row>
    <row r="348" spans="1:6" x14ac:dyDescent="0.2">
      <c r="A348" s="36">
        <v>5211</v>
      </c>
      <c r="B348" s="37" t="s">
        <v>167</v>
      </c>
      <c r="C348" s="123"/>
      <c r="D348" s="38">
        <v>1400319</v>
      </c>
      <c r="E348" s="38">
        <v>2</v>
      </c>
      <c r="F348" s="38" t="s">
        <v>75</v>
      </c>
    </row>
    <row r="349" spans="1:6" x14ac:dyDescent="0.2">
      <c r="A349" s="30" t="s">
        <v>168</v>
      </c>
      <c r="B349" s="31" t="s">
        <v>169</v>
      </c>
      <c r="C349" s="120">
        <f>+SUM(C350)</f>
        <v>7557429.3499999996</v>
      </c>
      <c r="D349" s="32"/>
      <c r="E349" s="32"/>
      <c r="F349" s="32"/>
    </row>
    <row r="350" spans="1:6" x14ac:dyDescent="0.2">
      <c r="A350" s="33" t="s">
        <v>170</v>
      </c>
      <c r="B350" s="34" t="s">
        <v>169</v>
      </c>
      <c r="C350" s="122">
        <f>+SUM(C351:C400)</f>
        <v>7557429.3499999996</v>
      </c>
      <c r="D350" s="35"/>
      <c r="E350" s="35" t="s">
        <v>126</v>
      </c>
      <c r="F350" s="35"/>
    </row>
    <row r="351" spans="1:6" x14ac:dyDescent="0.2">
      <c r="A351" s="36">
        <v>1131</v>
      </c>
      <c r="B351" s="37" t="s">
        <v>54</v>
      </c>
      <c r="C351" s="123">
        <v>2840733.34</v>
      </c>
      <c r="D351" s="38">
        <v>1100119</v>
      </c>
      <c r="E351" s="38">
        <v>1</v>
      </c>
      <c r="F351" s="38" t="s">
        <v>64</v>
      </c>
    </row>
    <row r="352" spans="1:6" x14ac:dyDescent="0.2">
      <c r="A352" s="36">
        <v>1211</v>
      </c>
      <c r="B352" s="37" t="s">
        <v>140</v>
      </c>
      <c r="C352" s="123">
        <v>0</v>
      </c>
      <c r="D352" s="38"/>
      <c r="E352" s="38"/>
      <c r="F352" s="38"/>
    </row>
    <row r="353" spans="1:7" x14ac:dyDescent="0.2">
      <c r="A353" s="36">
        <v>1312</v>
      </c>
      <c r="B353" s="37" t="s">
        <v>171</v>
      </c>
      <c r="C353" s="123">
        <v>200000</v>
      </c>
      <c r="D353" s="38">
        <v>1100119</v>
      </c>
      <c r="E353" s="38">
        <v>1</v>
      </c>
      <c r="F353" s="38" t="s">
        <v>64</v>
      </c>
    </row>
    <row r="354" spans="1:7" x14ac:dyDescent="0.2">
      <c r="A354" s="36">
        <v>1321</v>
      </c>
      <c r="B354" s="37" t="s">
        <v>56</v>
      </c>
      <c r="C354" s="123">
        <v>72030.66</v>
      </c>
      <c r="D354" s="38">
        <v>1100119</v>
      </c>
      <c r="E354" s="38">
        <v>1</v>
      </c>
      <c r="F354" s="38" t="s">
        <v>64</v>
      </c>
    </row>
    <row r="355" spans="1:7" x14ac:dyDescent="0.2">
      <c r="A355" s="36">
        <v>1323</v>
      </c>
      <c r="B355" s="37" t="s">
        <v>57</v>
      </c>
      <c r="C355" s="123">
        <v>486693.62</v>
      </c>
      <c r="D355" s="38">
        <v>1100119</v>
      </c>
      <c r="E355" s="38">
        <v>1</v>
      </c>
      <c r="F355" s="38" t="s">
        <v>64</v>
      </c>
    </row>
    <row r="356" spans="1:7" x14ac:dyDescent="0.2">
      <c r="A356" s="36">
        <v>1413</v>
      </c>
      <c r="B356" s="37" t="s">
        <v>59</v>
      </c>
      <c r="C356" s="123">
        <v>640471.96</v>
      </c>
      <c r="D356" s="38">
        <v>1100119</v>
      </c>
      <c r="E356" s="38">
        <v>1</v>
      </c>
      <c r="F356" s="38" t="s">
        <v>55</v>
      </c>
    </row>
    <row r="357" spans="1:7" x14ac:dyDescent="0.2">
      <c r="A357" s="36">
        <v>1421</v>
      </c>
      <c r="B357" s="37" t="s">
        <v>60</v>
      </c>
      <c r="C357" s="123">
        <v>204635.63</v>
      </c>
      <c r="D357" s="38">
        <v>1100119</v>
      </c>
      <c r="E357" s="38">
        <v>1</v>
      </c>
      <c r="F357" s="38" t="s">
        <v>55</v>
      </c>
    </row>
    <row r="358" spans="1:7" x14ac:dyDescent="0.2">
      <c r="A358" s="36">
        <v>1431</v>
      </c>
      <c r="B358" s="37" t="s">
        <v>61</v>
      </c>
      <c r="C358" s="123">
        <v>210774.7</v>
      </c>
      <c r="D358" s="38">
        <v>1100119</v>
      </c>
      <c r="E358" s="38">
        <v>1</v>
      </c>
      <c r="F358" s="38" t="s">
        <v>55</v>
      </c>
    </row>
    <row r="359" spans="1:7" x14ac:dyDescent="0.2">
      <c r="A359" s="36">
        <v>1522</v>
      </c>
      <c r="B359" s="37" t="s">
        <v>172</v>
      </c>
      <c r="C359" s="123">
        <v>200000</v>
      </c>
      <c r="D359" s="38">
        <v>1100119</v>
      </c>
      <c r="E359" s="38">
        <v>1</v>
      </c>
      <c r="F359" s="38" t="s">
        <v>55</v>
      </c>
      <c r="G359" s="42"/>
    </row>
    <row r="360" spans="1:7" x14ac:dyDescent="0.2">
      <c r="A360" s="36">
        <v>1541</v>
      </c>
      <c r="B360" s="37" t="s">
        <v>62</v>
      </c>
      <c r="C360" s="123">
        <v>780000</v>
      </c>
      <c r="D360" s="38">
        <v>1100119</v>
      </c>
      <c r="E360" s="38">
        <v>1</v>
      </c>
      <c r="F360" s="38" t="s">
        <v>64</v>
      </c>
    </row>
    <row r="361" spans="1:7" x14ac:dyDescent="0.2">
      <c r="A361" s="36">
        <v>2111</v>
      </c>
      <c r="B361" s="37" t="s">
        <v>63</v>
      </c>
      <c r="C361" s="123">
        <v>60000</v>
      </c>
      <c r="D361" s="38">
        <v>1100119</v>
      </c>
      <c r="E361" s="38">
        <v>1</v>
      </c>
      <c r="F361" s="38" t="s">
        <v>64</v>
      </c>
    </row>
    <row r="362" spans="1:7" x14ac:dyDescent="0.2">
      <c r="A362" s="36">
        <v>2112</v>
      </c>
      <c r="B362" s="37" t="s">
        <v>81</v>
      </c>
      <c r="C362" s="123">
        <v>5000</v>
      </c>
      <c r="D362" s="38">
        <v>1100119</v>
      </c>
      <c r="E362" s="38">
        <v>1</v>
      </c>
      <c r="F362" s="38" t="s">
        <v>64</v>
      </c>
    </row>
    <row r="363" spans="1:7" x14ac:dyDescent="0.2">
      <c r="A363" s="36">
        <v>2112</v>
      </c>
      <c r="B363" s="37" t="s">
        <v>81</v>
      </c>
      <c r="C363" s="123">
        <v>5000</v>
      </c>
      <c r="D363" s="38">
        <v>1400319</v>
      </c>
      <c r="E363" s="38">
        <v>1</v>
      </c>
      <c r="F363" s="38" t="s">
        <v>64</v>
      </c>
    </row>
    <row r="364" spans="1:7" x14ac:dyDescent="0.2">
      <c r="A364" s="36">
        <v>2121</v>
      </c>
      <c r="B364" s="37" t="s">
        <v>138</v>
      </c>
      <c r="C364" s="123">
        <v>10350</v>
      </c>
      <c r="D364" s="38">
        <v>1400319</v>
      </c>
      <c r="E364" s="38">
        <v>1</v>
      </c>
      <c r="F364" s="38" t="s">
        <v>64</v>
      </c>
    </row>
    <row r="365" spans="1:7" x14ac:dyDescent="0.2">
      <c r="A365" s="36">
        <v>2141</v>
      </c>
      <c r="B365" s="37" t="s">
        <v>105</v>
      </c>
      <c r="C365" s="123">
        <v>10000</v>
      </c>
      <c r="D365" s="38">
        <v>1100119</v>
      </c>
      <c r="E365" s="38">
        <v>1</v>
      </c>
      <c r="F365" s="38" t="s">
        <v>64</v>
      </c>
    </row>
    <row r="366" spans="1:7" x14ac:dyDescent="0.2">
      <c r="A366" s="36">
        <v>2151</v>
      </c>
      <c r="B366" s="37" t="s">
        <v>145</v>
      </c>
      <c r="C366" s="123">
        <v>15562.26</v>
      </c>
      <c r="D366" s="38">
        <v>1100119</v>
      </c>
      <c r="E366" s="38">
        <v>1</v>
      </c>
      <c r="F366" s="38" t="s">
        <v>64</v>
      </c>
    </row>
    <row r="367" spans="1:7" x14ac:dyDescent="0.2">
      <c r="A367" s="36">
        <v>2161</v>
      </c>
      <c r="B367" s="37" t="s">
        <v>82</v>
      </c>
      <c r="C367" s="123">
        <v>30000</v>
      </c>
      <c r="D367" s="38">
        <v>1100119</v>
      </c>
      <c r="E367" s="38">
        <v>1</v>
      </c>
      <c r="F367" s="38" t="s">
        <v>64</v>
      </c>
    </row>
    <row r="368" spans="1:7" ht="22.5" x14ac:dyDescent="0.2">
      <c r="A368" s="36">
        <v>2212</v>
      </c>
      <c r="B368" s="37" t="s">
        <v>65</v>
      </c>
      <c r="C368" s="123">
        <v>15000</v>
      </c>
      <c r="D368" s="38">
        <v>1100119</v>
      </c>
      <c r="E368" s="38">
        <v>1</v>
      </c>
      <c r="F368" s="38" t="s">
        <v>64</v>
      </c>
    </row>
    <row r="369" spans="1:7" x14ac:dyDescent="0.2">
      <c r="A369" s="36">
        <v>2491</v>
      </c>
      <c r="B369" s="37" t="s">
        <v>84</v>
      </c>
      <c r="C369" s="123">
        <v>20000</v>
      </c>
      <c r="D369" s="38">
        <v>1100119</v>
      </c>
      <c r="E369" s="38">
        <v>1</v>
      </c>
      <c r="F369" s="38" t="s">
        <v>64</v>
      </c>
    </row>
    <row r="370" spans="1:7" ht="22.5" x14ac:dyDescent="0.2">
      <c r="A370" s="36">
        <v>2612</v>
      </c>
      <c r="B370" s="37" t="s">
        <v>66</v>
      </c>
      <c r="C370" s="123">
        <v>60000</v>
      </c>
      <c r="D370" s="38">
        <v>1100119</v>
      </c>
      <c r="E370" s="38">
        <v>1</v>
      </c>
      <c r="F370" s="38" t="s">
        <v>64</v>
      </c>
    </row>
    <row r="371" spans="1:7" x14ac:dyDescent="0.2">
      <c r="A371" s="36">
        <v>2711</v>
      </c>
      <c r="B371" s="37" t="s">
        <v>85</v>
      </c>
      <c r="C371" s="123">
        <v>35000</v>
      </c>
      <c r="D371" s="38">
        <v>1400319</v>
      </c>
      <c r="E371" s="38">
        <v>1</v>
      </c>
      <c r="F371" s="38" t="s">
        <v>64</v>
      </c>
    </row>
    <row r="372" spans="1:7" x14ac:dyDescent="0.2">
      <c r="A372" s="36">
        <v>2911</v>
      </c>
      <c r="B372" s="37" t="s">
        <v>131</v>
      </c>
      <c r="C372" s="123">
        <v>20000</v>
      </c>
      <c r="D372" s="38">
        <v>1400319</v>
      </c>
      <c r="E372" s="38">
        <v>1</v>
      </c>
      <c r="F372" s="38" t="s">
        <v>64</v>
      </c>
    </row>
    <row r="373" spans="1:7" x14ac:dyDescent="0.2">
      <c r="A373" s="36">
        <v>2921</v>
      </c>
      <c r="B373" s="37" t="s">
        <v>86</v>
      </c>
      <c r="C373" s="123">
        <v>25000</v>
      </c>
      <c r="D373" s="38">
        <v>1100119</v>
      </c>
      <c r="E373" s="38">
        <v>1</v>
      </c>
      <c r="F373" s="38" t="s">
        <v>64</v>
      </c>
    </row>
    <row r="374" spans="1:7" x14ac:dyDescent="0.2">
      <c r="A374" s="36">
        <v>2941</v>
      </c>
      <c r="B374" s="37" t="s">
        <v>67</v>
      </c>
      <c r="C374" s="123">
        <v>10000</v>
      </c>
      <c r="D374" s="38">
        <v>1100119</v>
      </c>
      <c r="E374" s="38">
        <v>1</v>
      </c>
      <c r="F374" s="38" t="s">
        <v>64</v>
      </c>
    </row>
    <row r="375" spans="1:7" x14ac:dyDescent="0.2">
      <c r="A375" s="36">
        <v>3111</v>
      </c>
      <c r="B375" s="37" t="s">
        <v>87</v>
      </c>
      <c r="C375" s="123">
        <v>200000</v>
      </c>
      <c r="D375" s="38">
        <v>1100119</v>
      </c>
      <c r="E375" s="38">
        <v>1</v>
      </c>
      <c r="F375" s="38" t="s">
        <v>64</v>
      </c>
    </row>
    <row r="376" spans="1:7" x14ac:dyDescent="0.2">
      <c r="A376" s="36">
        <v>3121</v>
      </c>
      <c r="B376" s="37" t="s">
        <v>108</v>
      </c>
      <c r="C376" s="123">
        <v>5000</v>
      </c>
      <c r="D376" s="38">
        <v>1100119</v>
      </c>
      <c r="E376" s="38">
        <v>1</v>
      </c>
      <c r="F376" s="38" t="s">
        <v>64</v>
      </c>
    </row>
    <row r="377" spans="1:7" x14ac:dyDescent="0.2">
      <c r="A377" s="36">
        <v>3131</v>
      </c>
      <c r="B377" s="37" t="s">
        <v>88</v>
      </c>
      <c r="C377" s="123">
        <v>20000</v>
      </c>
      <c r="D377" s="38">
        <v>1100119</v>
      </c>
      <c r="E377" s="38">
        <v>1</v>
      </c>
      <c r="F377" s="38" t="s">
        <v>64</v>
      </c>
    </row>
    <row r="378" spans="1:7" x14ac:dyDescent="0.2">
      <c r="A378" s="36">
        <v>3141</v>
      </c>
      <c r="B378" s="37" t="s">
        <v>109</v>
      </c>
      <c r="C378" s="123">
        <v>30000</v>
      </c>
      <c r="D378" s="38">
        <v>1100119</v>
      </c>
      <c r="E378" s="38">
        <v>1</v>
      </c>
      <c r="F378" s="38" t="s">
        <v>64</v>
      </c>
    </row>
    <row r="379" spans="1:7" x14ac:dyDescent="0.2">
      <c r="A379" s="36">
        <v>3152</v>
      </c>
      <c r="B379" s="37" t="s">
        <v>174</v>
      </c>
      <c r="C379" s="123">
        <v>100000</v>
      </c>
      <c r="D379" s="38">
        <v>1100119</v>
      </c>
      <c r="E379" s="38">
        <v>1</v>
      </c>
      <c r="F379" s="38" t="s">
        <v>64</v>
      </c>
    </row>
    <row r="380" spans="1:7" x14ac:dyDescent="0.2">
      <c r="A380" s="36">
        <v>3171</v>
      </c>
      <c r="B380" s="37" t="s">
        <v>175</v>
      </c>
      <c r="C380" s="123">
        <v>25875</v>
      </c>
      <c r="D380" s="38">
        <v>1100119</v>
      </c>
      <c r="E380" s="38">
        <v>1</v>
      </c>
      <c r="F380" s="38" t="s">
        <v>64</v>
      </c>
    </row>
    <row r="381" spans="1:7" x14ac:dyDescent="0.2">
      <c r="A381" s="36">
        <v>3172</v>
      </c>
      <c r="B381" s="37" t="s">
        <v>176</v>
      </c>
      <c r="C381" s="123"/>
      <c r="D381" s="38">
        <v>1400319</v>
      </c>
      <c r="E381" s="38">
        <v>1</v>
      </c>
      <c r="F381" s="38" t="s">
        <v>64</v>
      </c>
    </row>
    <row r="382" spans="1:7" x14ac:dyDescent="0.2">
      <c r="A382" s="36">
        <v>3181</v>
      </c>
      <c r="B382" s="37" t="s">
        <v>146</v>
      </c>
      <c r="C382" s="123">
        <v>2500</v>
      </c>
      <c r="D382" s="38">
        <v>1100119</v>
      </c>
      <c r="E382" s="38">
        <v>1</v>
      </c>
      <c r="F382" s="38" t="s">
        <v>64</v>
      </c>
    </row>
    <row r="383" spans="1:7" x14ac:dyDescent="0.2">
      <c r="A383" s="36">
        <v>3233</v>
      </c>
      <c r="B383" s="37" t="s">
        <v>177</v>
      </c>
      <c r="C383" s="123">
        <v>180000</v>
      </c>
      <c r="D383" s="38">
        <v>1100119</v>
      </c>
      <c r="E383" s="38">
        <v>1</v>
      </c>
      <c r="F383" s="38" t="s">
        <v>64</v>
      </c>
    </row>
    <row r="384" spans="1:7" x14ac:dyDescent="0.2">
      <c r="A384" s="36">
        <v>3331</v>
      </c>
      <c r="B384" s="37" t="s">
        <v>178</v>
      </c>
      <c r="C384" s="123">
        <v>3905.28</v>
      </c>
      <c r="D384" s="38">
        <v>1100119</v>
      </c>
      <c r="E384" s="38">
        <v>1</v>
      </c>
      <c r="F384" s="38" t="s">
        <v>64</v>
      </c>
      <c r="G384" s="42"/>
    </row>
    <row r="385" spans="1:6" x14ac:dyDescent="0.2">
      <c r="A385" s="36">
        <v>3341</v>
      </c>
      <c r="B385" s="37" t="s">
        <v>179</v>
      </c>
      <c r="C385" s="123">
        <v>7000</v>
      </c>
      <c r="D385" s="38">
        <v>1100119</v>
      </c>
      <c r="E385" s="38">
        <v>1</v>
      </c>
      <c r="F385" s="38" t="s">
        <v>64</v>
      </c>
    </row>
    <row r="386" spans="1:6" ht="22.5" x14ac:dyDescent="0.2">
      <c r="A386" s="36">
        <v>3361</v>
      </c>
      <c r="B386" s="37" t="s">
        <v>69</v>
      </c>
      <c r="C386" s="123">
        <v>9832.5</v>
      </c>
      <c r="D386" s="38">
        <v>1100119</v>
      </c>
      <c r="E386" s="38">
        <v>1</v>
      </c>
      <c r="F386" s="38" t="s">
        <v>64</v>
      </c>
    </row>
    <row r="387" spans="1:6" x14ac:dyDescent="0.2">
      <c r="A387" s="36">
        <v>3411</v>
      </c>
      <c r="B387" s="37" t="s">
        <v>180</v>
      </c>
      <c r="C387" s="123">
        <v>15525</v>
      </c>
      <c r="D387" s="38">
        <v>1100119</v>
      </c>
      <c r="E387" s="38">
        <v>1</v>
      </c>
      <c r="F387" s="38" t="s">
        <v>64</v>
      </c>
    </row>
    <row r="388" spans="1:6" x14ac:dyDescent="0.2">
      <c r="A388" s="36">
        <v>3451</v>
      </c>
      <c r="B388" s="37" t="s">
        <v>181</v>
      </c>
      <c r="C388" s="123">
        <v>230000</v>
      </c>
      <c r="D388" s="38">
        <v>1100119</v>
      </c>
      <c r="E388" s="38">
        <v>1</v>
      </c>
      <c r="F388" s="38" t="s">
        <v>64</v>
      </c>
    </row>
    <row r="389" spans="1:6" x14ac:dyDescent="0.2">
      <c r="A389" s="36">
        <v>3471</v>
      </c>
      <c r="B389" s="37" t="s">
        <v>70</v>
      </c>
      <c r="C389" s="123">
        <v>4800</v>
      </c>
      <c r="D389" s="38">
        <v>1100119</v>
      </c>
      <c r="E389" s="38">
        <v>1</v>
      </c>
      <c r="F389" s="38" t="s">
        <v>64</v>
      </c>
    </row>
    <row r="390" spans="1:6" x14ac:dyDescent="0.2">
      <c r="A390" s="36">
        <v>3511</v>
      </c>
      <c r="B390" s="37" t="s">
        <v>114</v>
      </c>
      <c r="C390" s="123">
        <v>5000</v>
      </c>
      <c r="D390" s="38">
        <v>1100119</v>
      </c>
      <c r="E390" s="38">
        <v>1</v>
      </c>
      <c r="F390" s="38" t="s">
        <v>64</v>
      </c>
    </row>
    <row r="391" spans="1:6" x14ac:dyDescent="0.2">
      <c r="A391" s="36">
        <v>3521</v>
      </c>
      <c r="B391" s="37" t="s">
        <v>182</v>
      </c>
      <c r="C391" s="123">
        <v>5000</v>
      </c>
      <c r="D391" s="38">
        <v>1100119</v>
      </c>
      <c r="E391" s="38">
        <v>1</v>
      </c>
      <c r="F391" s="38" t="s">
        <v>64</v>
      </c>
    </row>
    <row r="392" spans="1:6" ht="22.5" x14ac:dyDescent="0.2">
      <c r="A392" s="36">
        <v>3551</v>
      </c>
      <c r="B392" s="37" t="s">
        <v>71</v>
      </c>
      <c r="C392" s="123">
        <v>50000</v>
      </c>
      <c r="D392" s="38">
        <v>1400319</v>
      </c>
      <c r="E392" s="38">
        <v>1</v>
      </c>
      <c r="F392" s="38" t="s">
        <v>64</v>
      </c>
    </row>
    <row r="393" spans="1:6" x14ac:dyDescent="0.2">
      <c r="A393" s="36">
        <v>3571</v>
      </c>
      <c r="B393" s="37" t="s">
        <v>183</v>
      </c>
      <c r="C393" s="123">
        <v>2070</v>
      </c>
      <c r="D393" s="38">
        <v>1100119</v>
      </c>
      <c r="E393" s="38">
        <v>1</v>
      </c>
      <c r="F393" s="38" t="s">
        <v>64</v>
      </c>
    </row>
    <row r="394" spans="1:6" x14ac:dyDescent="0.2">
      <c r="A394" s="36">
        <v>3591</v>
      </c>
      <c r="B394" s="37" t="s">
        <v>90</v>
      </c>
      <c r="C394" s="123">
        <v>10000</v>
      </c>
      <c r="D394" s="38">
        <v>1100119</v>
      </c>
      <c r="E394" s="38">
        <v>1</v>
      </c>
      <c r="F394" s="38" t="s">
        <v>64</v>
      </c>
    </row>
    <row r="395" spans="1:6" ht="22.5" x14ac:dyDescent="0.2">
      <c r="A395" s="36">
        <v>3721</v>
      </c>
      <c r="B395" s="37" t="s">
        <v>104</v>
      </c>
      <c r="C395" s="123">
        <v>5000</v>
      </c>
      <c r="D395" s="38">
        <v>1100119</v>
      </c>
      <c r="E395" s="38">
        <v>1</v>
      </c>
      <c r="F395" s="38" t="s">
        <v>64</v>
      </c>
    </row>
    <row r="396" spans="1:6" x14ac:dyDescent="0.2">
      <c r="A396" s="36">
        <v>3751</v>
      </c>
      <c r="B396" s="37" t="s">
        <v>72</v>
      </c>
      <c r="C396" s="123">
        <v>4140</v>
      </c>
      <c r="D396" s="38">
        <v>1400319</v>
      </c>
      <c r="E396" s="38">
        <v>1</v>
      </c>
      <c r="F396" s="38" t="s">
        <v>64</v>
      </c>
    </row>
    <row r="397" spans="1:6" x14ac:dyDescent="0.2">
      <c r="A397" s="36">
        <v>3921</v>
      </c>
      <c r="B397" s="37" t="s">
        <v>184</v>
      </c>
      <c r="C397" s="123">
        <v>277785.71999999997</v>
      </c>
      <c r="D397" s="38">
        <v>1100119</v>
      </c>
      <c r="E397" s="38">
        <v>1</v>
      </c>
      <c r="F397" s="38" t="s">
        <v>64</v>
      </c>
    </row>
    <row r="398" spans="1:6" x14ac:dyDescent="0.2">
      <c r="A398" s="36">
        <v>3951</v>
      </c>
      <c r="B398" s="37" t="s">
        <v>185</v>
      </c>
      <c r="C398" s="123">
        <v>7000</v>
      </c>
      <c r="D398" s="38">
        <v>1100119</v>
      </c>
      <c r="E398" s="38">
        <v>1</v>
      </c>
      <c r="F398" s="38" t="s">
        <v>64</v>
      </c>
    </row>
    <row r="399" spans="1:6" x14ac:dyDescent="0.2">
      <c r="A399" s="36">
        <v>3981</v>
      </c>
      <c r="B399" s="37" t="s">
        <v>186</v>
      </c>
      <c r="C399" s="123">
        <v>394898</v>
      </c>
      <c r="D399" s="38">
        <v>1400319</v>
      </c>
      <c r="E399" s="38">
        <v>1</v>
      </c>
      <c r="F399" s="38" t="s">
        <v>64</v>
      </c>
    </row>
    <row r="400" spans="1:6" x14ac:dyDescent="0.2">
      <c r="A400" s="36">
        <v>4511</v>
      </c>
      <c r="B400" s="37" t="s">
        <v>187</v>
      </c>
      <c r="C400" s="123">
        <v>5845.68</v>
      </c>
      <c r="D400" s="38">
        <v>1100119</v>
      </c>
      <c r="E400" s="38">
        <v>1</v>
      </c>
      <c r="F400" s="38" t="s">
        <v>64</v>
      </c>
    </row>
    <row r="401" spans="1:8" x14ac:dyDescent="0.2">
      <c r="A401" s="30" t="s">
        <v>188</v>
      </c>
      <c r="B401" s="31" t="s">
        <v>189</v>
      </c>
      <c r="C401" s="120">
        <f>+SUM(C402)</f>
        <v>1749289.67</v>
      </c>
      <c r="D401" s="32"/>
      <c r="E401" s="32"/>
      <c r="F401" s="32"/>
    </row>
    <row r="402" spans="1:8" x14ac:dyDescent="0.2">
      <c r="A402" s="33" t="s">
        <v>190</v>
      </c>
      <c r="B402" s="34" t="s">
        <v>189</v>
      </c>
      <c r="C402" s="122">
        <f>+SUM(C403:C414)</f>
        <v>1749289.67</v>
      </c>
      <c r="D402" s="35"/>
      <c r="E402" s="35" t="s">
        <v>126</v>
      </c>
      <c r="F402" s="35"/>
    </row>
    <row r="403" spans="1:8" x14ac:dyDescent="0.2">
      <c r="A403" s="36">
        <v>1131</v>
      </c>
      <c r="B403" s="37" t="s">
        <v>54</v>
      </c>
      <c r="C403" s="123">
        <v>225424.2</v>
      </c>
      <c r="D403" s="38">
        <v>1100119</v>
      </c>
      <c r="E403" s="38">
        <v>1</v>
      </c>
      <c r="F403" s="38" t="s">
        <v>64</v>
      </c>
    </row>
    <row r="404" spans="1:8" x14ac:dyDescent="0.2">
      <c r="A404" s="36">
        <v>1321</v>
      </c>
      <c r="B404" s="37" t="s">
        <v>56</v>
      </c>
      <c r="C404" s="123">
        <v>5715.94</v>
      </c>
      <c r="D404" s="38">
        <v>1100119</v>
      </c>
      <c r="E404" s="38">
        <v>1</v>
      </c>
      <c r="F404" s="38" t="s">
        <v>64</v>
      </c>
    </row>
    <row r="405" spans="1:8" x14ac:dyDescent="0.2">
      <c r="A405" s="36">
        <v>1323</v>
      </c>
      <c r="B405" s="37" t="s">
        <v>57</v>
      </c>
      <c r="C405" s="123">
        <v>38621.199999999997</v>
      </c>
      <c r="D405" s="38">
        <v>1100119</v>
      </c>
      <c r="E405" s="38">
        <v>1</v>
      </c>
      <c r="F405" s="38" t="s">
        <v>64</v>
      </c>
    </row>
    <row r="406" spans="1:8" x14ac:dyDescent="0.2">
      <c r="A406" s="36">
        <v>1413</v>
      </c>
      <c r="B406" s="37" t="s">
        <v>59</v>
      </c>
      <c r="C406" s="123">
        <v>49072.7</v>
      </c>
      <c r="D406" s="38">
        <v>1100119</v>
      </c>
      <c r="E406" s="38">
        <v>1</v>
      </c>
      <c r="F406" s="38" t="s">
        <v>64</v>
      </c>
    </row>
    <row r="407" spans="1:8" x14ac:dyDescent="0.2">
      <c r="A407" s="36">
        <v>1421</v>
      </c>
      <c r="B407" s="37" t="s">
        <v>60</v>
      </c>
      <c r="C407" s="123">
        <v>16305.21</v>
      </c>
      <c r="D407" s="38">
        <v>1100119</v>
      </c>
      <c r="E407" s="38">
        <v>1</v>
      </c>
      <c r="F407" s="38" t="s">
        <v>64</v>
      </c>
    </row>
    <row r="408" spans="1:8" x14ac:dyDescent="0.2">
      <c r="A408" s="36">
        <v>1431</v>
      </c>
      <c r="B408" s="37" t="s">
        <v>61</v>
      </c>
      <c r="C408" s="123">
        <v>16794.37</v>
      </c>
      <c r="D408" s="38">
        <v>1100119</v>
      </c>
      <c r="E408" s="38">
        <v>1</v>
      </c>
      <c r="F408" s="38" t="s">
        <v>64</v>
      </c>
    </row>
    <row r="409" spans="1:8" x14ac:dyDescent="0.2">
      <c r="A409" s="36">
        <v>1541</v>
      </c>
      <c r="B409" s="37" t="s">
        <v>62</v>
      </c>
      <c r="C409" s="123">
        <v>56356.05</v>
      </c>
      <c r="D409" s="38">
        <v>1100119</v>
      </c>
      <c r="E409" s="38">
        <v>1</v>
      </c>
      <c r="F409" s="38" t="s">
        <v>64</v>
      </c>
    </row>
    <row r="410" spans="1:8" x14ac:dyDescent="0.2">
      <c r="A410" s="36">
        <v>2111</v>
      </c>
      <c r="B410" s="37" t="s">
        <v>63</v>
      </c>
      <c r="C410" s="123">
        <v>5000</v>
      </c>
      <c r="D410" s="38">
        <v>1100119</v>
      </c>
      <c r="E410" s="38">
        <v>1</v>
      </c>
      <c r="F410" s="38" t="s">
        <v>64</v>
      </c>
    </row>
    <row r="411" spans="1:8" x14ac:dyDescent="0.2">
      <c r="A411" s="36">
        <v>2231</v>
      </c>
      <c r="B411" s="37" t="s">
        <v>83</v>
      </c>
      <c r="C411" s="123">
        <v>1000</v>
      </c>
      <c r="D411" s="38">
        <v>1100119</v>
      </c>
      <c r="E411" s="38">
        <v>1</v>
      </c>
      <c r="F411" s="38" t="s">
        <v>64</v>
      </c>
    </row>
    <row r="412" spans="1:8" ht="22.5" x14ac:dyDescent="0.2">
      <c r="A412" s="36">
        <v>2612</v>
      </c>
      <c r="B412" s="37" t="s">
        <v>66</v>
      </c>
      <c r="C412" s="123">
        <v>30000</v>
      </c>
      <c r="D412" s="38">
        <v>1100119</v>
      </c>
      <c r="E412" s="38">
        <v>1</v>
      </c>
      <c r="F412" s="38" t="s">
        <v>64</v>
      </c>
    </row>
    <row r="413" spans="1:8" ht="22.5" x14ac:dyDescent="0.2">
      <c r="A413" s="36">
        <v>3551</v>
      </c>
      <c r="B413" s="37" t="s">
        <v>71</v>
      </c>
      <c r="C413" s="123">
        <v>5000</v>
      </c>
      <c r="D413" s="38">
        <v>1100119</v>
      </c>
      <c r="E413" s="38">
        <v>1</v>
      </c>
      <c r="F413" s="38" t="s">
        <v>64</v>
      </c>
    </row>
    <row r="414" spans="1:8" x14ac:dyDescent="0.2">
      <c r="A414" s="36">
        <v>4411</v>
      </c>
      <c r="B414" s="37" t="s">
        <v>95</v>
      </c>
      <c r="C414" s="123">
        <v>1300000</v>
      </c>
      <c r="D414" s="38">
        <v>1400319</v>
      </c>
      <c r="E414" s="38">
        <v>1</v>
      </c>
      <c r="F414" s="38" t="s">
        <v>64</v>
      </c>
      <c r="G414" s="124"/>
      <c r="H414" s="41"/>
    </row>
    <row r="415" spans="1:8" x14ac:dyDescent="0.2">
      <c r="A415" s="30" t="s">
        <v>191</v>
      </c>
      <c r="B415" s="31" t="s">
        <v>192</v>
      </c>
      <c r="C415" s="120">
        <f>+SUM(C416)</f>
        <v>253810.75999999998</v>
      </c>
      <c r="D415" s="32"/>
      <c r="E415" s="32"/>
      <c r="F415" s="32"/>
    </row>
    <row r="416" spans="1:8" x14ac:dyDescent="0.2">
      <c r="A416" s="33" t="s">
        <v>193</v>
      </c>
      <c r="B416" s="34" t="s">
        <v>192</v>
      </c>
      <c r="C416" s="122">
        <f>+SUM(C417:C429)</f>
        <v>253810.75999999998</v>
      </c>
      <c r="D416" s="35"/>
      <c r="E416" s="35" t="s">
        <v>126</v>
      </c>
      <c r="F416" s="35"/>
    </row>
    <row r="417" spans="1:6" x14ac:dyDescent="0.2">
      <c r="A417" s="36">
        <v>1131</v>
      </c>
      <c r="B417" s="37" t="s">
        <v>54</v>
      </c>
      <c r="C417" s="123">
        <v>123882.16</v>
      </c>
      <c r="D417" s="38">
        <v>1100119</v>
      </c>
      <c r="E417" s="38">
        <v>1</v>
      </c>
      <c r="F417" s="38" t="s">
        <v>64</v>
      </c>
    </row>
    <row r="418" spans="1:6" x14ac:dyDescent="0.2">
      <c r="A418" s="36">
        <v>1321</v>
      </c>
      <c r="B418" s="37" t="s">
        <v>56</v>
      </c>
      <c r="C418" s="123">
        <v>3141.2</v>
      </c>
      <c r="D418" s="38">
        <v>1100119</v>
      </c>
      <c r="E418" s="38">
        <v>1</v>
      </c>
      <c r="F418" s="38" t="s">
        <v>64</v>
      </c>
    </row>
    <row r="419" spans="1:6" x14ac:dyDescent="0.2">
      <c r="A419" s="36">
        <v>1323</v>
      </c>
      <c r="B419" s="37" t="s">
        <v>57</v>
      </c>
      <c r="C419" s="123">
        <v>21224.33</v>
      </c>
      <c r="D419" s="38">
        <v>1100119</v>
      </c>
      <c r="E419" s="38">
        <v>1</v>
      </c>
      <c r="F419" s="38" t="s">
        <v>64</v>
      </c>
    </row>
    <row r="420" spans="1:6" x14ac:dyDescent="0.2">
      <c r="A420" s="36">
        <v>1413</v>
      </c>
      <c r="B420" s="37" t="s">
        <v>59</v>
      </c>
      <c r="C420" s="123">
        <v>26402.61</v>
      </c>
      <c r="D420" s="38">
        <v>1100119</v>
      </c>
      <c r="E420" s="38">
        <v>1</v>
      </c>
      <c r="F420" s="38" t="s">
        <v>64</v>
      </c>
    </row>
    <row r="421" spans="1:6" x14ac:dyDescent="0.2">
      <c r="A421" s="36">
        <v>1421</v>
      </c>
      <c r="B421" s="37" t="s">
        <v>60</v>
      </c>
      <c r="C421" s="123">
        <v>8960.5499999999993</v>
      </c>
      <c r="D421" s="38">
        <v>1100119</v>
      </c>
      <c r="E421" s="38">
        <v>1</v>
      </c>
      <c r="F421" s="38" t="s">
        <v>64</v>
      </c>
    </row>
    <row r="422" spans="1:6" x14ac:dyDescent="0.2">
      <c r="A422" s="36">
        <v>1431</v>
      </c>
      <c r="B422" s="37" t="s">
        <v>61</v>
      </c>
      <c r="C422" s="123">
        <v>9229.3700000000008</v>
      </c>
      <c r="D422" s="38">
        <v>1100119</v>
      </c>
      <c r="E422" s="38">
        <v>1</v>
      </c>
      <c r="F422" s="38" t="s">
        <v>64</v>
      </c>
    </row>
    <row r="423" spans="1:6" x14ac:dyDescent="0.2">
      <c r="A423" s="36">
        <v>1541</v>
      </c>
      <c r="B423" s="37" t="s">
        <v>62</v>
      </c>
      <c r="C423" s="123">
        <v>30970.54</v>
      </c>
      <c r="D423" s="38">
        <v>1100119</v>
      </c>
      <c r="E423" s="38">
        <v>1</v>
      </c>
      <c r="F423" s="38" t="s">
        <v>64</v>
      </c>
    </row>
    <row r="424" spans="1:6" x14ac:dyDescent="0.2">
      <c r="A424" s="36">
        <v>2111</v>
      </c>
      <c r="B424" s="37" t="s">
        <v>63</v>
      </c>
      <c r="C424" s="123">
        <v>7000</v>
      </c>
      <c r="D424" s="38">
        <v>1100119</v>
      </c>
      <c r="E424" s="38">
        <v>1</v>
      </c>
      <c r="F424" s="38" t="s">
        <v>64</v>
      </c>
    </row>
    <row r="425" spans="1:6" x14ac:dyDescent="0.2">
      <c r="A425" s="36">
        <v>2171</v>
      </c>
      <c r="B425" s="37" t="s">
        <v>106</v>
      </c>
      <c r="C425" s="123">
        <v>15000</v>
      </c>
      <c r="D425" s="38">
        <v>1100119</v>
      </c>
      <c r="E425" s="38">
        <v>1</v>
      </c>
      <c r="F425" s="38" t="s">
        <v>64</v>
      </c>
    </row>
    <row r="426" spans="1:6" ht="22.5" x14ac:dyDescent="0.2">
      <c r="A426" s="36">
        <v>2212</v>
      </c>
      <c r="B426" s="37" t="s">
        <v>65</v>
      </c>
      <c r="C426" s="123">
        <v>500</v>
      </c>
      <c r="D426" s="38">
        <v>1400319</v>
      </c>
      <c r="E426" s="38">
        <v>1</v>
      </c>
      <c r="F426" s="38" t="s">
        <v>64</v>
      </c>
    </row>
    <row r="427" spans="1:6" ht="22.5" x14ac:dyDescent="0.2">
      <c r="A427" s="36">
        <v>2612</v>
      </c>
      <c r="B427" s="37" t="s">
        <v>66</v>
      </c>
      <c r="C427" s="123">
        <v>4000</v>
      </c>
      <c r="D427" s="38">
        <v>1100119</v>
      </c>
      <c r="E427" s="38">
        <v>1</v>
      </c>
      <c r="F427" s="38" t="s">
        <v>64</v>
      </c>
    </row>
    <row r="428" spans="1:6" x14ac:dyDescent="0.2">
      <c r="A428" s="36">
        <v>2931</v>
      </c>
      <c r="B428" s="37" t="s">
        <v>94</v>
      </c>
      <c r="C428" s="123">
        <v>1500</v>
      </c>
      <c r="D428" s="38">
        <v>1400319</v>
      </c>
      <c r="E428" s="38">
        <v>1</v>
      </c>
      <c r="F428" s="38" t="s">
        <v>64</v>
      </c>
    </row>
    <row r="429" spans="1:6" x14ac:dyDescent="0.2">
      <c r="A429" s="36">
        <v>3821</v>
      </c>
      <c r="B429" s="37" t="s">
        <v>73</v>
      </c>
      <c r="C429" s="123">
        <v>2000</v>
      </c>
      <c r="D429" s="38">
        <v>1400319</v>
      </c>
      <c r="E429" s="38">
        <v>1</v>
      </c>
      <c r="F429" s="38" t="s">
        <v>64</v>
      </c>
    </row>
    <row r="430" spans="1:6" x14ac:dyDescent="0.2">
      <c r="A430" s="30" t="s">
        <v>194</v>
      </c>
      <c r="B430" s="31" t="s">
        <v>195</v>
      </c>
      <c r="C430" s="120">
        <f>+SUM(C431)</f>
        <v>559311.59</v>
      </c>
      <c r="D430" s="32"/>
      <c r="E430" s="32"/>
      <c r="F430" s="32"/>
    </row>
    <row r="431" spans="1:6" x14ac:dyDescent="0.2">
      <c r="A431" s="33" t="s">
        <v>196</v>
      </c>
      <c r="B431" s="34" t="s">
        <v>195</v>
      </c>
      <c r="C431" s="122">
        <f>+SUM(C432:C446)</f>
        <v>559311.59</v>
      </c>
      <c r="D431" s="35"/>
      <c r="E431" s="35" t="s">
        <v>126</v>
      </c>
      <c r="F431" s="35"/>
    </row>
    <row r="432" spans="1:6" x14ac:dyDescent="0.2">
      <c r="A432" s="36">
        <v>1131</v>
      </c>
      <c r="B432" s="37" t="s">
        <v>54</v>
      </c>
      <c r="C432" s="123">
        <v>274833.93</v>
      </c>
      <c r="D432" s="38">
        <v>1100119</v>
      </c>
      <c r="E432" s="38">
        <v>1</v>
      </c>
      <c r="F432" s="38" t="s">
        <v>64</v>
      </c>
    </row>
    <row r="433" spans="1:6" x14ac:dyDescent="0.2">
      <c r="A433" s="36">
        <v>1211</v>
      </c>
      <c r="B433" s="37" t="s">
        <v>140</v>
      </c>
      <c r="C433" s="123">
        <v>0</v>
      </c>
      <c r="D433" s="38">
        <v>1100119</v>
      </c>
      <c r="E433" s="38">
        <v>1</v>
      </c>
      <c r="F433" s="38" t="s">
        <v>64</v>
      </c>
    </row>
    <row r="434" spans="1:6" x14ac:dyDescent="0.2">
      <c r="A434" s="36">
        <v>1321</v>
      </c>
      <c r="B434" s="37" t="s">
        <v>56</v>
      </c>
      <c r="C434" s="123">
        <v>6968.79</v>
      </c>
      <c r="D434" s="38">
        <v>1100119</v>
      </c>
      <c r="E434" s="38">
        <v>1</v>
      </c>
      <c r="F434" s="38" t="s">
        <v>64</v>
      </c>
    </row>
    <row r="435" spans="1:6" x14ac:dyDescent="0.2">
      <c r="A435" s="36">
        <v>1323</v>
      </c>
      <c r="B435" s="37" t="s">
        <v>57</v>
      </c>
      <c r="C435" s="123">
        <v>47086.41</v>
      </c>
      <c r="D435" s="38">
        <v>1100119</v>
      </c>
      <c r="E435" s="38">
        <v>1</v>
      </c>
      <c r="F435" s="38" t="s">
        <v>64</v>
      </c>
    </row>
    <row r="436" spans="1:6" x14ac:dyDescent="0.2">
      <c r="A436" s="36">
        <v>1413</v>
      </c>
      <c r="B436" s="37" t="s">
        <v>59</v>
      </c>
      <c r="C436" s="123">
        <v>63032.66</v>
      </c>
      <c r="D436" s="38">
        <v>1100119</v>
      </c>
      <c r="E436" s="38">
        <v>1</v>
      </c>
      <c r="F436" s="38" t="s">
        <v>64</v>
      </c>
    </row>
    <row r="437" spans="1:6" x14ac:dyDescent="0.2">
      <c r="A437" s="36">
        <v>1421</v>
      </c>
      <c r="B437" s="37" t="s">
        <v>60</v>
      </c>
      <c r="C437" s="123">
        <v>19879.080000000002</v>
      </c>
      <c r="D437" s="38">
        <v>1100119</v>
      </c>
      <c r="E437" s="38">
        <v>1</v>
      </c>
      <c r="F437" s="38" t="s">
        <v>64</v>
      </c>
    </row>
    <row r="438" spans="1:6" x14ac:dyDescent="0.2">
      <c r="A438" s="36">
        <v>1431</v>
      </c>
      <c r="B438" s="37" t="s">
        <v>61</v>
      </c>
      <c r="C438" s="123">
        <v>20475.45</v>
      </c>
      <c r="D438" s="38">
        <v>1100119</v>
      </c>
      <c r="E438" s="38">
        <v>1</v>
      </c>
      <c r="F438" s="38" t="s">
        <v>64</v>
      </c>
    </row>
    <row r="439" spans="1:6" x14ac:dyDescent="0.2">
      <c r="A439" s="36">
        <v>1541</v>
      </c>
      <c r="B439" s="37" t="s">
        <v>62</v>
      </c>
      <c r="C439" s="123">
        <v>68708.479999999996</v>
      </c>
      <c r="D439" s="38">
        <v>1100119</v>
      </c>
      <c r="E439" s="38">
        <v>1</v>
      </c>
      <c r="F439" s="38" t="s">
        <v>55</v>
      </c>
    </row>
    <row r="440" spans="1:6" x14ac:dyDescent="0.2">
      <c r="A440" s="36">
        <v>2111</v>
      </c>
      <c r="B440" s="37" t="s">
        <v>63</v>
      </c>
      <c r="C440" s="123">
        <v>3600</v>
      </c>
      <c r="D440" s="38">
        <v>1100119</v>
      </c>
      <c r="E440" s="38">
        <v>1</v>
      </c>
      <c r="F440" s="38" t="s">
        <v>64</v>
      </c>
    </row>
    <row r="441" spans="1:6" x14ac:dyDescent="0.2">
      <c r="A441" s="36">
        <v>2112</v>
      </c>
      <c r="B441" s="37" t="s">
        <v>81</v>
      </c>
      <c r="C441" s="123">
        <v>2500</v>
      </c>
      <c r="D441" s="38">
        <v>1100119</v>
      </c>
      <c r="E441" s="38">
        <v>1</v>
      </c>
      <c r="F441" s="38" t="s">
        <v>64</v>
      </c>
    </row>
    <row r="442" spans="1:6" x14ac:dyDescent="0.2">
      <c r="A442" s="36">
        <v>2171</v>
      </c>
      <c r="B442" s="37" t="s">
        <v>106</v>
      </c>
      <c r="C442" s="123">
        <v>1521.45</v>
      </c>
      <c r="D442" s="38">
        <v>1100119</v>
      </c>
      <c r="E442" s="38">
        <v>1</v>
      </c>
      <c r="F442" s="38" t="s">
        <v>64</v>
      </c>
    </row>
    <row r="443" spans="1:6" ht="22.5" x14ac:dyDescent="0.2">
      <c r="A443" s="36">
        <v>2612</v>
      </c>
      <c r="B443" s="37" t="s">
        <v>66</v>
      </c>
      <c r="C443" s="123">
        <v>20000</v>
      </c>
      <c r="D443" s="38">
        <v>1100119</v>
      </c>
      <c r="E443" s="38">
        <v>1</v>
      </c>
      <c r="F443" s="38" t="s">
        <v>64</v>
      </c>
    </row>
    <row r="444" spans="1:6" ht="22.5" x14ac:dyDescent="0.2">
      <c r="A444" s="36">
        <v>3551</v>
      </c>
      <c r="B444" s="37" t="s">
        <v>71</v>
      </c>
      <c r="C444" s="123">
        <v>10705.34</v>
      </c>
      <c r="D444" s="38">
        <v>1100119</v>
      </c>
      <c r="E444" s="38">
        <v>1</v>
      </c>
      <c r="F444" s="38" t="s">
        <v>64</v>
      </c>
    </row>
    <row r="445" spans="1:6" x14ac:dyDescent="0.2">
      <c r="A445" s="36">
        <v>4481</v>
      </c>
      <c r="B445" s="37" t="s">
        <v>197</v>
      </c>
      <c r="C445" s="123">
        <v>20000</v>
      </c>
      <c r="D445" s="38">
        <v>1400319</v>
      </c>
      <c r="E445" s="38">
        <v>1</v>
      </c>
      <c r="F445" s="38" t="s">
        <v>64</v>
      </c>
    </row>
    <row r="446" spans="1:6" x14ac:dyDescent="0.2">
      <c r="A446" s="36">
        <v>5411</v>
      </c>
      <c r="B446" s="37" t="s">
        <v>132</v>
      </c>
      <c r="C446" s="123">
        <v>0</v>
      </c>
      <c r="D446" s="38">
        <v>1100119</v>
      </c>
      <c r="E446" s="38">
        <v>2</v>
      </c>
      <c r="F446" s="38" t="s">
        <v>75</v>
      </c>
    </row>
    <row r="447" spans="1:6" x14ac:dyDescent="0.2">
      <c r="A447" s="30" t="s">
        <v>198</v>
      </c>
      <c r="B447" s="31" t="s">
        <v>199</v>
      </c>
      <c r="C447" s="120">
        <f>+SUM(C448)</f>
        <v>451085.06000000006</v>
      </c>
      <c r="D447" s="32"/>
      <c r="E447" s="32"/>
      <c r="F447" s="32"/>
    </row>
    <row r="448" spans="1:6" x14ac:dyDescent="0.2">
      <c r="A448" s="33" t="s">
        <v>200</v>
      </c>
      <c r="B448" s="34" t="s">
        <v>201</v>
      </c>
      <c r="C448" s="122">
        <f>+SUM(C449:C459)</f>
        <v>451085.06000000006</v>
      </c>
      <c r="D448" s="35"/>
      <c r="E448" s="35" t="s">
        <v>126</v>
      </c>
      <c r="F448" s="35"/>
    </row>
    <row r="449" spans="1:6" x14ac:dyDescent="0.2">
      <c r="A449" s="36">
        <v>1131</v>
      </c>
      <c r="B449" s="37" t="s">
        <v>54</v>
      </c>
      <c r="C449" s="123">
        <v>236060.05</v>
      </c>
      <c r="D449" s="38">
        <v>1100119</v>
      </c>
      <c r="E449" s="38">
        <v>1</v>
      </c>
      <c r="F449" s="38" t="s">
        <v>64</v>
      </c>
    </row>
    <row r="450" spans="1:6" x14ac:dyDescent="0.2">
      <c r="A450" s="36">
        <v>1321</v>
      </c>
      <c r="B450" s="37" t="s">
        <v>56</v>
      </c>
      <c r="C450" s="123">
        <v>5985.62</v>
      </c>
      <c r="D450" s="38">
        <v>1100119</v>
      </c>
      <c r="E450" s="38">
        <v>1</v>
      </c>
      <c r="F450" s="38" t="s">
        <v>64</v>
      </c>
    </row>
    <row r="451" spans="1:6" x14ac:dyDescent="0.2">
      <c r="A451" s="36">
        <v>1323</v>
      </c>
      <c r="B451" s="37" t="s">
        <v>57</v>
      </c>
      <c r="C451" s="123">
        <v>40443.4</v>
      </c>
      <c r="D451" s="38">
        <v>1100119</v>
      </c>
      <c r="E451" s="38">
        <v>1</v>
      </c>
      <c r="F451" s="38" t="s">
        <v>64</v>
      </c>
    </row>
    <row r="452" spans="1:6" x14ac:dyDescent="0.2">
      <c r="A452" s="36">
        <v>1413</v>
      </c>
      <c r="B452" s="37" t="s">
        <v>59</v>
      </c>
      <c r="C452" s="123">
        <v>50849.71</v>
      </c>
      <c r="D452" s="38">
        <v>1100119</v>
      </c>
      <c r="E452" s="38">
        <v>1</v>
      </c>
      <c r="F452" s="38" t="s">
        <v>64</v>
      </c>
    </row>
    <row r="453" spans="1:6" x14ac:dyDescent="0.2">
      <c r="A453" s="36">
        <v>1421</v>
      </c>
      <c r="B453" s="37" t="s">
        <v>60</v>
      </c>
      <c r="C453" s="123">
        <v>17074.52</v>
      </c>
      <c r="D453" s="38">
        <v>1100119</v>
      </c>
      <c r="E453" s="38">
        <v>1</v>
      </c>
      <c r="F453" s="38" t="s">
        <v>64</v>
      </c>
    </row>
    <row r="454" spans="1:6" x14ac:dyDescent="0.2">
      <c r="A454" s="36">
        <v>1431</v>
      </c>
      <c r="B454" s="37" t="s">
        <v>61</v>
      </c>
      <c r="C454" s="123">
        <v>17586.75</v>
      </c>
      <c r="D454" s="38">
        <v>1100119</v>
      </c>
      <c r="E454" s="38">
        <v>1</v>
      </c>
      <c r="F454" s="38" t="s">
        <v>64</v>
      </c>
    </row>
    <row r="455" spans="1:6" x14ac:dyDescent="0.2">
      <c r="A455" s="36">
        <v>1541</v>
      </c>
      <c r="B455" s="37" t="s">
        <v>62</v>
      </c>
      <c r="C455" s="123">
        <v>59015.01</v>
      </c>
      <c r="D455" s="38">
        <v>1100119</v>
      </c>
      <c r="E455" s="38">
        <v>1</v>
      </c>
      <c r="F455" s="38" t="s">
        <v>64</v>
      </c>
    </row>
    <row r="456" spans="1:6" x14ac:dyDescent="0.2">
      <c r="A456" s="36">
        <v>2111</v>
      </c>
      <c r="B456" s="37" t="s">
        <v>63</v>
      </c>
      <c r="C456" s="123">
        <v>6000</v>
      </c>
      <c r="D456" s="38">
        <v>1100119</v>
      </c>
      <c r="E456" s="38">
        <v>1</v>
      </c>
      <c r="F456" s="38" t="s">
        <v>64</v>
      </c>
    </row>
    <row r="457" spans="1:6" ht="22.5" x14ac:dyDescent="0.2">
      <c r="A457" s="36">
        <v>2612</v>
      </c>
      <c r="B457" s="37" t="s">
        <v>66</v>
      </c>
      <c r="C457" s="123">
        <v>10000</v>
      </c>
      <c r="D457" s="38">
        <v>1100119</v>
      </c>
      <c r="E457" s="38">
        <v>1</v>
      </c>
      <c r="F457" s="38" t="s">
        <v>64</v>
      </c>
    </row>
    <row r="458" spans="1:6" ht="22.5" x14ac:dyDescent="0.2">
      <c r="A458" s="36">
        <v>3361</v>
      </c>
      <c r="B458" s="37" t="s">
        <v>69</v>
      </c>
      <c r="C458" s="123">
        <v>2070</v>
      </c>
      <c r="D458" s="38">
        <v>1100119</v>
      </c>
      <c r="E458" s="38">
        <v>1</v>
      </c>
      <c r="F458" s="38" t="s">
        <v>64</v>
      </c>
    </row>
    <row r="459" spans="1:6" ht="22.5" x14ac:dyDescent="0.2">
      <c r="A459" s="36">
        <v>3551</v>
      </c>
      <c r="B459" s="37" t="s">
        <v>71</v>
      </c>
      <c r="C459" s="42">
        <v>6000</v>
      </c>
      <c r="D459" s="38">
        <v>1100119</v>
      </c>
      <c r="E459" s="38">
        <v>1</v>
      </c>
      <c r="F459" s="38" t="s">
        <v>64</v>
      </c>
    </row>
    <row r="460" spans="1:6" x14ac:dyDescent="0.2">
      <c r="A460" s="30" t="s">
        <v>202</v>
      </c>
      <c r="B460" s="31" t="s">
        <v>203</v>
      </c>
      <c r="C460" s="120">
        <f>+SUM(C461)</f>
        <v>436619.96</v>
      </c>
      <c r="D460" s="32"/>
      <c r="E460" s="32"/>
      <c r="F460" s="32"/>
    </row>
    <row r="461" spans="1:6" x14ac:dyDescent="0.2">
      <c r="A461" s="33" t="s">
        <v>204</v>
      </c>
      <c r="B461" s="34" t="s">
        <v>203</v>
      </c>
      <c r="C461" s="122">
        <f>+SUM(C462:C473)</f>
        <v>436619.96</v>
      </c>
      <c r="D461" s="35"/>
      <c r="E461" s="35" t="s">
        <v>137</v>
      </c>
      <c r="F461" s="35"/>
    </row>
    <row r="462" spans="1:6" x14ac:dyDescent="0.2">
      <c r="A462" s="36">
        <v>1131</v>
      </c>
      <c r="B462" s="37" t="s">
        <v>54</v>
      </c>
      <c r="C462" s="123">
        <v>236059.99</v>
      </c>
      <c r="D462" s="38">
        <v>1100119</v>
      </c>
      <c r="E462" s="38">
        <v>1</v>
      </c>
      <c r="F462" s="38" t="s">
        <v>64</v>
      </c>
    </row>
    <row r="463" spans="1:6" x14ac:dyDescent="0.2">
      <c r="A463" s="36">
        <v>1321</v>
      </c>
      <c r="B463" s="37" t="s">
        <v>56</v>
      </c>
      <c r="C463" s="123">
        <v>5985.62</v>
      </c>
      <c r="D463" s="38">
        <v>1100119</v>
      </c>
      <c r="E463" s="38">
        <v>1</v>
      </c>
      <c r="F463" s="38" t="s">
        <v>64</v>
      </c>
    </row>
    <row r="464" spans="1:6" x14ac:dyDescent="0.2">
      <c r="A464" s="36">
        <v>1323</v>
      </c>
      <c r="B464" s="37" t="s">
        <v>57</v>
      </c>
      <c r="C464" s="123">
        <v>40443.39</v>
      </c>
      <c r="D464" s="38">
        <v>1100119</v>
      </c>
      <c r="E464" s="38">
        <v>1</v>
      </c>
      <c r="F464" s="38" t="s">
        <v>64</v>
      </c>
    </row>
    <row r="465" spans="1:7" x14ac:dyDescent="0.2">
      <c r="A465" s="36">
        <v>1413</v>
      </c>
      <c r="B465" s="37" t="s">
        <v>59</v>
      </c>
      <c r="C465" s="123">
        <v>50849.7</v>
      </c>
      <c r="D465" s="38">
        <v>1100119</v>
      </c>
      <c r="E465" s="38">
        <v>1</v>
      </c>
      <c r="F465" s="38" t="s">
        <v>64</v>
      </c>
    </row>
    <row r="466" spans="1:7" x14ac:dyDescent="0.2">
      <c r="A466" s="36">
        <v>1421</v>
      </c>
      <c r="B466" s="37" t="s">
        <v>60</v>
      </c>
      <c r="C466" s="123">
        <v>17074.509999999998</v>
      </c>
      <c r="D466" s="38">
        <v>1100119</v>
      </c>
      <c r="E466" s="38">
        <v>1</v>
      </c>
      <c r="F466" s="38" t="s">
        <v>64</v>
      </c>
    </row>
    <row r="467" spans="1:7" x14ac:dyDescent="0.2">
      <c r="A467" s="36">
        <v>1431</v>
      </c>
      <c r="B467" s="37" t="s">
        <v>61</v>
      </c>
      <c r="C467" s="123">
        <v>17586.75</v>
      </c>
      <c r="D467" s="38">
        <v>1100119</v>
      </c>
      <c r="E467" s="38">
        <v>1</v>
      </c>
      <c r="F467" s="38" t="s">
        <v>64</v>
      </c>
    </row>
    <row r="468" spans="1:7" x14ac:dyDescent="0.2">
      <c r="A468" s="36">
        <v>1541</v>
      </c>
      <c r="B468" s="37" t="s">
        <v>62</v>
      </c>
      <c r="C468" s="123">
        <v>59015</v>
      </c>
      <c r="D468" s="38">
        <v>1100119</v>
      </c>
      <c r="E468" s="38">
        <v>1</v>
      </c>
      <c r="F468" s="38" t="s">
        <v>64</v>
      </c>
    </row>
    <row r="469" spans="1:7" x14ac:dyDescent="0.2">
      <c r="A469" s="36">
        <v>2111</v>
      </c>
      <c r="B469" s="37" t="s">
        <v>63</v>
      </c>
      <c r="C469" s="123">
        <v>4000</v>
      </c>
      <c r="D469" s="38">
        <v>1100119</v>
      </c>
      <c r="E469" s="38">
        <v>1</v>
      </c>
      <c r="F469" s="38" t="s">
        <v>64</v>
      </c>
    </row>
    <row r="470" spans="1:7" x14ac:dyDescent="0.2">
      <c r="A470" s="36">
        <v>2141</v>
      </c>
      <c r="B470" s="37" t="s">
        <v>105</v>
      </c>
      <c r="C470" s="123">
        <v>1035</v>
      </c>
      <c r="D470" s="38">
        <v>1100119</v>
      </c>
      <c r="E470" s="38">
        <v>1</v>
      </c>
      <c r="F470" s="38" t="s">
        <v>64</v>
      </c>
    </row>
    <row r="471" spans="1:7" ht="22.5" x14ac:dyDescent="0.2">
      <c r="A471" s="36">
        <v>2212</v>
      </c>
      <c r="B471" s="37" t="s">
        <v>65</v>
      </c>
      <c r="C471" s="123">
        <v>2070</v>
      </c>
      <c r="D471" s="38">
        <v>1100119</v>
      </c>
      <c r="E471" s="38">
        <v>1</v>
      </c>
      <c r="F471" s="38" t="s">
        <v>64</v>
      </c>
    </row>
    <row r="472" spans="1:7" ht="22.5" x14ac:dyDescent="0.2">
      <c r="A472" s="36">
        <v>3721</v>
      </c>
      <c r="B472" s="37" t="s">
        <v>104</v>
      </c>
      <c r="C472" s="123">
        <v>1500</v>
      </c>
      <c r="D472" s="38">
        <v>1100119</v>
      </c>
      <c r="E472" s="38">
        <v>1</v>
      </c>
      <c r="F472" s="38" t="s">
        <v>64</v>
      </c>
    </row>
    <row r="473" spans="1:7" x14ac:dyDescent="0.2">
      <c r="A473" s="43">
        <v>3751</v>
      </c>
      <c r="B473" s="37" t="s">
        <v>72</v>
      </c>
      <c r="C473" s="123">
        <v>1000</v>
      </c>
      <c r="D473" s="38">
        <v>1100119</v>
      </c>
      <c r="E473" s="38">
        <v>1</v>
      </c>
      <c r="F473" s="38" t="s">
        <v>64</v>
      </c>
    </row>
    <row r="474" spans="1:7" x14ac:dyDescent="0.2">
      <c r="A474" s="30" t="s">
        <v>205</v>
      </c>
      <c r="B474" s="31" t="s">
        <v>206</v>
      </c>
      <c r="C474" s="120">
        <f>+SUM(C475)</f>
        <v>0</v>
      </c>
      <c r="D474" s="32"/>
      <c r="E474" s="32"/>
      <c r="F474" s="32"/>
    </row>
    <row r="475" spans="1:7" x14ac:dyDescent="0.2">
      <c r="A475" s="33" t="s">
        <v>207</v>
      </c>
      <c r="B475" s="34" t="s">
        <v>208</v>
      </c>
      <c r="C475" s="122">
        <f>+SUM(C476)</f>
        <v>0</v>
      </c>
      <c r="D475" s="35"/>
      <c r="E475" s="35"/>
      <c r="F475" s="35"/>
    </row>
    <row r="476" spans="1:7" x14ac:dyDescent="0.2">
      <c r="C476" s="42"/>
      <c r="D476" s="38"/>
      <c r="E476" s="38"/>
      <c r="F476" s="38"/>
      <c r="G476" s="42"/>
    </row>
  </sheetData>
  <mergeCells count="2">
    <mergeCell ref="A1:F1"/>
    <mergeCell ref="A2:F2"/>
  </mergeCells>
  <pageMargins left="0.7" right="0.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F417"/>
  <sheetViews>
    <sheetView workbookViewId="0">
      <pane ySplit="2" topLeftCell="A3" activePane="bottomLeft" state="frozen"/>
      <selection pane="bottomLeft" sqref="A1:XFD1"/>
    </sheetView>
  </sheetViews>
  <sheetFormatPr baseColWidth="10" defaultRowHeight="15" x14ac:dyDescent="0.25"/>
  <cols>
    <col min="1" max="1" width="16.7109375" customWidth="1"/>
    <col min="2" max="2" width="71.85546875" customWidth="1"/>
    <col min="3" max="3" width="19.7109375" bestFit="1" customWidth="1"/>
    <col min="257" max="257" width="16.7109375" customWidth="1"/>
    <col min="258" max="258" width="90.42578125" customWidth="1"/>
    <col min="259" max="259" width="19.7109375" bestFit="1" customWidth="1"/>
    <col min="513" max="513" width="16.7109375" customWidth="1"/>
    <col min="514" max="514" width="90.42578125" customWidth="1"/>
    <col min="515" max="515" width="19.7109375" bestFit="1" customWidth="1"/>
    <col min="769" max="769" width="16.7109375" customWidth="1"/>
    <col min="770" max="770" width="90.42578125" customWidth="1"/>
    <col min="771" max="771" width="19.7109375" bestFit="1" customWidth="1"/>
    <col min="1025" max="1025" width="16.7109375" customWidth="1"/>
    <col min="1026" max="1026" width="90.42578125" customWidth="1"/>
    <col min="1027" max="1027" width="19.7109375" bestFit="1" customWidth="1"/>
    <col min="1281" max="1281" width="16.7109375" customWidth="1"/>
    <col min="1282" max="1282" width="90.42578125" customWidth="1"/>
    <col min="1283" max="1283" width="19.7109375" bestFit="1" customWidth="1"/>
    <col min="1537" max="1537" width="16.7109375" customWidth="1"/>
    <col min="1538" max="1538" width="90.42578125" customWidth="1"/>
    <col min="1539" max="1539" width="19.7109375" bestFit="1" customWidth="1"/>
    <col min="1793" max="1793" width="16.7109375" customWidth="1"/>
    <col min="1794" max="1794" width="90.42578125" customWidth="1"/>
    <col min="1795" max="1795" width="19.7109375" bestFit="1" customWidth="1"/>
    <col min="2049" max="2049" width="16.7109375" customWidth="1"/>
    <col min="2050" max="2050" width="90.42578125" customWidth="1"/>
    <col min="2051" max="2051" width="19.7109375" bestFit="1" customWidth="1"/>
    <col min="2305" max="2305" width="16.7109375" customWidth="1"/>
    <col min="2306" max="2306" width="90.42578125" customWidth="1"/>
    <col min="2307" max="2307" width="19.7109375" bestFit="1" customWidth="1"/>
    <col min="2561" max="2561" width="16.7109375" customWidth="1"/>
    <col min="2562" max="2562" width="90.42578125" customWidth="1"/>
    <col min="2563" max="2563" width="19.7109375" bestFit="1" customWidth="1"/>
    <col min="2817" max="2817" width="16.7109375" customWidth="1"/>
    <col min="2818" max="2818" width="90.42578125" customWidth="1"/>
    <col min="2819" max="2819" width="19.7109375" bestFit="1" customWidth="1"/>
    <col min="3073" max="3073" width="16.7109375" customWidth="1"/>
    <col min="3074" max="3074" width="90.42578125" customWidth="1"/>
    <col min="3075" max="3075" width="19.7109375" bestFit="1" customWidth="1"/>
    <col min="3329" max="3329" width="16.7109375" customWidth="1"/>
    <col min="3330" max="3330" width="90.42578125" customWidth="1"/>
    <col min="3331" max="3331" width="19.7109375" bestFit="1" customWidth="1"/>
    <col min="3585" max="3585" width="16.7109375" customWidth="1"/>
    <col min="3586" max="3586" width="90.42578125" customWidth="1"/>
    <col min="3587" max="3587" width="19.7109375" bestFit="1" customWidth="1"/>
    <col min="3841" max="3841" width="16.7109375" customWidth="1"/>
    <col min="3842" max="3842" width="90.42578125" customWidth="1"/>
    <col min="3843" max="3843" width="19.7109375" bestFit="1" customWidth="1"/>
    <col min="4097" max="4097" width="16.7109375" customWidth="1"/>
    <col min="4098" max="4098" width="90.42578125" customWidth="1"/>
    <col min="4099" max="4099" width="19.7109375" bestFit="1" customWidth="1"/>
    <col min="4353" max="4353" width="16.7109375" customWidth="1"/>
    <col min="4354" max="4354" width="90.42578125" customWidth="1"/>
    <col min="4355" max="4355" width="19.7109375" bestFit="1" customWidth="1"/>
    <col min="4609" max="4609" width="16.7109375" customWidth="1"/>
    <col min="4610" max="4610" width="90.42578125" customWidth="1"/>
    <col min="4611" max="4611" width="19.7109375" bestFit="1" customWidth="1"/>
    <col min="4865" max="4865" width="16.7109375" customWidth="1"/>
    <col min="4866" max="4866" width="90.42578125" customWidth="1"/>
    <col min="4867" max="4867" width="19.7109375" bestFit="1" customWidth="1"/>
    <col min="5121" max="5121" width="16.7109375" customWidth="1"/>
    <col min="5122" max="5122" width="90.42578125" customWidth="1"/>
    <col min="5123" max="5123" width="19.7109375" bestFit="1" customWidth="1"/>
    <col min="5377" max="5377" width="16.7109375" customWidth="1"/>
    <col min="5378" max="5378" width="90.42578125" customWidth="1"/>
    <col min="5379" max="5379" width="19.7109375" bestFit="1" customWidth="1"/>
    <col min="5633" max="5633" width="16.7109375" customWidth="1"/>
    <col min="5634" max="5634" width="90.42578125" customWidth="1"/>
    <col min="5635" max="5635" width="19.7109375" bestFit="1" customWidth="1"/>
    <col min="5889" max="5889" width="16.7109375" customWidth="1"/>
    <col min="5890" max="5890" width="90.42578125" customWidth="1"/>
    <col min="5891" max="5891" width="19.7109375" bestFit="1" customWidth="1"/>
    <col min="6145" max="6145" width="16.7109375" customWidth="1"/>
    <col min="6146" max="6146" width="90.42578125" customWidth="1"/>
    <col min="6147" max="6147" width="19.7109375" bestFit="1" customWidth="1"/>
    <col min="6401" max="6401" width="16.7109375" customWidth="1"/>
    <col min="6402" max="6402" width="90.42578125" customWidth="1"/>
    <col min="6403" max="6403" width="19.7109375" bestFit="1" customWidth="1"/>
    <col min="6657" max="6657" width="16.7109375" customWidth="1"/>
    <col min="6658" max="6658" width="90.42578125" customWidth="1"/>
    <col min="6659" max="6659" width="19.7109375" bestFit="1" customWidth="1"/>
    <col min="6913" max="6913" width="16.7109375" customWidth="1"/>
    <col min="6914" max="6914" width="90.42578125" customWidth="1"/>
    <col min="6915" max="6915" width="19.7109375" bestFit="1" customWidth="1"/>
    <col min="7169" max="7169" width="16.7109375" customWidth="1"/>
    <col min="7170" max="7170" width="90.42578125" customWidth="1"/>
    <col min="7171" max="7171" width="19.7109375" bestFit="1" customWidth="1"/>
    <col min="7425" max="7425" width="16.7109375" customWidth="1"/>
    <col min="7426" max="7426" width="90.42578125" customWidth="1"/>
    <col min="7427" max="7427" width="19.7109375" bestFit="1" customWidth="1"/>
    <col min="7681" max="7681" width="16.7109375" customWidth="1"/>
    <col min="7682" max="7682" width="90.42578125" customWidth="1"/>
    <col min="7683" max="7683" width="19.7109375" bestFit="1" customWidth="1"/>
    <col min="7937" max="7937" width="16.7109375" customWidth="1"/>
    <col min="7938" max="7938" width="90.42578125" customWidth="1"/>
    <col min="7939" max="7939" width="19.7109375" bestFit="1" customWidth="1"/>
    <col min="8193" max="8193" width="16.7109375" customWidth="1"/>
    <col min="8194" max="8194" width="90.42578125" customWidth="1"/>
    <col min="8195" max="8195" width="19.7109375" bestFit="1" customWidth="1"/>
    <col min="8449" max="8449" width="16.7109375" customWidth="1"/>
    <col min="8450" max="8450" width="90.42578125" customWidth="1"/>
    <col min="8451" max="8451" width="19.7109375" bestFit="1" customWidth="1"/>
    <col min="8705" max="8705" width="16.7109375" customWidth="1"/>
    <col min="8706" max="8706" width="90.42578125" customWidth="1"/>
    <col min="8707" max="8707" width="19.7109375" bestFit="1" customWidth="1"/>
    <col min="8961" max="8961" width="16.7109375" customWidth="1"/>
    <col min="8962" max="8962" width="90.42578125" customWidth="1"/>
    <col min="8963" max="8963" width="19.7109375" bestFit="1" customWidth="1"/>
    <col min="9217" max="9217" width="16.7109375" customWidth="1"/>
    <col min="9218" max="9218" width="90.42578125" customWidth="1"/>
    <col min="9219" max="9219" width="19.7109375" bestFit="1" customWidth="1"/>
    <col min="9473" max="9473" width="16.7109375" customWidth="1"/>
    <col min="9474" max="9474" width="90.42578125" customWidth="1"/>
    <col min="9475" max="9475" width="19.7109375" bestFit="1" customWidth="1"/>
    <col min="9729" max="9729" width="16.7109375" customWidth="1"/>
    <col min="9730" max="9730" width="90.42578125" customWidth="1"/>
    <col min="9731" max="9731" width="19.7109375" bestFit="1" customWidth="1"/>
    <col min="9985" max="9985" width="16.7109375" customWidth="1"/>
    <col min="9986" max="9986" width="90.42578125" customWidth="1"/>
    <col min="9987" max="9987" width="19.7109375" bestFit="1" customWidth="1"/>
    <col min="10241" max="10241" width="16.7109375" customWidth="1"/>
    <col min="10242" max="10242" width="90.42578125" customWidth="1"/>
    <col min="10243" max="10243" width="19.7109375" bestFit="1" customWidth="1"/>
    <col min="10497" max="10497" width="16.7109375" customWidth="1"/>
    <col min="10498" max="10498" width="90.42578125" customWidth="1"/>
    <col min="10499" max="10499" width="19.7109375" bestFit="1" customWidth="1"/>
    <col min="10753" max="10753" width="16.7109375" customWidth="1"/>
    <col min="10754" max="10754" width="90.42578125" customWidth="1"/>
    <col min="10755" max="10755" width="19.7109375" bestFit="1" customWidth="1"/>
    <col min="11009" max="11009" width="16.7109375" customWidth="1"/>
    <col min="11010" max="11010" width="90.42578125" customWidth="1"/>
    <col min="11011" max="11011" width="19.7109375" bestFit="1" customWidth="1"/>
    <col min="11265" max="11265" width="16.7109375" customWidth="1"/>
    <col min="11266" max="11266" width="90.42578125" customWidth="1"/>
    <col min="11267" max="11267" width="19.7109375" bestFit="1" customWidth="1"/>
    <col min="11521" max="11521" width="16.7109375" customWidth="1"/>
    <col min="11522" max="11522" width="90.42578125" customWidth="1"/>
    <col min="11523" max="11523" width="19.7109375" bestFit="1" customWidth="1"/>
    <col min="11777" max="11777" width="16.7109375" customWidth="1"/>
    <col min="11778" max="11778" width="90.42578125" customWidth="1"/>
    <col min="11779" max="11779" width="19.7109375" bestFit="1" customWidth="1"/>
    <col min="12033" max="12033" width="16.7109375" customWidth="1"/>
    <col min="12034" max="12034" width="90.42578125" customWidth="1"/>
    <col min="12035" max="12035" width="19.7109375" bestFit="1" customWidth="1"/>
    <col min="12289" max="12289" width="16.7109375" customWidth="1"/>
    <col min="12290" max="12290" width="90.42578125" customWidth="1"/>
    <col min="12291" max="12291" width="19.7109375" bestFit="1" customWidth="1"/>
    <col min="12545" max="12545" width="16.7109375" customWidth="1"/>
    <col min="12546" max="12546" width="90.42578125" customWidth="1"/>
    <col min="12547" max="12547" width="19.7109375" bestFit="1" customWidth="1"/>
    <col min="12801" max="12801" width="16.7109375" customWidth="1"/>
    <col min="12802" max="12802" width="90.42578125" customWidth="1"/>
    <col min="12803" max="12803" width="19.7109375" bestFit="1" customWidth="1"/>
    <col min="13057" max="13057" width="16.7109375" customWidth="1"/>
    <col min="13058" max="13058" width="90.42578125" customWidth="1"/>
    <col min="13059" max="13059" width="19.7109375" bestFit="1" customWidth="1"/>
    <col min="13313" max="13313" width="16.7109375" customWidth="1"/>
    <col min="13314" max="13314" width="90.42578125" customWidth="1"/>
    <col min="13315" max="13315" width="19.7109375" bestFit="1" customWidth="1"/>
    <col min="13569" max="13569" width="16.7109375" customWidth="1"/>
    <col min="13570" max="13570" width="90.42578125" customWidth="1"/>
    <col min="13571" max="13571" width="19.7109375" bestFit="1" customWidth="1"/>
    <col min="13825" max="13825" width="16.7109375" customWidth="1"/>
    <col min="13826" max="13826" width="90.42578125" customWidth="1"/>
    <col min="13827" max="13827" width="19.7109375" bestFit="1" customWidth="1"/>
    <col min="14081" max="14081" width="16.7109375" customWidth="1"/>
    <col min="14082" max="14082" width="90.42578125" customWidth="1"/>
    <col min="14083" max="14083" width="19.7109375" bestFit="1" customWidth="1"/>
    <col min="14337" max="14337" width="16.7109375" customWidth="1"/>
    <col min="14338" max="14338" width="90.42578125" customWidth="1"/>
    <col min="14339" max="14339" width="19.7109375" bestFit="1" customWidth="1"/>
    <col min="14593" max="14593" width="16.7109375" customWidth="1"/>
    <col min="14594" max="14594" width="90.42578125" customWidth="1"/>
    <col min="14595" max="14595" width="19.7109375" bestFit="1" customWidth="1"/>
    <col min="14849" max="14849" width="16.7109375" customWidth="1"/>
    <col min="14850" max="14850" width="90.42578125" customWidth="1"/>
    <col min="14851" max="14851" width="19.7109375" bestFit="1" customWidth="1"/>
    <col min="15105" max="15105" width="16.7109375" customWidth="1"/>
    <col min="15106" max="15106" width="90.42578125" customWidth="1"/>
    <col min="15107" max="15107" width="19.7109375" bestFit="1" customWidth="1"/>
    <col min="15361" max="15361" width="16.7109375" customWidth="1"/>
    <col min="15362" max="15362" width="90.42578125" customWidth="1"/>
    <col min="15363" max="15363" width="19.7109375" bestFit="1" customWidth="1"/>
    <col min="15617" max="15617" width="16.7109375" customWidth="1"/>
    <col min="15618" max="15618" width="90.42578125" customWidth="1"/>
    <col min="15619" max="15619" width="19.7109375" bestFit="1" customWidth="1"/>
    <col min="15873" max="15873" width="16.7109375" customWidth="1"/>
    <col min="15874" max="15874" width="90.42578125" customWidth="1"/>
    <col min="15875" max="15875" width="19.7109375" bestFit="1" customWidth="1"/>
    <col min="16129" max="16129" width="16.7109375" customWidth="1"/>
    <col min="16130" max="16130" width="90.42578125" customWidth="1"/>
    <col min="16131" max="16131" width="19.7109375" bestFit="1" customWidth="1"/>
  </cols>
  <sheetData>
    <row r="1" spans="1:6" s="23" customFormat="1" ht="15.75" customHeight="1" x14ac:dyDescent="0.25">
      <c r="A1" s="139" t="s">
        <v>8</v>
      </c>
      <c r="B1" s="139"/>
      <c r="C1" s="139"/>
      <c r="D1" s="125"/>
      <c r="E1" s="125"/>
      <c r="F1" s="125"/>
    </row>
    <row r="2" spans="1:6" ht="25.5" x14ac:dyDescent="0.25">
      <c r="A2" s="134" t="s">
        <v>475</v>
      </c>
      <c r="B2" s="135"/>
      <c r="C2" s="67" t="s">
        <v>212</v>
      </c>
    </row>
    <row r="3" spans="1:6" x14ac:dyDescent="0.25">
      <c r="A3" s="68">
        <v>1000</v>
      </c>
      <c r="B3" s="69" t="s">
        <v>4</v>
      </c>
      <c r="C3" s="101">
        <v>30189461.969999999</v>
      </c>
    </row>
    <row r="4" spans="1:6" hidden="1" x14ac:dyDescent="0.25">
      <c r="A4" s="50">
        <v>1100</v>
      </c>
      <c r="B4" s="51" t="s">
        <v>476</v>
      </c>
    </row>
    <row r="5" spans="1:6" hidden="1" x14ac:dyDescent="0.25">
      <c r="A5" s="56">
        <v>111</v>
      </c>
      <c r="B5" s="57" t="s">
        <v>477</v>
      </c>
      <c r="C5" s="70"/>
    </row>
    <row r="6" spans="1:6" hidden="1" x14ac:dyDescent="0.25">
      <c r="A6" s="56">
        <v>112</v>
      </c>
      <c r="B6" s="57" t="s">
        <v>478</v>
      </c>
      <c r="C6" s="70"/>
    </row>
    <row r="7" spans="1:6" hidden="1" x14ac:dyDescent="0.25">
      <c r="A7" s="56">
        <v>113</v>
      </c>
      <c r="B7" s="57" t="s">
        <v>479</v>
      </c>
      <c r="C7" s="70"/>
    </row>
    <row r="8" spans="1:6" hidden="1" x14ac:dyDescent="0.25">
      <c r="A8" s="56">
        <v>114</v>
      </c>
      <c r="B8" s="57" t="s">
        <v>480</v>
      </c>
      <c r="C8" s="70"/>
    </row>
    <row r="9" spans="1:6" hidden="1" x14ac:dyDescent="0.25">
      <c r="A9" s="50">
        <v>1200</v>
      </c>
      <c r="B9" s="51" t="s">
        <v>481</v>
      </c>
      <c r="C9" s="71"/>
    </row>
    <row r="10" spans="1:6" hidden="1" x14ac:dyDescent="0.25">
      <c r="A10" s="56">
        <v>121</v>
      </c>
      <c r="B10" s="57" t="s">
        <v>482</v>
      </c>
      <c r="C10" s="70"/>
    </row>
    <row r="11" spans="1:6" hidden="1" x14ac:dyDescent="0.25">
      <c r="A11" s="56">
        <v>122</v>
      </c>
      <c r="B11" s="57" t="s">
        <v>483</v>
      </c>
      <c r="C11" s="70"/>
    </row>
    <row r="12" spans="1:6" hidden="1" x14ac:dyDescent="0.25">
      <c r="A12" s="56">
        <v>123</v>
      </c>
      <c r="B12" s="57" t="s">
        <v>484</v>
      </c>
      <c r="C12" s="70"/>
    </row>
    <row r="13" spans="1:6" ht="26.25" hidden="1" x14ac:dyDescent="0.25">
      <c r="A13" s="56">
        <v>124</v>
      </c>
      <c r="B13" s="57" t="s">
        <v>485</v>
      </c>
      <c r="C13" s="70"/>
    </row>
    <row r="14" spans="1:6" hidden="1" x14ac:dyDescent="0.25">
      <c r="A14" s="50">
        <v>1300</v>
      </c>
      <c r="B14" s="51" t="s">
        <v>486</v>
      </c>
      <c r="C14" s="71"/>
    </row>
    <row r="15" spans="1:6" hidden="1" x14ac:dyDescent="0.25">
      <c r="A15" s="56">
        <v>131</v>
      </c>
      <c r="B15" s="57" t="s">
        <v>487</v>
      </c>
      <c r="C15" s="70"/>
    </row>
    <row r="16" spans="1:6" hidden="1" x14ac:dyDescent="0.25">
      <c r="A16" s="56">
        <v>132</v>
      </c>
      <c r="B16" s="57" t="s">
        <v>488</v>
      </c>
      <c r="C16" s="70"/>
    </row>
    <row r="17" spans="1:3" hidden="1" x14ac:dyDescent="0.25">
      <c r="A17" s="56">
        <v>133</v>
      </c>
      <c r="B17" s="57" t="s">
        <v>489</v>
      </c>
      <c r="C17" s="70"/>
    </row>
    <row r="18" spans="1:3" hidden="1" x14ac:dyDescent="0.25">
      <c r="A18" s="56">
        <v>134</v>
      </c>
      <c r="B18" s="57" t="s">
        <v>490</v>
      </c>
      <c r="C18" s="70"/>
    </row>
    <row r="19" spans="1:3" hidden="1" x14ac:dyDescent="0.25">
      <c r="A19" s="56">
        <v>135</v>
      </c>
      <c r="B19" s="57" t="s">
        <v>491</v>
      </c>
      <c r="C19" s="70"/>
    </row>
    <row r="20" spans="1:3" hidden="1" x14ac:dyDescent="0.25">
      <c r="A20" s="56">
        <v>136</v>
      </c>
      <c r="B20" s="57" t="s">
        <v>492</v>
      </c>
      <c r="C20" s="70"/>
    </row>
    <row r="21" spans="1:3" hidden="1" x14ac:dyDescent="0.25">
      <c r="A21" s="56">
        <v>137</v>
      </c>
      <c r="B21" s="57" t="s">
        <v>493</v>
      </c>
      <c r="C21" s="70"/>
    </row>
    <row r="22" spans="1:3" hidden="1" x14ac:dyDescent="0.25">
      <c r="A22" s="56">
        <v>138</v>
      </c>
      <c r="B22" s="57" t="s">
        <v>494</v>
      </c>
      <c r="C22" s="70"/>
    </row>
    <row r="23" spans="1:3" hidden="1" x14ac:dyDescent="0.25">
      <c r="A23" s="50">
        <v>1400</v>
      </c>
      <c r="B23" s="51" t="s">
        <v>495</v>
      </c>
      <c r="C23" s="71"/>
    </row>
    <row r="24" spans="1:3" hidden="1" x14ac:dyDescent="0.25">
      <c r="A24" s="56">
        <v>141</v>
      </c>
      <c r="B24" s="57" t="s">
        <v>496</v>
      </c>
      <c r="C24" s="70"/>
    </row>
    <row r="25" spans="1:3" hidden="1" x14ac:dyDescent="0.25">
      <c r="A25" s="56">
        <v>142</v>
      </c>
      <c r="B25" s="57" t="s">
        <v>497</v>
      </c>
      <c r="C25" s="70"/>
    </row>
    <row r="26" spans="1:3" hidden="1" x14ac:dyDescent="0.25">
      <c r="A26" s="56">
        <v>143</v>
      </c>
      <c r="B26" s="57" t="s">
        <v>498</v>
      </c>
      <c r="C26" s="70"/>
    </row>
    <row r="27" spans="1:3" hidden="1" x14ac:dyDescent="0.25">
      <c r="A27" s="56">
        <v>144</v>
      </c>
      <c r="B27" s="57" t="s">
        <v>499</v>
      </c>
      <c r="C27" s="70"/>
    </row>
    <row r="28" spans="1:3" hidden="1" x14ac:dyDescent="0.25">
      <c r="A28" s="50">
        <v>1500</v>
      </c>
      <c r="B28" s="51" t="s">
        <v>500</v>
      </c>
      <c r="C28" s="71"/>
    </row>
    <row r="29" spans="1:3" hidden="1" x14ac:dyDescent="0.25">
      <c r="A29" s="56">
        <v>151</v>
      </c>
      <c r="B29" s="57" t="s">
        <v>501</v>
      </c>
      <c r="C29" s="70"/>
    </row>
    <row r="30" spans="1:3" hidden="1" x14ac:dyDescent="0.25">
      <c r="A30" s="56">
        <v>152</v>
      </c>
      <c r="B30" s="57" t="s">
        <v>502</v>
      </c>
      <c r="C30" s="70"/>
    </row>
    <row r="31" spans="1:3" hidden="1" x14ac:dyDescent="0.25">
      <c r="A31" s="56">
        <v>153</v>
      </c>
      <c r="B31" s="57" t="s">
        <v>503</v>
      </c>
      <c r="C31" s="70"/>
    </row>
    <row r="32" spans="1:3" hidden="1" x14ac:dyDescent="0.25">
      <c r="A32" s="56">
        <v>154</v>
      </c>
      <c r="B32" s="57" t="s">
        <v>504</v>
      </c>
      <c r="C32" s="70"/>
    </row>
    <row r="33" spans="1:3" hidden="1" x14ac:dyDescent="0.25">
      <c r="A33" s="56">
        <v>155</v>
      </c>
      <c r="B33" s="57" t="s">
        <v>505</v>
      </c>
      <c r="C33" s="70"/>
    </row>
    <row r="34" spans="1:3" hidden="1" x14ac:dyDescent="0.25">
      <c r="A34" s="56">
        <v>159</v>
      </c>
      <c r="B34" s="57" t="s">
        <v>506</v>
      </c>
      <c r="C34" s="70"/>
    </row>
    <row r="35" spans="1:3" hidden="1" x14ac:dyDescent="0.25">
      <c r="A35" s="50">
        <v>1600</v>
      </c>
      <c r="B35" s="51" t="s">
        <v>507</v>
      </c>
      <c r="C35" s="71"/>
    </row>
    <row r="36" spans="1:3" hidden="1" x14ac:dyDescent="0.25">
      <c r="A36" s="56">
        <v>161</v>
      </c>
      <c r="B36" s="57" t="s">
        <v>508</v>
      </c>
      <c r="C36" s="70"/>
    </row>
    <row r="37" spans="1:3" hidden="1" x14ac:dyDescent="0.25">
      <c r="A37" s="50">
        <v>1700</v>
      </c>
      <c r="B37" s="51" t="s">
        <v>509</v>
      </c>
      <c r="C37" s="71"/>
    </row>
    <row r="38" spans="1:3" hidden="1" x14ac:dyDescent="0.25">
      <c r="A38" s="56">
        <v>171</v>
      </c>
      <c r="B38" s="57" t="s">
        <v>510</v>
      </c>
      <c r="C38" s="70"/>
    </row>
    <row r="39" spans="1:3" hidden="1" x14ac:dyDescent="0.25">
      <c r="A39" s="56">
        <v>172</v>
      </c>
      <c r="B39" s="57" t="s">
        <v>511</v>
      </c>
      <c r="C39" s="70"/>
    </row>
    <row r="40" spans="1:3" x14ac:dyDescent="0.25">
      <c r="A40" s="72">
        <v>2000</v>
      </c>
      <c r="B40" s="73" t="s">
        <v>512</v>
      </c>
      <c r="C40" s="74">
        <v>1897896.86</v>
      </c>
    </row>
    <row r="41" spans="1:3" ht="26.25" hidden="1" x14ac:dyDescent="0.25">
      <c r="A41" s="50">
        <v>2100</v>
      </c>
      <c r="B41" s="51" t="s">
        <v>513</v>
      </c>
      <c r="C41" s="71"/>
    </row>
    <row r="42" spans="1:3" hidden="1" x14ac:dyDescent="0.25">
      <c r="A42" s="56">
        <v>211</v>
      </c>
      <c r="B42" s="57" t="s">
        <v>514</v>
      </c>
      <c r="C42" s="70"/>
    </row>
    <row r="43" spans="1:3" hidden="1" x14ac:dyDescent="0.25">
      <c r="A43" s="56">
        <v>212</v>
      </c>
      <c r="B43" s="57" t="s">
        <v>138</v>
      </c>
      <c r="C43" s="70"/>
    </row>
    <row r="44" spans="1:3" hidden="1" x14ac:dyDescent="0.25">
      <c r="A44" s="56">
        <v>213</v>
      </c>
      <c r="B44" s="57" t="s">
        <v>515</v>
      </c>
      <c r="C44" s="70"/>
    </row>
    <row r="45" spans="1:3" ht="26.25" hidden="1" x14ac:dyDescent="0.25">
      <c r="A45" s="56">
        <v>214</v>
      </c>
      <c r="B45" s="57" t="s">
        <v>516</v>
      </c>
      <c r="C45" s="70"/>
    </row>
    <row r="46" spans="1:3" hidden="1" x14ac:dyDescent="0.25">
      <c r="A46" s="56">
        <v>215</v>
      </c>
      <c r="B46" s="57" t="s">
        <v>145</v>
      </c>
      <c r="C46" s="70"/>
    </row>
    <row r="47" spans="1:3" hidden="1" x14ac:dyDescent="0.25">
      <c r="A47" s="56">
        <v>216</v>
      </c>
      <c r="B47" s="57" t="s">
        <v>82</v>
      </c>
      <c r="C47" s="70"/>
    </row>
    <row r="48" spans="1:3" hidden="1" x14ac:dyDescent="0.25">
      <c r="A48" s="56">
        <v>217</v>
      </c>
      <c r="B48" s="57" t="s">
        <v>106</v>
      </c>
      <c r="C48" s="70"/>
    </row>
    <row r="49" spans="1:3" hidden="1" x14ac:dyDescent="0.25">
      <c r="A49" s="56">
        <v>218</v>
      </c>
      <c r="B49" s="57" t="s">
        <v>517</v>
      </c>
      <c r="C49" s="70"/>
    </row>
    <row r="50" spans="1:3" hidden="1" x14ac:dyDescent="0.25">
      <c r="A50" s="50">
        <v>2200</v>
      </c>
      <c r="B50" s="51" t="s">
        <v>518</v>
      </c>
      <c r="C50" s="71"/>
    </row>
    <row r="51" spans="1:3" hidden="1" x14ac:dyDescent="0.25">
      <c r="A51" s="56">
        <v>221</v>
      </c>
      <c r="B51" s="57" t="s">
        <v>519</v>
      </c>
      <c r="C51" s="70"/>
    </row>
    <row r="52" spans="1:3" hidden="1" x14ac:dyDescent="0.25">
      <c r="A52" s="56">
        <v>222</v>
      </c>
      <c r="B52" s="57" t="s">
        <v>520</v>
      </c>
      <c r="C52" s="70"/>
    </row>
    <row r="53" spans="1:3" hidden="1" x14ac:dyDescent="0.25">
      <c r="A53" s="56">
        <v>223</v>
      </c>
      <c r="B53" s="57" t="s">
        <v>83</v>
      </c>
      <c r="C53" s="70"/>
    </row>
    <row r="54" spans="1:3" hidden="1" x14ac:dyDescent="0.25">
      <c r="A54" s="50">
        <v>2300</v>
      </c>
      <c r="B54" s="51" t="s">
        <v>521</v>
      </c>
      <c r="C54" s="71"/>
    </row>
    <row r="55" spans="1:3" hidden="1" x14ac:dyDescent="0.25">
      <c r="A55" s="56">
        <v>231</v>
      </c>
      <c r="B55" s="57" t="s">
        <v>522</v>
      </c>
      <c r="C55" s="70"/>
    </row>
    <row r="56" spans="1:3" hidden="1" x14ac:dyDescent="0.25">
      <c r="A56" s="56">
        <v>232</v>
      </c>
      <c r="B56" s="57" t="s">
        <v>523</v>
      </c>
      <c r="C56" s="70"/>
    </row>
    <row r="57" spans="1:3" hidden="1" x14ac:dyDescent="0.25">
      <c r="A57" s="56">
        <v>233</v>
      </c>
      <c r="B57" s="57" t="s">
        <v>524</v>
      </c>
      <c r="C57" s="70"/>
    </row>
    <row r="58" spans="1:3" ht="26.25" hidden="1" x14ac:dyDescent="0.25">
      <c r="A58" s="56">
        <v>234</v>
      </c>
      <c r="B58" s="57" t="s">
        <v>525</v>
      </c>
      <c r="C58" s="70"/>
    </row>
    <row r="59" spans="1:3" hidden="1" x14ac:dyDescent="0.25">
      <c r="A59" s="56">
        <v>235</v>
      </c>
      <c r="B59" s="57" t="s">
        <v>526</v>
      </c>
      <c r="C59" s="70"/>
    </row>
    <row r="60" spans="1:3" ht="26.25" hidden="1" x14ac:dyDescent="0.25">
      <c r="A60" s="56">
        <v>236</v>
      </c>
      <c r="B60" s="57" t="s">
        <v>527</v>
      </c>
      <c r="C60" s="70"/>
    </row>
    <row r="61" spans="1:3" hidden="1" x14ac:dyDescent="0.25">
      <c r="A61" s="56">
        <v>237</v>
      </c>
      <c r="B61" s="57" t="s">
        <v>528</v>
      </c>
      <c r="C61" s="70"/>
    </row>
    <row r="62" spans="1:3" hidden="1" x14ac:dyDescent="0.25">
      <c r="A62" s="56">
        <v>238</v>
      </c>
      <c r="B62" s="57" t="s">
        <v>529</v>
      </c>
      <c r="C62" s="70"/>
    </row>
    <row r="63" spans="1:3" hidden="1" x14ac:dyDescent="0.25">
      <c r="A63" s="56">
        <v>239</v>
      </c>
      <c r="B63" s="57" t="s">
        <v>530</v>
      </c>
      <c r="C63" s="70"/>
    </row>
    <row r="64" spans="1:3" hidden="1" x14ac:dyDescent="0.25">
      <c r="A64" s="50">
        <v>2400</v>
      </c>
      <c r="B64" s="51" t="s">
        <v>531</v>
      </c>
      <c r="C64" s="71"/>
    </row>
    <row r="65" spans="1:3" hidden="1" x14ac:dyDescent="0.25">
      <c r="A65" s="56">
        <v>241</v>
      </c>
      <c r="B65" s="57" t="s">
        <v>532</v>
      </c>
      <c r="C65" s="70"/>
    </row>
    <row r="66" spans="1:3" hidden="1" x14ac:dyDescent="0.25">
      <c r="A66" s="56">
        <v>242</v>
      </c>
      <c r="B66" s="57" t="s">
        <v>533</v>
      </c>
      <c r="C66" s="70"/>
    </row>
    <row r="67" spans="1:3" hidden="1" x14ac:dyDescent="0.25">
      <c r="A67" s="56">
        <v>243</v>
      </c>
      <c r="B67" s="57" t="s">
        <v>534</v>
      </c>
      <c r="C67" s="70"/>
    </row>
    <row r="68" spans="1:3" hidden="1" x14ac:dyDescent="0.25">
      <c r="A68" s="56">
        <v>244</v>
      </c>
      <c r="B68" s="57" t="s">
        <v>535</v>
      </c>
      <c r="C68" s="70"/>
    </row>
    <row r="69" spans="1:3" hidden="1" x14ac:dyDescent="0.25">
      <c r="A69" s="56">
        <v>245</v>
      </c>
      <c r="B69" s="57" t="s">
        <v>536</v>
      </c>
      <c r="C69" s="70"/>
    </row>
    <row r="70" spans="1:3" hidden="1" x14ac:dyDescent="0.25">
      <c r="A70" s="56">
        <v>246</v>
      </c>
      <c r="B70" s="57" t="s">
        <v>537</v>
      </c>
      <c r="C70" s="70"/>
    </row>
    <row r="71" spans="1:3" hidden="1" x14ac:dyDescent="0.25">
      <c r="A71" s="56">
        <v>247</v>
      </c>
      <c r="B71" s="57" t="s">
        <v>538</v>
      </c>
      <c r="C71" s="70"/>
    </row>
    <row r="72" spans="1:3" hidden="1" x14ac:dyDescent="0.25">
      <c r="A72" s="56">
        <v>248</v>
      </c>
      <c r="B72" s="57" t="s">
        <v>539</v>
      </c>
      <c r="C72" s="70"/>
    </row>
    <row r="73" spans="1:3" hidden="1" x14ac:dyDescent="0.25">
      <c r="A73" s="56">
        <v>249</v>
      </c>
      <c r="B73" s="57" t="s">
        <v>540</v>
      </c>
      <c r="C73" s="70"/>
    </row>
    <row r="74" spans="1:3" hidden="1" x14ac:dyDescent="0.25">
      <c r="A74" s="50">
        <v>2500</v>
      </c>
      <c r="B74" s="51" t="s">
        <v>541</v>
      </c>
      <c r="C74" s="71"/>
    </row>
    <row r="75" spans="1:3" hidden="1" x14ac:dyDescent="0.25">
      <c r="A75" s="56">
        <v>251</v>
      </c>
      <c r="B75" s="57" t="s">
        <v>542</v>
      </c>
      <c r="C75" s="70"/>
    </row>
    <row r="76" spans="1:3" hidden="1" x14ac:dyDescent="0.25">
      <c r="A76" s="56">
        <v>252</v>
      </c>
      <c r="B76" s="57" t="s">
        <v>543</v>
      </c>
      <c r="C76" s="70"/>
    </row>
    <row r="77" spans="1:3" hidden="1" x14ac:dyDescent="0.25">
      <c r="A77" s="56">
        <v>253</v>
      </c>
      <c r="B77" s="57" t="s">
        <v>544</v>
      </c>
      <c r="C77" s="70"/>
    </row>
    <row r="78" spans="1:3" hidden="1" x14ac:dyDescent="0.25">
      <c r="A78" s="56">
        <v>254</v>
      </c>
      <c r="B78" s="57" t="s">
        <v>107</v>
      </c>
      <c r="C78" s="70"/>
    </row>
    <row r="79" spans="1:3" hidden="1" x14ac:dyDescent="0.25">
      <c r="A79" s="56">
        <v>255</v>
      </c>
      <c r="B79" s="57" t="s">
        <v>545</v>
      </c>
      <c r="C79" s="70"/>
    </row>
    <row r="80" spans="1:3" hidden="1" x14ac:dyDescent="0.25">
      <c r="A80" s="56">
        <v>256</v>
      </c>
      <c r="B80" s="57" t="s">
        <v>546</v>
      </c>
      <c r="C80" s="70"/>
    </row>
    <row r="81" spans="1:3" hidden="1" x14ac:dyDescent="0.25">
      <c r="A81" s="56">
        <v>259</v>
      </c>
      <c r="B81" s="57" t="s">
        <v>547</v>
      </c>
      <c r="C81" s="70"/>
    </row>
    <row r="82" spans="1:3" hidden="1" x14ac:dyDescent="0.25">
      <c r="A82" s="50">
        <v>2600</v>
      </c>
      <c r="B82" s="51" t="s">
        <v>548</v>
      </c>
      <c r="C82" s="71"/>
    </row>
    <row r="83" spans="1:3" hidden="1" x14ac:dyDescent="0.25">
      <c r="A83" s="56">
        <v>261</v>
      </c>
      <c r="B83" s="57" t="s">
        <v>549</v>
      </c>
      <c r="C83" s="70"/>
    </row>
    <row r="84" spans="1:3" hidden="1" x14ac:dyDescent="0.25">
      <c r="A84" s="56">
        <v>262</v>
      </c>
      <c r="B84" s="57" t="s">
        <v>550</v>
      </c>
      <c r="C84" s="70"/>
    </row>
    <row r="85" spans="1:3" ht="26.25" hidden="1" x14ac:dyDescent="0.25">
      <c r="A85" s="50">
        <v>2700</v>
      </c>
      <c r="B85" s="51" t="s">
        <v>551</v>
      </c>
      <c r="C85" s="71"/>
    </row>
    <row r="86" spans="1:3" hidden="1" x14ac:dyDescent="0.25">
      <c r="A86" s="56">
        <v>271</v>
      </c>
      <c r="B86" s="57" t="s">
        <v>85</v>
      </c>
      <c r="C86" s="70"/>
    </row>
    <row r="87" spans="1:3" hidden="1" x14ac:dyDescent="0.25">
      <c r="A87" s="56">
        <v>272</v>
      </c>
      <c r="B87" s="57" t="s">
        <v>552</v>
      </c>
      <c r="C87" s="70"/>
    </row>
    <row r="88" spans="1:3" hidden="1" x14ac:dyDescent="0.25">
      <c r="A88" s="56">
        <v>273</v>
      </c>
      <c r="B88" s="57" t="s">
        <v>553</v>
      </c>
      <c r="C88" s="70"/>
    </row>
    <row r="89" spans="1:3" hidden="1" x14ac:dyDescent="0.25">
      <c r="A89" s="56">
        <v>274</v>
      </c>
      <c r="B89" s="57" t="s">
        <v>554</v>
      </c>
      <c r="C89" s="70"/>
    </row>
    <row r="90" spans="1:3" hidden="1" x14ac:dyDescent="0.25">
      <c r="A90" s="56">
        <v>275</v>
      </c>
      <c r="B90" s="57" t="s">
        <v>112</v>
      </c>
      <c r="C90" s="70"/>
    </row>
    <row r="91" spans="1:3" hidden="1" x14ac:dyDescent="0.25">
      <c r="A91" s="50">
        <v>2800</v>
      </c>
      <c r="B91" s="51" t="s">
        <v>555</v>
      </c>
      <c r="C91" s="71"/>
    </row>
    <row r="92" spans="1:3" hidden="1" x14ac:dyDescent="0.25">
      <c r="A92" s="56">
        <v>281</v>
      </c>
      <c r="B92" s="57" t="s">
        <v>556</v>
      </c>
      <c r="C92" s="70"/>
    </row>
    <row r="93" spans="1:3" hidden="1" x14ac:dyDescent="0.25">
      <c r="A93" s="56">
        <v>282</v>
      </c>
      <c r="B93" s="57" t="s">
        <v>557</v>
      </c>
      <c r="C93" s="70"/>
    </row>
    <row r="94" spans="1:3" hidden="1" x14ac:dyDescent="0.25">
      <c r="A94" s="56">
        <v>283</v>
      </c>
      <c r="B94" s="57" t="s">
        <v>558</v>
      </c>
      <c r="C94" s="70"/>
    </row>
    <row r="95" spans="1:3" hidden="1" x14ac:dyDescent="0.25">
      <c r="A95" s="50">
        <v>2900</v>
      </c>
      <c r="B95" s="51" t="s">
        <v>559</v>
      </c>
      <c r="C95" s="71"/>
    </row>
    <row r="96" spans="1:3" hidden="1" x14ac:dyDescent="0.25">
      <c r="A96" s="56">
        <v>291</v>
      </c>
      <c r="B96" s="57" t="s">
        <v>131</v>
      </c>
      <c r="C96" s="70"/>
    </row>
    <row r="97" spans="1:4" hidden="1" x14ac:dyDescent="0.25">
      <c r="A97" s="56">
        <v>292</v>
      </c>
      <c r="B97" s="57" t="s">
        <v>86</v>
      </c>
      <c r="C97" s="70"/>
    </row>
    <row r="98" spans="1:4" ht="26.25" hidden="1" x14ac:dyDescent="0.25">
      <c r="A98" s="56">
        <v>293</v>
      </c>
      <c r="B98" s="57" t="s">
        <v>560</v>
      </c>
      <c r="C98" s="70"/>
    </row>
    <row r="99" spans="1:4" ht="26.25" hidden="1" x14ac:dyDescent="0.25">
      <c r="A99" s="56">
        <v>294</v>
      </c>
      <c r="B99" s="57" t="s">
        <v>67</v>
      </c>
      <c r="C99" s="70"/>
    </row>
    <row r="100" spans="1:4" ht="26.25" hidden="1" x14ac:dyDescent="0.25">
      <c r="A100" s="56">
        <v>295</v>
      </c>
      <c r="B100" s="57" t="s">
        <v>561</v>
      </c>
      <c r="C100" s="70"/>
    </row>
    <row r="101" spans="1:4" hidden="1" x14ac:dyDescent="0.25">
      <c r="A101" s="56">
        <v>296</v>
      </c>
      <c r="B101" s="57" t="s">
        <v>173</v>
      </c>
      <c r="C101" s="70"/>
    </row>
    <row r="102" spans="1:4" hidden="1" x14ac:dyDescent="0.25">
      <c r="A102" s="56">
        <v>297</v>
      </c>
      <c r="B102" s="57" t="s">
        <v>562</v>
      </c>
      <c r="C102" s="70"/>
    </row>
    <row r="103" spans="1:4" hidden="1" x14ac:dyDescent="0.25">
      <c r="A103" s="56">
        <v>298</v>
      </c>
      <c r="B103" s="57" t="s">
        <v>563</v>
      </c>
      <c r="C103" s="70"/>
    </row>
    <row r="104" spans="1:4" hidden="1" x14ac:dyDescent="0.25">
      <c r="A104" s="56">
        <v>299</v>
      </c>
      <c r="B104" s="57" t="s">
        <v>564</v>
      </c>
      <c r="C104" s="70"/>
    </row>
    <row r="105" spans="1:4" x14ac:dyDescent="0.25">
      <c r="A105" s="72">
        <v>3000</v>
      </c>
      <c r="B105" s="73" t="s">
        <v>5</v>
      </c>
      <c r="C105" s="74">
        <v>2469233.62</v>
      </c>
      <c r="D105" s="75"/>
    </row>
    <row r="106" spans="1:4" hidden="1" x14ac:dyDescent="0.25">
      <c r="A106" s="50">
        <v>3100</v>
      </c>
      <c r="B106" s="51" t="s">
        <v>565</v>
      </c>
      <c r="C106" s="71"/>
    </row>
    <row r="107" spans="1:4" hidden="1" x14ac:dyDescent="0.25">
      <c r="A107" s="56">
        <v>311</v>
      </c>
      <c r="B107" s="57" t="s">
        <v>566</v>
      </c>
      <c r="C107" s="70"/>
    </row>
    <row r="108" spans="1:4" hidden="1" x14ac:dyDescent="0.25">
      <c r="A108" s="56">
        <v>312</v>
      </c>
      <c r="B108" s="57" t="s">
        <v>567</v>
      </c>
      <c r="C108" s="70"/>
    </row>
    <row r="109" spans="1:4" hidden="1" x14ac:dyDescent="0.25">
      <c r="A109" s="56">
        <v>313</v>
      </c>
      <c r="B109" s="57" t="s">
        <v>568</v>
      </c>
      <c r="C109" s="70"/>
    </row>
    <row r="110" spans="1:4" hidden="1" x14ac:dyDescent="0.25">
      <c r="A110" s="56">
        <v>314</v>
      </c>
      <c r="B110" s="57" t="s">
        <v>569</v>
      </c>
      <c r="C110" s="70"/>
    </row>
    <row r="111" spans="1:4" hidden="1" x14ac:dyDescent="0.25">
      <c r="A111" s="56">
        <v>315</v>
      </c>
      <c r="B111" s="57" t="s">
        <v>570</v>
      </c>
      <c r="C111" s="70"/>
    </row>
    <row r="112" spans="1:4" hidden="1" x14ac:dyDescent="0.25">
      <c r="A112" s="56">
        <v>316</v>
      </c>
      <c r="B112" s="57" t="s">
        <v>571</v>
      </c>
      <c r="C112" s="70"/>
    </row>
    <row r="113" spans="1:3" hidden="1" x14ac:dyDescent="0.25">
      <c r="A113" s="56">
        <v>317</v>
      </c>
      <c r="B113" s="57" t="s">
        <v>572</v>
      </c>
      <c r="C113" s="70"/>
    </row>
    <row r="114" spans="1:3" hidden="1" x14ac:dyDescent="0.25">
      <c r="A114" s="56">
        <v>318</v>
      </c>
      <c r="B114" s="57" t="s">
        <v>573</v>
      </c>
      <c r="C114" s="70"/>
    </row>
    <row r="115" spans="1:3" hidden="1" x14ac:dyDescent="0.25">
      <c r="A115" s="56">
        <v>319</v>
      </c>
      <c r="B115" s="57" t="s">
        <v>574</v>
      </c>
      <c r="C115" s="70"/>
    </row>
    <row r="116" spans="1:3" hidden="1" x14ac:dyDescent="0.25">
      <c r="A116" s="50">
        <v>3200</v>
      </c>
      <c r="B116" s="51" t="s">
        <v>575</v>
      </c>
      <c r="C116" s="71"/>
    </row>
    <row r="117" spans="1:3" hidden="1" x14ac:dyDescent="0.25">
      <c r="A117" s="56">
        <v>321</v>
      </c>
      <c r="B117" s="57" t="s">
        <v>576</v>
      </c>
      <c r="C117" s="70"/>
    </row>
    <row r="118" spans="1:3" hidden="1" x14ac:dyDescent="0.25">
      <c r="A118" s="56">
        <v>322</v>
      </c>
      <c r="B118" s="57" t="s">
        <v>577</v>
      </c>
      <c r="C118" s="70"/>
    </row>
    <row r="119" spans="1:3" hidden="1" x14ac:dyDescent="0.25">
      <c r="A119" s="56">
        <v>323</v>
      </c>
      <c r="B119" s="57" t="s">
        <v>578</v>
      </c>
      <c r="C119" s="70"/>
    </row>
    <row r="120" spans="1:3" hidden="1" x14ac:dyDescent="0.25">
      <c r="A120" s="56">
        <v>324</v>
      </c>
      <c r="B120" s="57" t="s">
        <v>579</v>
      </c>
      <c r="C120" s="70"/>
    </row>
    <row r="121" spans="1:3" hidden="1" x14ac:dyDescent="0.25">
      <c r="A121" s="56">
        <v>325</v>
      </c>
      <c r="B121" s="57" t="s">
        <v>580</v>
      </c>
      <c r="C121" s="70"/>
    </row>
    <row r="122" spans="1:3" hidden="1" x14ac:dyDescent="0.25">
      <c r="A122" s="56">
        <v>326</v>
      </c>
      <c r="B122" s="57" t="s">
        <v>581</v>
      </c>
      <c r="C122" s="70"/>
    </row>
    <row r="123" spans="1:3" hidden="1" x14ac:dyDescent="0.25">
      <c r="A123" s="56">
        <v>327</v>
      </c>
      <c r="B123" s="57" t="s">
        <v>582</v>
      </c>
      <c r="C123" s="70"/>
    </row>
    <row r="124" spans="1:3" hidden="1" x14ac:dyDescent="0.25">
      <c r="A124" s="56">
        <v>328</v>
      </c>
      <c r="B124" s="57" t="s">
        <v>583</v>
      </c>
      <c r="C124" s="70"/>
    </row>
    <row r="125" spans="1:3" hidden="1" x14ac:dyDescent="0.25">
      <c r="A125" s="56">
        <v>329</v>
      </c>
      <c r="B125" s="57" t="s">
        <v>584</v>
      </c>
      <c r="C125" s="70"/>
    </row>
    <row r="126" spans="1:3" ht="26.25" hidden="1" x14ac:dyDescent="0.25">
      <c r="A126" s="50">
        <v>3300</v>
      </c>
      <c r="B126" s="51" t="s">
        <v>585</v>
      </c>
      <c r="C126" s="71"/>
    </row>
    <row r="127" spans="1:3" hidden="1" x14ac:dyDescent="0.25">
      <c r="A127" s="56">
        <v>331</v>
      </c>
      <c r="B127" s="57" t="s">
        <v>586</v>
      </c>
      <c r="C127" s="70"/>
    </row>
    <row r="128" spans="1:3" hidden="1" x14ac:dyDescent="0.25">
      <c r="A128" s="56">
        <v>332</v>
      </c>
      <c r="B128" s="57" t="s">
        <v>587</v>
      </c>
      <c r="C128" s="70"/>
    </row>
    <row r="129" spans="1:3" ht="26.25" hidden="1" x14ac:dyDescent="0.25">
      <c r="A129" s="56">
        <v>333</v>
      </c>
      <c r="B129" s="57" t="s">
        <v>588</v>
      </c>
      <c r="C129" s="70"/>
    </row>
    <row r="130" spans="1:3" hidden="1" x14ac:dyDescent="0.25">
      <c r="A130" s="56">
        <v>334</v>
      </c>
      <c r="B130" s="57" t="s">
        <v>589</v>
      </c>
      <c r="C130" s="70"/>
    </row>
    <row r="131" spans="1:3" hidden="1" x14ac:dyDescent="0.25">
      <c r="A131" s="56">
        <v>335</v>
      </c>
      <c r="B131" s="57" t="s">
        <v>590</v>
      </c>
      <c r="C131" s="70"/>
    </row>
    <row r="132" spans="1:3" hidden="1" x14ac:dyDescent="0.25">
      <c r="A132" s="56">
        <v>336</v>
      </c>
      <c r="B132" s="57" t="s">
        <v>591</v>
      </c>
      <c r="C132" s="70"/>
    </row>
    <row r="133" spans="1:3" hidden="1" x14ac:dyDescent="0.25">
      <c r="A133" s="56">
        <v>337</v>
      </c>
      <c r="B133" s="57" t="s">
        <v>592</v>
      </c>
      <c r="C133" s="70"/>
    </row>
    <row r="134" spans="1:3" hidden="1" x14ac:dyDescent="0.25">
      <c r="A134" s="56">
        <v>338</v>
      </c>
      <c r="B134" s="57" t="s">
        <v>593</v>
      </c>
      <c r="C134" s="70"/>
    </row>
    <row r="135" spans="1:3" hidden="1" x14ac:dyDescent="0.25">
      <c r="A135" s="56">
        <v>339</v>
      </c>
      <c r="B135" s="57" t="s">
        <v>147</v>
      </c>
      <c r="C135" s="70"/>
    </row>
    <row r="136" spans="1:3" hidden="1" x14ac:dyDescent="0.25">
      <c r="A136" s="50">
        <v>3400</v>
      </c>
      <c r="B136" s="51" t="s">
        <v>594</v>
      </c>
      <c r="C136" s="71"/>
    </row>
    <row r="137" spans="1:3" hidden="1" x14ac:dyDescent="0.25">
      <c r="A137" s="56">
        <v>341</v>
      </c>
      <c r="B137" s="57" t="s">
        <v>180</v>
      </c>
      <c r="C137" s="70"/>
    </row>
    <row r="138" spans="1:3" hidden="1" x14ac:dyDescent="0.25">
      <c r="A138" s="56">
        <v>342</v>
      </c>
      <c r="B138" s="57" t="s">
        <v>595</v>
      </c>
      <c r="C138" s="70"/>
    </row>
    <row r="139" spans="1:3" hidden="1" x14ac:dyDescent="0.25">
      <c r="A139" s="56">
        <v>343</v>
      </c>
      <c r="B139" s="57" t="s">
        <v>596</v>
      </c>
      <c r="C139" s="70"/>
    </row>
    <row r="140" spans="1:3" hidden="1" x14ac:dyDescent="0.25">
      <c r="A140" s="56">
        <v>344</v>
      </c>
      <c r="B140" s="57" t="s">
        <v>113</v>
      </c>
      <c r="C140" s="70"/>
    </row>
    <row r="141" spans="1:3" hidden="1" x14ac:dyDescent="0.25">
      <c r="A141" s="56">
        <v>345</v>
      </c>
      <c r="B141" s="57" t="s">
        <v>181</v>
      </c>
      <c r="C141" s="70"/>
    </row>
    <row r="142" spans="1:3" hidden="1" x14ac:dyDescent="0.25">
      <c r="A142" s="56">
        <v>346</v>
      </c>
      <c r="B142" s="57" t="s">
        <v>597</v>
      </c>
      <c r="C142" s="70"/>
    </row>
    <row r="143" spans="1:3" hidden="1" x14ac:dyDescent="0.25">
      <c r="A143" s="56">
        <v>347</v>
      </c>
      <c r="B143" s="57" t="s">
        <v>70</v>
      </c>
      <c r="C143" s="70"/>
    </row>
    <row r="144" spans="1:3" hidden="1" x14ac:dyDescent="0.25">
      <c r="A144" s="56">
        <v>348</v>
      </c>
      <c r="B144" s="57" t="s">
        <v>598</v>
      </c>
      <c r="C144" s="70"/>
    </row>
    <row r="145" spans="1:3" hidden="1" x14ac:dyDescent="0.25">
      <c r="A145" s="56">
        <v>349</v>
      </c>
      <c r="B145" s="57" t="s">
        <v>599</v>
      </c>
      <c r="C145" s="70"/>
    </row>
    <row r="146" spans="1:3" ht="26.25" hidden="1" x14ac:dyDescent="0.25">
      <c r="A146" s="50">
        <v>3500</v>
      </c>
      <c r="B146" s="51" t="s">
        <v>600</v>
      </c>
      <c r="C146" s="71"/>
    </row>
    <row r="147" spans="1:3" hidden="1" x14ac:dyDescent="0.25">
      <c r="A147" s="56">
        <v>351</v>
      </c>
      <c r="B147" s="57" t="s">
        <v>601</v>
      </c>
      <c r="C147" s="70"/>
    </row>
    <row r="148" spans="1:3" ht="26.25" hidden="1" x14ac:dyDescent="0.25">
      <c r="A148" s="56">
        <v>352</v>
      </c>
      <c r="B148" s="57" t="s">
        <v>602</v>
      </c>
      <c r="C148" s="70"/>
    </row>
    <row r="149" spans="1:3" ht="26.25" hidden="1" x14ac:dyDescent="0.25">
      <c r="A149" s="56">
        <v>353</v>
      </c>
      <c r="B149" s="57" t="s">
        <v>603</v>
      </c>
      <c r="C149" s="70"/>
    </row>
    <row r="150" spans="1:3" ht="26.25" hidden="1" x14ac:dyDescent="0.25">
      <c r="A150" s="56">
        <v>354</v>
      </c>
      <c r="B150" s="57" t="s">
        <v>604</v>
      </c>
      <c r="C150" s="70"/>
    </row>
    <row r="151" spans="1:3" hidden="1" x14ac:dyDescent="0.25">
      <c r="A151" s="56">
        <v>355</v>
      </c>
      <c r="B151" s="57" t="s">
        <v>605</v>
      </c>
      <c r="C151" s="70"/>
    </row>
    <row r="152" spans="1:3" hidden="1" x14ac:dyDescent="0.25">
      <c r="A152" s="56">
        <v>356</v>
      </c>
      <c r="B152" s="57" t="s">
        <v>606</v>
      </c>
      <c r="C152" s="70"/>
    </row>
    <row r="153" spans="1:3" hidden="1" x14ac:dyDescent="0.25">
      <c r="A153" s="56">
        <v>357</v>
      </c>
      <c r="B153" s="57" t="s">
        <v>183</v>
      </c>
      <c r="C153" s="70"/>
    </row>
    <row r="154" spans="1:3" hidden="1" x14ac:dyDescent="0.25">
      <c r="A154" s="56">
        <v>358</v>
      </c>
      <c r="B154" s="57" t="s">
        <v>607</v>
      </c>
      <c r="C154" s="70"/>
    </row>
    <row r="155" spans="1:3" hidden="1" x14ac:dyDescent="0.25">
      <c r="A155" s="56">
        <v>359</v>
      </c>
      <c r="B155" s="57" t="s">
        <v>90</v>
      </c>
      <c r="C155" s="70"/>
    </row>
    <row r="156" spans="1:3" hidden="1" x14ac:dyDescent="0.25">
      <c r="A156" s="50">
        <v>3600</v>
      </c>
      <c r="B156" s="51" t="s">
        <v>608</v>
      </c>
      <c r="C156" s="71"/>
    </row>
    <row r="157" spans="1:3" ht="26.25" hidden="1" x14ac:dyDescent="0.25">
      <c r="A157" s="56">
        <v>361</v>
      </c>
      <c r="B157" s="57" t="s">
        <v>609</v>
      </c>
      <c r="C157" s="70"/>
    </row>
    <row r="158" spans="1:3" ht="26.25" hidden="1" x14ac:dyDescent="0.25">
      <c r="A158" s="56">
        <v>362</v>
      </c>
      <c r="B158" s="57" t="s">
        <v>610</v>
      </c>
      <c r="C158" s="70"/>
    </row>
    <row r="159" spans="1:3" hidden="1" x14ac:dyDescent="0.25">
      <c r="A159" s="56">
        <v>363</v>
      </c>
      <c r="B159" s="57" t="s">
        <v>611</v>
      </c>
      <c r="C159" s="70"/>
    </row>
    <row r="160" spans="1:3" hidden="1" x14ac:dyDescent="0.25">
      <c r="A160" s="56">
        <v>364</v>
      </c>
      <c r="B160" s="57" t="s">
        <v>612</v>
      </c>
      <c r="C160" s="70"/>
    </row>
    <row r="161" spans="1:3" hidden="1" x14ac:dyDescent="0.25">
      <c r="A161" s="56">
        <v>365</v>
      </c>
      <c r="B161" s="57" t="s">
        <v>613</v>
      </c>
      <c r="C161" s="70"/>
    </row>
    <row r="162" spans="1:3" hidden="1" x14ac:dyDescent="0.25">
      <c r="A162" s="56">
        <v>366</v>
      </c>
      <c r="B162" s="57" t="s">
        <v>614</v>
      </c>
      <c r="C162" s="70"/>
    </row>
    <row r="163" spans="1:3" hidden="1" x14ac:dyDescent="0.25">
      <c r="A163" s="56">
        <v>369</v>
      </c>
      <c r="B163" s="57" t="s">
        <v>615</v>
      </c>
      <c r="C163" s="70"/>
    </row>
    <row r="164" spans="1:3" hidden="1" x14ac:dyDescent="0.25">
      <c r="A164" s="50">
        <v>3700</v>
      </c>
      <c r="B164" s="51" t="s">
        <v>616</v>
      </c>
      <c r="C164" s="71"/>
    </row>
    <row r="165" spans="1:3" hidden="1" x14ac:dyDescent="0.25">
      <c r="A165" s="56">
        <v>371</v>
      </c>
      <c r="B165" s="57" t="s">
        <v>617</v>
      </c>
      <c r="C165" s="70"/>
    </row>
    <row r="166" spans="1:3" hidden="1" x14ac:dyDescent="0.25">
      <c r="A166" s="56">
        <v>372</v>
      </c>
      <c r="B166" s="57" t="s">
        <v>618</v>
      </c>
      <c r="C166" s="70"/>
    </row>
    <row r="167" spans="1:3" hidden="1" x14ac:dyDescent="0.25">
      <c r="A167" s="56">
        <v>373</v>
      </c>
      <c r="B167" s="57" t="s">
        <v>619</v>
      </c>
      <c r="C167" s="70"/>
    </row>
    <row r="168" spans="1:3" hidden="1" x14ac:dyDescent="0.25">
      <c r="A168" s="56">
        <v>374</v>
      </c>
      <c r="B168" s="57" t="s">
        <v>620</v>
      </c>
      <c r="C168" s="70"/>
    </row>
    <row r="169" spans="1:3" hidden="1" x14ac:dyDescent="0.25">
      <c r="A169" s="56">
        <v>375</v>
      </c>
      <c r="B169" s="57" t="s">
        <v>621</v>
      </c>
      <c r="C169" s="70"/>
    </row>
    <row r="170" spans="1:3" hidden="1" x14ac:dyDescent="0.25">
      <c r="A170" s="56">
        <v>376</v>
      </c>
      <c r="B170" s="57" t="s">
        <v>622</v>
      </c>
      <c r="C170" s="70"/>
    </row>
    <row r="171" spans="1:3" hidden="1" x14ac:dyDescent="0.25">
      <c r="A171" s="56">
        <v>377</v>
      </c>
      <c r="B171" s="57" t="s">
        <v>623</v>
      </c>
      <c r="C171" s="70"/>
    </row>
    <row r="172" spans="1:3" hidden="1" x14ac:dyDescent="0.25">
      <c r="A172" s="56">
        <v>378</v>
      </c>
      <c r="B172" s="57" t="s">
        <v>624</v>
      </c>
      <c r="C172" s="70"/>
    </row>
    <row r="173" spans="1:3" hidden="1" x14ac:dyDescent="0.25">
      <c r="A173" s="56">
        <v>379</v>
      </c>
      <c r="B173" s="57" t="s">
        <v>625</v>
      </c>
      <c r="C173" s="70"/>
    </row>
    <row r="174" spans="1:3" hidden="1" x14ac:dyDescent="0.25">
      <c r="A174" s="50">
        <v>3800</v>
      </c>
      <c r="B174" s="51" t="s">
        <v>626</v>
      </c>
      <c r="C174" s="71"/>
    </row>
    <row r="175" spans="1:3" hidden="1" x14ac:dyDescent="0.25">
      <c r="A175" s="56">
        <v>381</v>
      </c>
      <c r="B175" s="57" t="s">
        <v>627</v>
      </c>
      <c r="C175" s="70"/>
    </row>
    <row r="176" spans="1:3" hidden="1" x14ac:dyDescent="0.25">
      <c r="A176" s="56">
        <v>382</v>
      </c>
      <c r="B176" s="57" t="s">
        <v>73</v>
      </c>
      <c r="C176" s="70"/>
    </row>
    <row r="177" spans="1:3" hidden="1" x14ac:dyDescent="0.25">
      <c r="A177" s="56">
        <v>383</v>
      </c>
      <c r="B177" s="57" t="s">
        <v>628</v>
      </c>
      <c r="C177" s="70"/>
    </row>
    <row r="178" spans="1:3" hidden="1" x14ac:dyDescent="0.25">
      <c r="A178" s="56">
        <v>384</v>
      </c>
      <c r="B178" s="57" t="s">
        <v>629</v>
      </c>
      <c r="C178" s="70"/>
    </row>
    <row r="179" spans="1:3" hidden="1" x14ac:dyDescent="0.25">
      <c r="A179" s="56">
        <v>385</v>
      </c>
      <c r="B179" s="57" t="s">
        <v>630</v>
      </c>
      <c r="C179" s="70"/>
    </row>
    <row r="180" spans="1:3" hidden="1" x14ac:dyDescent="0.25">
      <c r="A180" s="50">
        <v>3900</v>
      </c>
      <c r="B180" s="51" t="s">
        <v>271</v>
      </c>
      <c r="C180" s="71"/>
    </row>
    <row r="181" spans="1:3" hidden="1" x14ac:dyDescent="0.25">
      <c r="A181" s="56">
        <v>391</v>
      </c>
      <c r="B181" s="57" t="s">
        <v>631</v>
      </c>
      <c r="C181" s="70"/>
    </row>
    <row r="182" spans="1:3" hidden="1" x14ac:dyDescent="0.25">
      <c r="A182" s="56">
        <v>392</v>
      </c>
      <c r="B182" s="57" t="s">
        <v>632</v>
      </c>
      <c r="C182" s="70"/>
    </row>
    <row r="183" spans="1:3" hidden="1" x14ac:dyDescent="0.25">
      <c r="A183" s="56">
        <v>393</v>
      </c>
      <c r="B183" s="57" t="s">
        <v>633</v>
      </c>
      <c r="C183" s="70"/>
    </row>
    <row r="184" spans="1:3" hidden="1" x14ac:dyDescent="0.25">
      <c r="A184" s="56">
        <v>394</v>
      </c>
      <c r="B184" s="57" t="s">
        <v>634</v>
      </c>
      <c r="C184" s="70"/>
    </row>
    <row r="185" spans="1:3" hidden="1" x14ac:dyDescent="0.25">
      <c r="A185" s="56">
        <v>395</v>
      </c>
      <c r="B185" s="57" t="s">
        <v>185</v>
      </c>
      <c r="C185" s="70"/>
    </row>
    <row r="186" spans="1:3" hidden="1" x14ac:dyDescent="0.25">
      <c r="A186" s="56">
        <v>396</v>
      </c>
      <c r="B186" s="57" t="s">
        <v>635</v>
      </c>
      <c r="C186" s="70"/>
    </row>
    <row r="187" spans="1:3" hidden="1" x14ac:dyDescent="0.25">
      <c r="A187" s="56">
        <v>397</v>
      </c>
      <c r="B187" s="57" t="s">
        <v>636</v>
      </c>
      <c r="C187" s="70"/>
    </row>
    <row r="188" spans="1:3" hidden="1" x14ac:dyDescent="0.25">
      <c r="A188" s="56">
        <v>398</v>
      </c>
      <c r="B188" s="57" t="s">
        <v>637</v>
      </c>
      <c r="C188" s="70"/>
    </row>
    <row r="189" spans="1:3" hidden="1" x14ac:dyDescent="0.25">
      <c r="A189" s="56">
        <v>399</v>
      </c>
      <c r="B189" s="57" t="s">
        <v>638</v>
      </c>
      <c r="C189" s="70"/>
    </row>
    <row r="190" spans="1:3" x14ac:dyDescent="0.25">
      <c r="A190" s="72">
        <v>4000</v>
      </c>
      <c r="B190" s="73" t="s">
        <v>2</v>
      </c>
      <c r="C190" s="74">
        <v>6552505</v>
      </c>
    </row>
    <row r="191" spans="1:3" hidden="1" x14ac:dyDescent="0.25">
      <c r="A191" s="50">
        <v>4100</v>
      </c>
      <c r="B191" s="51" t="s">
        <v>639</v>
      </c>
      <c r="C191" s="71"/>
    </row>
    <row r="192" spans="1:3" hidden="1" x14ac:dyDescent="0.25">
      <c r="A192" s="56">
        <v>411</v>
      </c>
      <c r="B192" s="57" t="s">
        <v>640</v>
      </c>
      <c r="C192" s="70"/>
    </row>
    <row r="193" spans="1:3" hidden="1" x14ac:dyDescent="0.25">
      <c r="A193" s="56">
        <v>412</v>
      </c>
      <c r="B193" s="57" t="s">
        <v>641</v>
      </c>
      <c r="C193" s="70"/>
    </row>
    <row r="194" spans="1:3" hidden="1" x14ac:dyDescent="0.25">
      <c r="A194" s="56">
        <v>413</v>
      </c>
      <c r="B194" s="57" t="s">
        <v>642</v>
      </c>
      <c r="C194" s="70"/>
    </row>
    <row r="195" spans="1:3" hidden="1" x14ac:dyDescent="0.25">
      <c r="A195" s="56">
        <v>414</v>
      </c>
      <c r="B195" s="57" t="s">
        <v>643</v>
      </c>
      <c r="C195" s="70"/>
    </row>
    <row r="196" spans="1:3" ht="26.25" hidden="1" x14ac:dyDescent="0.25">
      <c r="A196" s="56">
        <v>415</v>
      </c>
      <c r="B196" s="57" t="s">
        <v>644</v>
      </c>
      <c r="C196" s="70"/>
    </row>
    <row r="197" spans="1:3" ht="26.25" hidden="1" x14ac:dyDescent="0.25">
      <c r="A197" s="56">
        <v>416</v>
      </c>
      <c r="B197" s="57" t="s">
        <v>645</v>
      </c>
      <c r="C197" s="70"/>
    </row>
    <row r="198" spans="1:3" ht="26.25" hidden="1" x14ac:dyDescent="0.25">
      <c r="A198" s="56">
        <v>417</v>
      </c>
      <c r="B198" s="57" t="s">
        <v>646</v>
      </c>
      <c r="C198" s="70"/>
    </row>
    <row r="199" spans="1:3" hidden="1" x14ac:dyDescent="0.25">
      <c r="A199" s="56">
        <v>418</v>
      </c>
      <c r="B199" s="57" t="s">
        <v>647</v>
      </c>
      <c r="C199" s="70"/>
    </row>
    <row r="200" spans="1:3" hidden="1" x14ac:dyDescent="0.25">
      <c r="A200" s="56">
        <v>419</v>
      </c>
      <c r="B200" s="57" t="s">
        <v>648</v>
      </c>
      <c r="C200" s="70"/>
    </row>
    <row r="201" spans="1:3" hidden="1" x14ac:dyDescent="0.25">
      <c r="A201" s="50">
        <v>4200</v>
      </c>
      <c r="B201" s="51" t="s">
        <v>649</v>
      </c>
      <c r="C201" s="71"/>
    </row>
    <row r="202" spans="1:3" ht="26.25" hidden="1" x14ac:dyDescent="0.25">
      <c r="A202" s="56">
        <v>421</v>
      </c>
      <c r="B202" s="57" t="s">
        <v>650</v>
      </c>
      <c r="C202" s="70"/>
    </row>
    <row r="203" spans="1:3" ht="26.25" hidden="1" x14ac:dyDescent="0.25">
      <c r="A203" s="56">
        <v>422</v>
      </c>
      <c r="B203" s="57" t="s">
        <v>651</v>
      </c>
      <c r="C203" s="70"/>
    </row>
    <row r="204" spans="1:3" hidden="1" x14ac:dyDescent="0.25">
      <c r="A204" s="56">
        <v>423</v>
      </c>
      <c r="B204" s="57" t="s">
        <v>652</v>
      </c>
      <c r="C204" s="70"/>
    </row>
    <row r="205" spans="1:3" hidden="1" x14ac:dyDescent="0.25">
      <c r="A205" s="56">
        <v>424</v>
      </c>
      <c r="B205" s="57" t="s">
        <v>653</v>
      </c>
      <c r="C205" s="70"/>
    </row>
    <row r="206" spans="1:3" hidden="1" x14ac:dyDescent="0.25">
      <c r="A206" s="56">
        <v>425</v>
      </c>
      <c r="B206" s="57" t="s">
        <v>654</v>
      </c>
      <c r="C206" s="70"/>
    </row>
    <row r="207" spans="1:3" hidden="1" x14ac:dyDescent="0.25">
      <c r="A207" s="50">
        <v>4300</v>
      </c>
      <c r="B207" s="51" t="s">
        <v>655</v>
      </c>
      <c r="C207" s="71"/>
    </row>
    <row r="208" spans="1:3" hidden="1" x14ac:dyDescent="0.25">
      <c r="A208" s="56">
        <v>431</v>
      </c>
      <c r="B208" s="57" t="s">
        <v>656</v>
      </c>
      <c r="C208" s="70"/>
    </row>
    <row r="209" spans="1:3" hidden="1" x14ac:dyDescent="0.25">
      <c r="A209" s="56">
        <v>432</v>
      </c>
      <c r="B209" s="57" t="s">
        <v>657</v>
      </c>
      <c r="C209" s="70"/>
    </row>
    <row r="210" spans="1:3" hidden="1" x14ac:dyDescent="0.25">
      <c r="A210" s="56">
        <v>433</v>
      </c>
      <c r="B210" s="57" t="s">
        <v>658</v>
      </c>
      <c r="C210" s="70"/>
    </row>
    <row r="211" spans="1:3" hidden="1" x14ac:dyDescent="0.25">
      <c r="A211" s="56">
        <v>434</v>
      </c>
      <c r="B211" s="57" t="s">
        <v>659</v>
      </c>
      <c r="C211" s="70"/>
    </row>
    <row r="212" spans="1:3" hidden="1" x14ac:dyDescent="0.25">
      <c r="A212" s="56">
        <v>435</v>
      </c>
      <c r="B212" s="57" t="s">
        <v>660</v>
      </c>
      <c r="C212" s="70"/>
    </row>
    <row r="213" spans="1:3" hidden="1" x14ac:dyDescent="0.25">
      <c r="A213" s="56">
        <v>436</v>
      </c>
      <c r="B213" s="57" t="s">
        <v>661</v>
      </c>
      <c r="C213" s="70"/>
    </row>
    <row r="214" spans="1:3" hidden="1" x14ac:dyDescent="0.25">
      <c r="A214" s="56">
        <v>437</v>
      </c>
      <c r="B214" s="57" t="s">
        <v>662</v>
      </c>
      <c r="C214" s="70"/>
    </row>
    <row r="215" spans="1:3" hidden="1" x14ac:dyDescent="0.25">
      <c r="A215" s="56">
        <v>438</v>
      </c>
      <c r="B215" s="57" t="s">
        <v>663</v>
      </c>
      <c r="C215" s="70"/>
    </row>
    <row r="216" spans="1:3" hidden="1" x14ac:dyDescent="0.25">
      <c r="A216" s="56">
        <v>439</v>
      </c>
      <c r="B216" s="57" t="s">
        <v>664</v>
      </c>
      <c r="C216" s="70"/>
    </row>
    <row r="217" spans="1:3" hidden="1" x14ac:dyDescent="0.25">
      <c r="A217" s="50">
        <v>4400</v>
      </c>
      <c r="B217" s="51" t="s">
        <v>665</v>
      </c>
      <c r="C217" s="71"/>
    </row>
    <row r="218" spans="1:3" hidden="1" x14ac:dyDescent="0.25">
      <c r="A218" s="56">
        <v>441</v>
      </c>
      <c r="B218" s="57" t="s">
        <v>666</v>
      </c>
      <c r="C218" s="70"/>
    </row>
    <row r="219" spans="1:3" hidden="1" x14ac:dyDescent="0.25">
      <c r="A219" s="56">
        <v>442</v>
      </c>
      <c r="B219" s="57" t="s">
        <v>667</v>
      </c>
      <c r="C219" s="70"/>
    </row>
    <row r="220" spans="1:3" hidden="1" x14ac:dyDescent="0.25">
      <c r="A220" s="56">
        <v>443</v>
      </c>
      <c r="B220" s="57" t="s">
        <v>668</v>
      </c>
      <c r="C220" s="70"/>
    </row>
    <row r="221" spans="1:3" hidden="1" x14ac:dyDescent="0.25">
      <c r="A221" s="56">
        <v>444</v>
      </c>
      <c r="B221" s="57" t="s">
        <v>669</v>
      </c>
      <c r="C221" s="70"/>
    </row>
    <row r="222" spans="1:3" hidden="1" x14ac:dyDescent="0.25">
      <c r="A222" s="56">
        <v>445</v>
      </c>
      <c r="B222" s="57" t="s">
        <v>670</v>
      </c>
      <c r="C222" s="70"/>
    </row>
    <row r="223" spans="1:3" hidden="1" x14ac:dyDescent="0.25">
      <c r="A223" s="56">
        <v>446</v>
      </c>
      <c r="B223" s="57" t="s">
        <v>671</v>
      </c>
      <c r="C223" s="70"/>
    </row>
    <row r="224" spans="1:3" hidden="1" x14ac:dyDescent="0.25">
      <c r="A224" s="56">
        <v>447</v>
      </c>
      <c r="B224" s="57" t="s">
        <v>672</v>
      </c>
      <c r="C224" s="70"/>
    </row>
    <row r="225" spans="1:3" hidden="1" x14ac:dyDescent="0.25">
      <c r="A225" s="56">
        <v>448</v>
      </c>
      <c r="B225" s="57" t="s">
        <v>197</v>
      </c>
      <c r="C225" s="70"/>
    </row>
    <row r="226" spans="1:3" hidden="1" x14ac:dyDescent="0.25">
      <c r="A226" s="50">
        <v>4500</v>
      </c>
      <c r="B226" s="51" t="s">
        <v>673</v>
      </c>
      <c r="C226" s="71"/>
    </row>
    <row r="227" spans="1:3" hidden="1" x14ac:dyDescent="0.25">
      <c r="A227" s="56">
        <v>451</v>
      </c>
      <c r="B227" s="57" t="s">
        <v>187</v>
      </c>
      <c r="C227" s="70"/>
    </row>
    <row r="228" spans="1:3" hidden="1" x14ac:dyDescent="0.25">
      <c r="A228" s="56">
        <v>452</v>
      </c>
      <c r="B228" s="57" t="s">
        <v>674</v>
      </c>
      <c r="C228" s="70"/>
    </row>
    <row r="229" spans="1:3" hidden="1" x14ac:dyDescent="0.25">
      <c r="A229" s="56">
        <v>459</v>
      </c>
      <c r="B229" s="57" t="s">
        <v>675</v>
      </c>
      <c r="C229" s="70"/>
    </row>
    <row r="230" spans="1:3" hidden="1" x14ac:dyDescent="0.25">
      <c r="A230" s="50">
        <v>4600</v>
      </c>
      <c r="B230" s="51" t="s">
        <v>676</v>
      </c>
      <c r="C230" s="71"/>
    </row>
    <row r="231" spans="1:3" hidden="1" x14ac:dyDescent="0.25">
      <c r="A231" s="56">
        <v>461</v>
      </c>
      <c r="B231" s="57" t="s">
        <v>677</v>
      </c>
      <c r="C231" s="70"/>
    </row>
    <row r="232" spans="1:3" hidden="1" x14ac:dyDescent="0.25">
      <c r="A232" s="56">
        <v>462</v>
      </c>
      <c r="B232" s="57" t="s">
        <v>678</v>
      </c>
      <c r="C232" s="70"/>
    </row>
    <row r="233" spans="1:3" hidden="1" x14ac:dyDescent="0.25">
      <c r="A233" s="56">
        <v>463</v>
      </c>
      <c r="B233" s="57" t="s">
        <v>679</v>
      </c>
      <c r="C233" s="70"/>
    </row>
    <row r="234" spans="1:3" ht="26.25" hidden="1" x14ac:dyDescent="0.25">
      <c r="A234" s="56">
        <v>464</v>
      </c>
      <c r="B234" s="57" t="s">
        <v>680</v>
      </c>
      <c r="C234" s="70"/>
    </row>
    <row r="235" spans="1:3" ht="26.25" hidden="1" x14ac:dyDescent="0.25">
      <c r="A235" s="56">
        <v>465</v>
      </c>
      <c r="B235" s="57" t="s">
        <v>681</v>
      </c>
      <c r="C235" s="70"/>
    </row>
    <row r="236" spans="1:3" hidden="1" x14ac:dyDescent="0.25">
      <c r="A236" s="56">
        <v>466</v>
      </c>
      <c r="B236" s="57" t="s">
        <v>682</v>
      </c>
      <c r="C236" s="70"/>
    </row>
    <row r="237" spans="1:3" hidden="1" x14ac:dyDescent="0.25">
      <c r="A237" s="56">
        <v>469</v>
      </c>
      <c r="B237" s="57" t="s">
        <v>683</v>
      </c>
      <c r="C237" s="70"/>
    </row>
    <row r="238" spans="1:3" hidden="1" x14ac:dyDescent="0.25">
      <c r="A238" s="50">
        <v>4700</v>
      </c>
      <c r="B238" s="51" t="s">
        <v>684</v>
      </c>
      <c r="C238" s="71"/>
    </row>
    <row r="239" spans="1:3" hidden="1" x14ac:dyDescent="0.25">
      <c r="A239" s="56">
        <v>471</v>
      </c>
      <c r="B239" s="57" t="s">
        <v>685</v>
      </c>
      <c r="C239" s="70"/>
    </row>
    <row r="240" spans="1:3" hidden="1" x14ac:dyDescent="0.25">
      <c r="A240" s="50">
        <v>4800</v>
      </c>
      <c r="B240" s="51" t="s">
        <v>189</v>
      </c>
      <c r="C240" s="71"/>
    </row>
    <row r="241" spans="1:3" hidden="1" x14ac:dyDescent="0.25">
      <c r="A241" s="56">
        <v>481</v>
      </c>
      <c r="B241" s="57" t="s">
        <v>686</v>
      </c>
      <c r="C241" s="70"/>
    </row>
    <row r="242" spans="1:3" hidden="1" x14ac:dyDescent="0.25">
      <c r="A242" s="56">
        <v>482</v>
      </c>
      <c r="B242" s="57" t="s">
        <v>687</v>
      </c>
      <c r="C242" s="70"/>
    </row>
    <row r="243" spans="1:3" hidden="1" x14ac:dyDescent="0.25">
      <c r="A243" s="56">
        <v>483</v>
      </c>
      <c r="B243" s="57" t="s">
        <v>688</v>
      </c>
      <c r="C243" s="70"/>
    </row>
    <row r="244" spans="1:3" hidden="1" x14ac:dyDescent="0.25">
      <c r="A244" s="56">
        <v>484</v>
      </c>
      <c r="B244" s="57" t="s">
        <v>689</v>
      </c>
      <c r="C244" s="70"/>
    </row>
    <row r="245" spans="1:3" hidden="1" x14ac:dyDescent="0.25">
      <c r="A245" s="56">
        <v>485</v>
      </c>
      <c r="B245" s="57" t="s">
        <v>690</v>
      </c>
      <c r="C245" s="70"/>
    </row>
    <row r="246" spans="1:3" hidden="1" x14ac:dyDescent="0.25">
      <c r="A246" s="50">
        <v>4900</v>
      </c>
      <c r="B246" s="51" t="s">
        <v>691</v>
      </c>
      <c r="C246" s="71"/>
    </row>
    <row r="247" spans="1:3" hidden="1" x14ac:dyDescent="0.25">
      <c r="A247" s="56">
        <v>491</v>
      </c>
      <c r="B247" s="57" t="s">
        <v>692</v>
      </c>
      <c r="C247" s="70"/>
    </row>
    <row r="248" spans="1:3" hidden="1" x14ac:dyDescent="0.25">
      <c r="A248" s="56">
        <v>492</v>
      </c>
      <c r="B248" s="57" t="s">
        <v>693</v>
      </c>
      <c r="C248" s="70"/>
    </row>
    <row r="249" spans="1:3" hidden="1" x14ac:dyDescent="0.25">
      <c r="A249" s="56">
        <v>493</v>
      </c>
      <c r="B249" s="57" t="s">
        <v>694</v>
      </c>
      <c r="C249" s="70"/>
    </row>
    <row r="250" spans="1:3" x14ac:dyDescent="0.25">
      <c r="A250" s="72">
        <v>5000</v>
      </c>
      <c r="B250" s="73" t="s">
        <v>6</v>
      </c>
      <c r="C250" s="74">
        <v>56535.199999999997</v>
      </c>
    </row>
    <row r="251" spans="1:3" hidden="1" x14ac:dyDescent="0.25">
      <c r="A251" s="50">
        <v>5100</v>
      </c>
      <c r="B251" s="51" t="s">
        <v>695</v>
      </c>
      <c r="C251" s="71"/>
    </row>
    <row r="252" spans="1:3" hidden="1" x14ac:dyDescent="0.25">
      <c r="A252" s="56">
        <v>511</v>
      </c>
      <c r="B252" s="57" t="s">
        <v>91</v>
      </c>
      <c r="C252" s="70"/>
    </row>
    <row r="253" spans="1:3" hidden="1" x14ac:dyDescent="0.25">
      <c r="A253" s="56">
        <v>512</v>
      </c>
      <c r="B253" s="57" t="s">
        <v>97</v>
      </c>
      <c r="C253" s="70"/>
    </row>
    <row r="254" spans="1:3" hidden="1" x14ac:dyDescent="0.25">
      <c r="A254" s="56">
        <v>513</v>
      </c>
      <c r="B254" s="57" t="s">
        <v>696</v>
      </c>
      <c r="C254" s="70"/>
    </row>
    <row r="255" spans="1:3" hidden="1" x14ac:dyDescent="0.25">
      <c r="A255" s="56">
        <v>514</v>
      </c>
      <c r="B255" s="57" t="s">
        <v>697</v>
      </c>
      <c r="C255" s="70"/>
    </row>
    <row r="256" spans="1:3" hidden="1" x14ac:dyDescent="0.25">
      <c r="A256" s="56">
        <v>515</v>
      </c>
      <c r="B256" s="57" t="s">
        <v>698</v>
      </c>
      <c r="C256" s="70"/>
    </row>
    <row r="257" spans="1:3" hidden="1" x14ac:dyDescent="0.25">
      <c r="A257" s="56">
        <v>519</v>
      </c>
      <c r="B257" s="57" t="s">
        <v>98</v>
      </c>
      <c r="C257" s="70"/>
    </row>
    <row r="258" spans="1:3" hidden="1" x14ac:dyDescent="0.25">
      <c r="A258" s="50">
        <v>5200</v>
      </c>
      <c r="B258" s="51" t="s">
        <v>699</v>
      </c>
      <c r="C258" s="71"/>
    </row>
    <row r="259" spans="1:3" hidden="1" x14ac:dyDescent="0.25">
      <c r="A259" s="56">
        <v>521</v>
      </c>
      <c r="B259" s="57" t="s">
        <v>700</v>
      </c>
      <c r="C259" s="70"/>
    </row>
    <row r="260" spans="1:3" hidden="1" x14ac:dyDescent="0.25">
      <c r="A260" s="56">
        <v>522</v>
      </c>
      <c r="B260" s="57" t="s">
        <v>701</v>
      </c>
      <c r="C260" s="70"/>
    </row>
    <row r="261" spans="1:3" hidden="1" x14ac:dyDescent="0.25">
      <c r="A261" s="56">
        <v>523</v>
      </c>
      <c r="B261" s="57" t="s">
        <v>702</v>
      </c>
      <c r="C261" s="70"/>
    </row>
    <row r="262" spans="1:3" hidden="1" x14ac:dyDescent="0.25">
      <c r="A262" s="56">
        <v>529</v>
      </c>
      <c r="B262" s="57" t="s">
        <v>703</v>
      </c>
      <c r="C262" s="70"/>
    </row>
    <row r="263" spans="1:3" hidden="1" x14ac:dyDescent="0.25">
      <c r="A263" s="50">
        <v>5300</v>
      </c>
      <c r="B263" s="51" t="s">
        <v>704</v>
      </c>
      <c r="C263" s="71"/>
    </row>
    <row r="264" spans="1:3" hidden="1" x14ac:dyDescent="0.25">
      <c r="A264" s="56">
        <v>531</v>
      </c>
      <c r="B264" s="57" t="s">
        <v>705</v>
      </c>
      <c r="C264" s="70"/>
    </row>
    <row r="265" spans="1:3" hidden="1" x14ac:dyDescent="0.25">
      <c r="A265" s="56">
        <v>532</v>
      </c>
      <c r="B265" s="57" t="s">
        <v>706</v>
      </c>
      <c r="C265" s="70"/>
    </row>
    <row r="266" spans="1:3" hidden="1" x14ac:dyDescent="0.25">
      <c r="A266" s="50">
        <v>5400</v>
      </c>
      <c r="B266" s="51" t="s">
        <v>707</v>
      </c>
      <c r="C266" s="71"/>
    </row>
    <row r="267" spans="1:3" hidden="1" x14ac:dyDescent="0.25">
      <c r="A267" s="56">
        <v>541</v>
      </c>
      <c r="B267" s="57" t="s">
        <v>708</v>
      </c>
      <c r="C267" s="70"/>
    </row>
    <row r="268" spans="1:3" hidden="1" x14ac:dyDescent="0.25">
      <c r="A268" s="56">
        <v>542</v>
      </c>
      <c r="B268" s="57" t="s">
        <v>709</v>
      </c>
      <c r="C268" s="70"/>
    </row>
    <row r="269" spans="1:3" hidden="1" x14ac:dyDescent="0.25">
      <c r="A269" s="56">
        <v>543</v>
      </c>
      <c r="B269" s="57" t="s">
        <v>710</v>
      </c>
      <c r="C269" s="70"/>
    </row>
    <row r="270" spans="1:3" hidden="1" x14ac:dyDescent="0.25">
      <c r="A270" s="56">
        <v>544</v>
      </c>
      <c r="B270" s="57" t="s">
        <v>711</v>
      </c>
      <c r="C270" s="70"/>
    </row>
    <row r="271" spans="1:3" hidden="1" x14ac:dyDescent="0.25">
      <c r="A271" s="56">
        <v>545</v>
      </c>
      <c r="B271" s="57" t="s">
        <v>712</v>
      </c>
      <c r="C271" s="70"/>
    </row>
    <row r="272" spans="1:3" hidden="1" x14ac:dyDescent="0.25">
      <c r="A272" s="56">
        <v>549</v>
      </c>
      <c r="B272" s="57" t="s">
        <v>713</v>
      </c>
      <c r="C272" s="70"/>
    </row>
    <row r="273" spans="1:3" hidden="1" x14ac:dyDescent="0.25">
      <c r="A273" s="50">
        <v>5500</v>
      </c>
      <c r="B273" s="51" t="s">
        <v>714</v>
      </c>
      <c r="C273" s="71"/>
    </row>
    <row r="274" spans="1:3" hidden="1" x14ac:dyDescent="0.25">
      <c r="A274" s="56">
        <v>551</v>
      </c>
      <c r="B274" s="57" t="s">
        <v>715</v>
      </c>
      <c r="C274" s="70"/>
    </row>
    <row r="275" spans="1:3" hidden="1" x14ac:dyDescent="0.25">
      <c r="A275" s="50">
        <v>5600</v>
      </c>
      <c r="B275" s="51" t="s">
        <v>716</v>
      </c>
      <c r="C275" s="71"/>
    </row>
    <row r="276" spans="1:3" hidden="1" x14ac:dyDescent="0.25">
      <c r="A276" s="56">
        <v>561</v>
      </c>
      <c r="B276" s="57" t="s">
        <v>717</v>
      </c>
      <c r="C276" s="70"/>
    </row>
    <row r="277" spans="1:3" hidden="1" x14ac:dyDescent="0.25">
      <c r="A277" s="56">
        <v>562</v>
      </c>
      <c r="B277" s="57" t="s">
        <v>718</v>
      </c>
      <c r="C277" s="70"/>
    </row>
    <row r="278" spans="1:3" hidden="1" x14ac:dyDescent="0.25">
      <c r="A278" s="56">
        <v>563</v>
      </c>
      <c r="B278" s="57" t="s">
        <v>719</v>
      </c>
      <c r="C278" s="70"/>
    </row>
    <row r="279" spans="1:3" ht="26.25" hidden="1" x14ac:dyDescent="0.25">
      <c r="A279" s="56">
        <v>564</v>
      </c>
      <c r="B279" s="57" t="s">
        <v>720</v>
      </c>
      <c r="C279" s="70"/>
    </row>
    <row r="280" spans="1:3" hidden="1" x14ac:dyDescent="0.25">
      <c r="A280" s="56">
        <v>565</v>
      </c>
      <c r="B280" s="57" t="s">
        <v>721</v>
      </c>
      <c r="C280" s="70"/>
    </row>
    <row r="281" spans="1:3" hidden="1" x14ac:dyDescent="0.25">
      <c r="A281" s="56">
        <v>566</v>
      </c>
      <c r="B281" s="57" t="s">
        <v>722</v>
      </c>
      <c r="C281" s="70"/>
    </row>
    <row r="282" spans="1:3" hidden="1" x14ac:dyDescent="0.25">
      <c r="A282" s="56">
        <v>567</v>
      </c>
      <c r="B282" s="57" t="s">
        <v>723</v>
      </c>
      <c r="C282" s="70"/>
    </row>
    <row r="283" spans="1:3" hidden="1" x14ac:dyDescent="0.25">
      <c r="A283" s="56">
        <v>569</v>
      </c>
      <c r="B283" s="57" t="s">
        <v>724</v>
      </c>
      <c r="C283" s="70"/>
    </row>
    <row r="284" spans="1:3" hidden="1" x14ac:dyDescent="0.25">
      <c r="A284" s="50">
        <v>5700</v>
      </c>
      <c r="B284" s="51" t="s">
        <v>725</v>
      </c>
      <c r="C284" s="71"/>
    </row>
    <row r="285" spans="1:3" hidden="1" x14ac:dyDescent="0.25">
      <c r="A285" s="56">
        <v>571</v>
      </c>
      <c r="B285" s="57" t="s">
        <v>726</v>
      </c>
      <c r="C285" s="70"/>
    </row>
    <row r="286" spans="1:3" hidden="1" x14ac:dyDescent="0.25">
      <c r="A286" s="56">
        <v>572</v>
      </c>
      <c r="B286" s="57" t="s">
        <v>727</v>
      </c>
      <c r="C286" s="70"/>
    </row>
    <row r="287" spans="1:3" hidden="1" x14ac:dyDescent="0.25">
      <c r="A287" s="56">
        <v>573</v>
      </c>
      <c r="B287" s="57" t="s">
        <v>728</v>
      </c>
      <c r="C287" s="70"/>
    </row>
    <row r="288" spans="1:3" hidden="1" x14ac:dyDescent="0.25">
      <c r="A288" s="56">
        <v>574</v>
      </c>
      <c r="B288" s="57" t="s">
        <v>729</v>
      </c>
      <c r="C288" s="70"/>
    </row>
    <row r="289" spans="1:3" hidden="1" x14ac:dyDescent="0.25">
      <c r="A289" s="56">
        <v>575</v>
      </c>
      <c r="B289" s="57" t="s">
        <v>730</v>
      </c>
      <c r="C289" s="70"/>
    </row>
    <row r="290" spans="1:3" hidden="1" x14ac:dyDescent="0.25">
      <c r="A290" s="56">
        <v>576</v>
      </c>
      <c r="B290" s="57" t="s">
        <v>731</v>
      </c>
      <c r="C290" s="70"/>
    </row>
    <row r="291" spans="1:3" hidden="1" x14ac:dyDescent="0.25">
      <c r="A291" s="56">
        <v>577</v>
      </c>
      <c r="B291" s="57" t="s">
        <v>732</v>
      </c>
      <c r="C291" s="70"/>
    </row>
    <row r="292" spans="1:3" hidden="1" x14ac:dyDescent="0.25">
      <c r="A292" s="56">
        <v>578</v>
      </c>
      <c r="B292" s="57" t="s">
        <v>733</v>
      </c>
      <c r="C292" s="70"/>
    </row>
    <row r="293" spans="1:3" hidden="1" x14ac:dyDescent="0.25">
      <c r="A293" s="56">
        <v>579</v>
      </c>
      <c r="B293" s="57" t="s">
        <v>734</v>
      </c>
      <c r="C293" s="70"/>
    </row>
    <row r="294" spans="1:3" hidden="1" x14ac:dyDescent="0.25">
      <c r="A294" s="50">
        <v>5800</v>
      </c>
      <c r="B294" s="51" t="s">
        <v>735</v>
      </c>
      <c r="C294" s="71"/>
    </row>
    <row r="295" spans="1:3" hidden="1" x14ac:dyDescent="0.25">
      <c r="A295" s="56">
        <v>581</v>
      </c>
      <c r="B295" s="57" t="s">
        <v>736</v>
      </c>
      <c r="C295" s="70"/>
    </row>
    <row r="296" spans="1:3" hidden="1" x14ac:dyDescent="0.25">
      <c r="A296" s="56">
        <v>582</v>
      </c>
      <c r="B296" s="57" t="s">
        <v>737</v>
      </c>
      <c r="C296" s="70"/>
    </row>
    <row r="297" spans="1:3" hidden="1" x14ac:dyDescent="0.25">
      <c r="A297" s="56">
        <v>583</v>
      </c>
      <c r="B297" s="57" t="s">
        <v>738</v>
      </c>
      <c r="C297" s="70"/>
    </row>
    <row r="298" spans="1:3" hidden="1" x14ac:dyDescent="0.25">
      <c r="A298" s="56">
        <v>589</v>
      </c>
      <c r="B298" s="57" t="s">
        <v>739</v>
      </c>
      <c r="C298" s="70"/>
    </row>
    <row r="299" spans="1:3" hidden="1" x14ac:dyDescent="0.25">
      <c r="A299" s="50">
        <v>5900</v>
      </c>
      <c r="B299" s="51" t="s">
        <v>740</v>
      </c>
      <c r="C299" s="71"/>
    </row>
    <row r="300" spans="1:3" hidden="1" x14ac:dyDescent="0.25">
      <c r="A300" s="56">
        <v>591</v>
      </c>
      <c r="B300" s="57" t="s">
        <v>741</v>
      </c>
      <c r="C300" s="70"/>
    </row>
    <row r="301" spans="1:3" hidden="1" x14ac:dyDescent="0.25">
      <c r="A301" s="56">
        <v>592</v>
      </c>
      <c r="B301" s="57" t="s">
        <v>742</v>
      </c>
      <c r="C301" s="70"/>
    </row>
    <row r="302" spans="1:3" hidden="1" x14ac:dyDescent="0.25">
      <c r="A302" s="56">
        <v>593</v>
      </c>
      <c r="B302" s="57" t="s">
        <v>743</v>
      </c>
      <c r="C302" s="70"/>
    </row>
    <row r="303" spans="1:3" hidden="1" x14ac:dyDescent="0.25">
      <c r="A303" s="56">
        <v>594</v>
      </c>
      <c r="B303" s="57" t="s">
        <v>744</v>
      </c>
      <c r="C303" s="70"/>
    </row>
    <row r="304" spans="1:3" hidden="1" x14ac:dyDescent="0.25">
      <c r="A304" s="56">
        <v>595</v>
      </c>
      <c r="B304" s="57" t="s">
        <v>745</v>
      </c>
      <c r="C304" s="70"/>
    </row>
    <row r="305" spans="1:3" hidden="1" x14ac:dyDescent="0.25">
      <c r="A305" s="56">
        <v>596</v>
      </c>
      <c r="B305" s="57" t="s">
        <v>746</v>
      </c>
      <c r="C305" s="70"/>
    </row>
    <row r="306" spans="1:3" hidden="1" x14ac:dyDescent="0.25">
      <c r="A306" s="56">
        <v>597</v>
      </c>
      <c r="B306" s="57" t="s">
        <v>747</v>
      </c>
      <c r="C306" s="70"/>
    </row>
    <row r="307" spans="1:3" hidden="1" x14ac:dyDescent="0.25">
      <c r="A307" s="56">
        <v>598</v>
      </c>
      <c r="B307" s="57" t="s">
        <v>748</v>
      </c>
      <c r="C307" s="70"/>
    </row>
    <row r="308" spans="1:3" hidden="1" x14ac:dyDescent="0.25">
      <c r="A308" s="56">
        <v>599</v>
      </c>
      <c r="B308" s="57" t="s">
        <v>749</v>
      </c>
      <c r="C308" s="70"/>
    </row>
    <row r="309" spans="1:3" hidden="1" x14ac:dyDescent="0.25">
      <c r="A309" s="72">
        <v>6000</v>
      </c>
      <c r="B309" s="73" t="s">
        <v>7</v>
      </c>
      <c r="C309" s="74"/>
    </row>
    <row r="310" spans="1:3" hidden="1" x14ac:dyDescent="0.25">
      <c r="A310" s="50">
        <v>6100</v>
      </c>
      <c r="B310" s="51" t="s">
        <v>750</v>
      </c>
      <c r="C310" s="71"/>
    </row>
    <row r="311" spans="1:3" hidden="1" x14ac:dyDescent="0.25">
      <c r="A311" s="56">
        <v>611</v>
      </c>
      <c r="B311" s="57" t="s">
        <v>751</v>
      </c>
      <c r="C311" s="70"/>
    </row>
    <row r="312" spans="1:3" hidden="1" x14ac:dyDescent="0.25">
      <c r="A312" s="56">
        <v>612</v>
      </c>
      <c r="B312" s="57" t="s">
        <v>752</v>
      </c>
      <c r="C312" s="70"/>
    </row>
    <row r="313" spans="1:3" ht="26.25" hidden="1" x14ac:dyDescent="0.25">
      <c r="A313" s="56">
        <v>613</v>
      </c>
      <c r="B313" s="57" t="s">
        <v>753</v>
      </c>
      <c r="C313" s="70"/>
    </row>
    <row r="314" spans="1:3" hidden="1" x14ac:dyDescent="0.25">
      <c r="A314" s="56">
        <v>614</v>
      </c>
      <c r="B314" s="57" t="s">
        <v>754</v>
      </c>
      <c r="C314" s="70"/>
    </row>
    <row r="315" spans="1:3" hidden="1" x14ac:dyDescent="0.25">
      <c r="A315" s="56">
        <v>615</v>
      </c>
      <c r="B315" s="57" t="s">
        <v>755</v>
      </c>
      <c r="C315" s="70"/>
    </row>
    <row r="316" spans="1:3" hidden="1" x14ac:dyDescent="0.25">
      <c r="A316" s="56">
        <v>616</v>
      </c>
      <c r="B316" s="57" t="s">
        <v>756</v>
      </c>
      <c r="C316" s="70"/>
    </row>
    <row r="317" spans="1:3" hidden="1" x14ac:dyDescent="0.25">
      <c r="A317" s="56">
        <v>617</v>
      </c>
      <c r="B317" s="57" t="s">
        <v>757</v>
      </c>
      <c r="C317" s="70"/>
    </row>
    <row r="318" spans="1:3" hidden="1" x14ac:dyDescent="0.25">
      <c r="A318" s="56">
        <v>619</v>
      </c>
      <c r="B318" s="57" t="s">
        <v>758</v>
      </c>
      <c r="C318" s="70"/>
    </row>
    <row r="319" spans="1:3" hidden="1" x14ac:dyDescent="0.25">
      <c r="A319" s="50">
        <v>6200</v>
      </c>
      <c r="B319" s="51" t="s">
        <v>759</v>
      </c>
      <c r="C319" s="71"/>
    </row>
    <row r="320" spans="1:3" hidden="1" x14ac:dyDescent="0.25">
      <c r="A320" s="56">
        <v>621</v>
      </c>
      <c r="B320" s="57" t="s">
        <v>751</v>
      </c>
      <c r="C320" s="70"/>
    </row>
    <row r="321" spans="1:3" hidden="1" x14ac:dyDescent="0.25">
      <c r="A321" s="56">
        <v>622</v>
      </c>
      <c r="B321" s="57" t="s">
        <v>752</v>
      </c>
      <c r="C321" s="70"/>
    </row>
    <row r="322" spans="1:3" ht="26.25" hidden="1" x14ac:dyDescent="0.25">
      <c r="A322" s="56">
        <v>623</v>
      </c>
      <c r="B322" s="57" t="s">
        <v>753</v>
      </c>
      <c r="C322" s="70"/>
    </row>
    <row r="323" spans="1:3" hidden="1" x14ac:dyDescent="0.25">
      <c r="A323" s="56">
        <v>624</v>
      </c>
      <c r="B323" s="57" t="s">
        <v>754</v>
      </c>
      <c r="C323" s="70"/>
    </row>
    <row r="324" spans="1:3" hidden="1" x14ac:dyDescent="0.25">
      <c r="A324" s="56">
        <v>625</v>
      </c>
      <c r="B324" s="57" t="s">
        <v>755</v>
      </c>
      <c r="C324" s="70"/>
    </row>
    <row r="325" spans="1:3" hidden="1" x14ac:dyDescent="0.25">
      <c r="A325" s="56">
        <v>626</v>
      </c>
      <c r="B325" s="57" t="s">
        <v>756</v>
      </c>
      <c r="C325" s="70"/>
    </row>
    <row r="326" spans="1:3" hidden="1" x14ac:dyDescent="0.25">
      <c r="A326" s="56">
        <v>627</v>
      </c>
      <c r="B326" s="57" t="s">
        <v>757</v>
      </c>
      <c r="C326" s="70"/>
    </row>
    <row r="327" spans="1:3" hidden="1" x14ac:dyDescent="0.25">
      <c r="A327" s="56">
        <v>629</v>
      </c>
      <c r="B327" s="57" t="s">
        <v>758</v>
      </c>
      <c r="C327" s="70"/>
    </row>
    <row r="328" spans="1:3" hidden="1" x14ac:dyDescent="0.25">
      <c r="A328" s="50">
        <v>6300</v>
      </c>
      <c r="B328" s="51" t="s">
        <v>760</v>
      </c>
      <c r="C328" s="71"/>
    </row>
    <row r="329" spans="1:3" ht="26.25" hidden="1" x14ac:dyDescent="0.25">
      <c r="A329" s="56">
        <v>631</v>
      </c>
      <c r="B329" s="57" t="s">
        <v>761</v>
      </c>
      <c r="C329" s="70"/>
    </row>
    <row r="330" spans="1:3" ht="26.25" hidden="1" x14ac:dyDescent="0.25">
      <c r="A330" s="56">
        <v>632</v>
      </c>
      <c r="B330" s="57" t="s">
        <v>762</v>
      </c>
      <c r="C330" s="70"/>
    </row>
    <row r="331" spans="1:3" hidden="1" x14ac:dyDescent="0.25">
      <c r="A331" s="72">
        <v>7000</v>
      </c>
      <c r="B331" s="73" t="s">
        <v>763</v>
      </c>
      <c r="C331" s="74"/>
    </row>
    <row r="332" spans="1:3" hidden="1" x14ac:dyDescent="0.25">
      <c r="A332" s="50">
        <v>7100</v>
      </c>
      <c r="B332" s="51" t="s">
        <v>764</v>
      </c>
      <c r="C332" s="71"/>
    </row>
    <row r="333" spans="1:3" ht="26.25" hidden="1" x14ac:dyDescent="0.25">
      <c r="A333" s="56">
        <v>711</v>
      </c>
      <c r="B333" s="57" t="s">
        <v>765</v>
      </c>
      <c r="C333" s="70"/>
    </row>
    <row r="334" spans="1:3" ht="26.25" hidden="1" x14ac:dyDescent="0.25">
      <c r="A334" s="56">
        <v>712</v>
      </c>
      <c r="B334" s="57" t="s">
        <v>766</v>
      </c>
      <c r="C334" s="70"/>
    </row>
    <row r="335" spans="1:3" hidden="1" x14ac:dyDescent="0.25">
      <c r="A335" s="50">
        <v>7200</v>
      </c>
      <c r="B335" s="51" t="s">
        <v>767</v>
      </c>
      <c r="C335" s="71"/>
    </row>
    <row r="336" spans="1:3" ht="26.25" hidden="1" x14ac:dyDescent="0.25">
      <c r="A336" s="56">
        <v>721</v>
      </c>
      <c r="B336" s="57" t="s">
        <v>768</v>
      </c>
      <c r="C336" s="70"/>
    </row>
    <row r="337" spans="1:3" ht="26.25" hidden="1" x14ac:dyDescent="0.25">
      <c r="A337" s="56">
        <v>722</v>
      </c>
      <c r="B337" s="57" t="s">
        <v>769</v>
      </c>
      <c r="C337" s="70"/>
    </row>
    <row r="338" spans="1:3" ht="26.25" hidden="1" x14ac:dyDescent="0.25">
      <c r="A338" s="56">
        <v>723</v>
      </c>
      <c r="B338" s="57" t="s">
        <v>770</v>
      </c>
      <c r="C338" s="70"/>
    </row>
    <row r="339" spans="1:3" ht="26.25" hidden="1" x14ac:dyDescent="0.25">
      <c r="A339" s="56">
        <v>724</v>
      </c>
      <c r="B339" s="57" t="s">
        <v>771</v>
      </c>
      <c r="C339" s="70"/>
    </row>
    <row r="340" spans="1:3" ht="26.25" hidden="1" x14ac:dyDescent="0.25">
      <c r="A340" s="56">
        <v>725</v>
      </c>
      <c r="B340" s="57" t="s">
        <v>772</v>
      </c>
      <c r="C340" s="70"/>
    </row>
    <row r="341" spans="1:3" ht="26.25" hidden="1" x14ac:dyDescent="0.25">
      <c r="A341" s="56">
        <v>726</v>
      </c>
      <c r="B341" s="57" t="s">
        <v>773</v>
      </c>
      <c r="C341" s="70"/>
    </row>
    <row r="342" spans="1:3" ht="26.25" hidden="1" x14ac:dyDescent="0.25">
      <c r="A342" s="56">
        <v>727</v>
      </c>
      <c r="B342" s="57" t="s">
        <v>774</v>
      </c>
      <c r="C342" s="70"/>
    </row>
    <row r="343" spans="1:3" ht="26.25" hidden="1" x14ac:dyDescent="0.25">
      <c r="A343" s="56">
        <v>728</v>
      </c>
      <c r="B343" s="57" t="s">
        <v>775</v>
      </c>
      <c r="C343" s="70"/>
    </row>
    <row r="344" spans="1:3" ht="26.25" hidden="1" x14ac:dyDescent="0.25">
      <c r="A344" s="56">
        <v>729</v>
      </c>
      <c r="B344" s="57" t="s">
        <v>776</v>
      </c>
      <c r="C344" s="70"/>
    </row>
    <row r="345" spans="1:3" hidden="1" x14ac:dyDescent="0.25">
      <c r="A345" s="50">
        <v>7300</v>
      </c>
      <c r="B345" s="51" t="s">
        <v>777</v>
      </c>
      <c r="C345" s="71"/>
    </row>
    <row r="346" spans="1:3" hidden="1" x14ac:dyDescent="0.25">
      <c r="A346" s="56">
        <v>731</v>
      </c>
      <c r="B346" s="57" t="s">
        <v>778</v>
      </c>
      <c r="C346" s="70"/>
    </row>
    <row r="347" spans="1:3" hidden="1" x14ac:dyDescent="0.25">
      <c r="A347" s="56">
        <v>732</v>
      </c>
      <c r="B347" s="57" t="s">
        <v>779</v>
      </c>
      <c r="C347" s="70"/>
    </row>
    <row r="348" spans="1:3" hidden="1" x14ac:dyDescent="0.25">
      <c r="A348" s="56">
        <v>733</v>
      </c>
      <c r="B348" s="57" t="s">
        <v>780</v>
      </c>
      <c r="C348" s="70"/>
    </row>
    <row r="349" spans="1:3" hidden="1" x14ac:dyDescent="0.25">
      <c r="A349" s="56">
        <v>734</v>
      </c>
      <c r="B349" s="57" t="s">
        <v>781</v>
      </c>
      <c r="C349" s="70"/>
    </row>
    <row r="350" spans="1:3" hidden="1" x14ac:dyDescent="0.25">
      <c r="A350" s="56">
        <v>735</v>
      </c>
      <c r="B350" s="57" t="s">
        <v>782</v>
      </c>
      <c r="C350" s="70"/>
    </row>
    <row r="351" spans="1:3" hidden="1" x14ac:dyDescent="0.25">
      <c r="A351" s="56">
        <v>739</v>
      </c>
      <c r="B351" s="57" t="s">
        <v>783</v>
      </c>
      <c r="C351" s="70"/>
    </row>
    <row r="352" spans="1:3" hidden="1" x14ac:dyDescent="0.25">
      <c r="A352" s="50">
        <v>7400</v>
      </c>
      <c r="B352" s="51" t="s">
        <v>784</v>
      </c>
      <c r="C352" s="71"/>
    </row>
    <row r="353" spans="1:3" ht="26.25" hidden="1" x14ac:dyDescent="0.25">
      <c r="A353" s="56">
        <v>741</v>
      </c>
      <c r="B353" s="57" t="s">
        <v>785</v>
      </c>
      <c r="C353" s="70"/>
    </row>
    <row r="354" spans="1:3" ht="26.25" hidden="1" x14ac:dyDescent="0.25">
      <c r="A354" s="56">
        <v>742</v>
      </c>
      <c r="B354" s="57" t="s">
        <v>786</v>
      </c>
      <c r="C354" s="70"/>
    </row>
    <row r="355" spans="1:3" ht="26.25" hidden="1" x14ac:dyDescent="0.25">
      <c r="A355" s="56">
        <v>743</v>
      </c>
      <c r="B355" s="57" t="s">
        <v>787</v>
      </c>
      <c r="C355" s="70"/>
    </row>
    <row r="356" spans="1:3" ht="26.25" hidden="1" x14ac:dyDescent="0.25">
      <c r="A356" s="56">
        <v>744</v>
      </c>
      <c r="B356" s="57" t="s">
        <v>788</v>
      </c>
      <c r="C356" s="70"/>
    </row>
    <row r="357" spans="1:3" hidden="1" x14ac:dyDescent="0.25">
      <c r="A357" s="56">
        <v>745</v>
      </c>
      <c r="B357" s="57" t="s">
        <v>789</v>
      </c>
      <c r="C357" s="70"/>
    </row>
    <row r="358" spans="1:3" hidden="1" x14ac:dyDescent="0.25">
      <c r="A358" s="56">
        <v>746</v>
      </c>
      <c r="B358" s="57" t="s">
        <v>790</v>
      </c>
      <c r="C358" s="70"/>
    </row>
    <row r="359" spans="1:3" hidden="1" x14ac:dyDescent="0.25">
      <c r="A359" s="56">
        <v>747</v>
      </c>
      <c r="B359" s="57" t="s">
        <v>791</v>
      </c>
      <c r="C359" s="70"/>
    </row>
    <row r="360" spans="1:3" hidden="1" x14ac:dyDescent="0.25">
      <c r="A360" s="56">
        <v>748</v>
      </c>
      <c r="B360" s="57" t="s">
        <v>792</v>
      </c>
      <c r="C360" s="70"/>
    </row>
    <row r="361" spans="1:3" hidden="1" x14ac:dyDescent="0.25">
      <c r="A361" s="56">
        <v>749</v>
      </c>
      <c r="B361" s="57" t="s">
        <v>793</v>
      </c>
      <c r="C361" s="70"/>
    </row>
    <row r="362" spans="1:3" hidden="1" x14ac:dyDescent="0.25">
      <c r="A362" s="50">
        <v>7500</v>
      </c>
      <c r="B362" s="51" t="s">
        <v>794</v>
      </c>
      <c r="C362" s="71"/>
    </row>
    <row r="363" spans="1:3" hidden="1" x14ac:dyDescent="0.25">
      <c r="A363" s="56">
        <v>751</v>
      </c>
      <c r="B363" s="57" t="s">
        <v>795</v>
      </c>
      <c r="C363" s="70"/>
    </row>
    <row r="364" spans="1:3" hidden="1" x14ac:dyDescent="0.25">
      <c r="A364" s="56">
        <v>752</v>
      </c>
      <c r="B364" s="57" t="s">
        <v>796</v>
      </c>
      <c r="C364" s="70"/>
    </row>
    <row r="365" spans="1:3" hidden="1" x14ac:dyDescent="0.25">
      <c r="A365" s="56">
        <v>753</v>
      </c>
      <c r="B365" s="57" t="s">
        <v>797</v>
      </c>
      <c r="C365" s="70"/>
    </row>
    <row r="366" spans="1:3" hidden="1" x14ac:dyDescent="0.25">
      <c r="A366" s="56">
        <v>754</v>
      </c>
      <c r="B366" s="57" t="s">
        <v>798</v>
      </c>
      <c r="C366" s="70"/>
    </row>
    <row r="367" spans="1:3" hidden="1" x14ac:dyDescent="0.25">
      <c r="A367" s="56">
        <v>755</v>
      </c>
      <c r="B367" s="57" t="s">
        <v>799</v>
      </c>
      <c r="C367" s="70"/>
    </row>
    <row r="368" spans="1:3" hidden="1" x14ac:dyDescent="0.25">
      <c r="A368" s="56">
        <v>756</v>
      </c>
      <c r="B368" s="57" t="s">
        <v>800</v>
      </c>
      <c r="C368" s="70"/>
    </row>
    <row r="369" spans="1:3" hidden="1" x14ac:dyDescent="0.25">
      <c r="A369" s="56">
        <v>757</v>
      </c>
      <c r="B369" s="57" t="s">
        <v>801</v>
      </c>
      <c r="C369" s="70"/>
    </row>
    <row r="370" spans="1:3" hidden="1" x14ac:dyDescent="0.25">
      <c r="A370" s="56">
        <v>758</v>
      </c>
      <c r="B370" s="57" t="s">
        <v>802</v>
      </c>
      <c r="C370" s="70"/>
    </row>
    <row r="371" spans="1:3" hidden="1" x14ac:dyDescent="0.25">
      <c r="A371" s="56">
        <v>759</v>
      </c>
      <c r="B371" s="57" t="s">
        <v>803</v>
      </c>
      <c r="C371" s="70"/>
    </row>
    <row r="372" spans="1:3" hidden="1" x14ac:dyDescent="0.25">
      <c r="A372" s="50">
        <v>7600</v>
      </c>
      <c r="B372" s="51" t="s">
        <v>804</v>
      </c>
      <c r="C372" s="71"/>
    </row>
    <row r="373" spans="1:3" hidden="1" x14ac:dyDescent="0.25">
      <c r="A373" s="56">
        <v>761</v>
      </c>
      <c r="B373" s="57" t="s">
        <v>805</v>
      </c>
      <c r="C373" s="70"/>
    </row>
    <row r="374" spans="1:3" hidden="1" x14ac:dyDescent="0.25">
      <c r="A374" s="56">
        <v>762</v>
      </c>
      <c r="B374" s="57" t="s">
        <v>806</v>
      </c>
      <c r="C374" s="70"/>
    </row>
    <row r="375" spans="1:3" ht="26.25" hidden="1" x14ac:dyDescent="0.25">
      <c r="A375" s="50">
        <v>7900</v>
      </c>
      <c r="B375" s="51" t="s">
        <v>807</v>
      </c>
      <c r="C375" s="71"/>
    </row>
    <row r="376" spans="1:3" hidden="1" x14ac:dyDescent="0.25">
      <c r="A376" s="56">
        <v>791</v>
      </c>
      <c r="B376" s="57" t="s">
        <v>808</v>
      </c>
      <c r="C376" s="70"/>
    </row>
    <row r="377" spans="1:3" hidden="1" x14ac:dyDescent="0.25">
      <c r="A377" s="56">
        <v>792</v>
      </c>
      <c r="B377" s="57" t="s">
        <v>809</v>
      </c>
      <c r="C377" s="70"/>
    </row>
    <row r="378" spans="1:3" hidden="1" x14ac:dyDescent="0.25">
      <c r="A378" s="56">
        <v>799</v>
      </c>
      <c r="B378" s="57" t="s">
        <v>810</v>
      </c>
      <c r="C378" s="70"/>
    </row>
    <row r="379" spans="1:3" hidden="1" x14ac:dyDescent="0.25">
      <c r="A379" s="72">
        <v>8000</v>
      </c>
      <c r="B379" s="73" t="s">
        <v>1</v>
      </c>
      <c r="C379" s="74"/>
    </row>
    <row r="380" spans="1:3" hidden="1" x14ac:dyDescent="0.25">
      <c r="A380" s="50">
        <v>8100</v>
      </c>
      <c r="B380" s="51" t="s">
        <v>811</v>
      </c>
      <c r="C380" s="76"/>
    </row>
    <row r="381" spans="1:3" hidden="1" x14ac:dyDescent="0.25">
      <c r="A381" s="56">
        <v>811</v>
      </c>
      <c r="B381" s="57" t="s">
        <v>812</v>
      </c>
      <c r="C381" s="77"/>
    </row>
    <row r="382" spans="1:3" hidden="1" x14ac:dyDescent="0.25">
      <c r="A382" s="56">
        <v>812</v>
      </c>
      <c r="B382" s="57" t="s">
        <v>813</v>
      </c>
      <c r="C382" s="77"/>
    </row>
    <row r="383" spans="1:3" hidden="1" x14ac:dyDescent="0.25">
      <c r="A383" s="56">
        <v>813</v>
      </c>
      <c r="B383" s="57" t="s">
        <v>814</v>
      </c>
      <c r="C383" s="77"/>
    </row>
    <row r="384" spans="1:3" hidden="1" x14ac:dyDescent="0.25">
      <c r="A384" s="56">
        <v>815</v>
      </c>
      <c r="B384" s="57" t="s">
        <v>815</v>
      </c>
      <c r="C384" s="77"/>
    </row>
    <row r="385" spans="1:3" hidden="1" x14ac:dyDescent="0.25">
      <c r="A385" s="50">
        <v>8300</v>
      </c>
      <c r="B385" s="51" t="s">
        <v>816</v>
      </c>
      <c r="C385" s="71"/>
    </row>
    <row r="386" spans="1:3" hidden="1" x14ac:dyDescent="0.25">
      <c r="A386" s="56">
        <v>832</v>
      </c>
      <c r="B386" s="57" t="s">
        <v>817</v>
      </c>
      <c r="C386" s="77"/>
    </row>
    <row r="387" spans="1:3" hidden="1" x14ac:dyDescent="0.25">
      <c r="A387" s="56">
        <v>833</v>
      </c>
      <c r="B387" s="57" t="s">
        <v>818</v>
      </c>
      <c r="C387" s="77"/>
    </row>
    <row r="388" spans="1:3" ht="26.25" hidden="1" x14ac:dyDescent="0.25">
      <c r="A388" s="56">
        <v>835</v>
      </c>
      <c r="B388" s="57" t="s">
        <v>819</v>
      </c>
      <c r="C388" s="70"/>
    </row>
    <row r="389" spans="1:3" hidden="1" x14ac:dyDescent="0.25">
      <c r="A389" s="50">
        <v>8500</v>
      </c>
      <c r="B389" s="51" t="s">
        <v>34</v>
      </c>
      <c r="C389" s="71"/>
    </row>
    <row r="390" spans="1:3" hidden="1" x14ac:dyDescent="0.25">
      <c r="A390" s="56">
        <v>851</v>
      </c>
      <c r="B390" s="57" t="s">
        <v>820</v>
      </c>
      <c r="C390" s="70"/>
    </row>
    <row r="391" spans="1:3" hidden="1" x14ac:dyDescent="0.25">
      <c r="A391" s="56">
        <v>852</v>
      </c>
      <c r="B391" s="57" t="s">
        <v>821</v>
      </c>
      <c r="C391" s="70"/>
    </row>
    <row r="392" spans="1:3" hidden="1" x14ac:dyDescent="0.25">
      <c r="A392" s="56">
        <v>853</v>
      </c>
      <c r="B392" s="57" t="s">
        <v>822</v>
      </c>
      <c r="C392" s="70"/>
    </row>
    <row r="393" spans="1:3" hidden="1" x14ac:dyDescent="0.25">
      <c r="A393" s="72">
        <v>9000</v>
      </c>
      <c r="B393" s="73" t="s">
        <v>823</v>
      </c>
      <c r="C393" s="74"/>
    </row>
    <row r="394" spans="1:3" hidden="1" x14ac:dyDescent="0.25">
      <c r="A394" s="50">
        <v>9100</v>
      </c>
      <c r="B394" s="51" t="s">
        <v>824</v>
      </c>
      <c r="C394" s="71"/>
    </row>
    <row r="395" spans="1:3" hidden="1" x14ac:dyDescent="0.25">
      <c r="A395" s="56">
        <v>911</v>
      </c>
      <c r="B395" s="57" t="s">
        <v>825</v>
      </c>
      <c r="C395" s="70"/>
    </row>
    <row r="396" spans="1:3" hidden="1" x14ac:dyDescent="0.25">
      <c r="A396" s="56">
        <v>912</v>
      </c>
      <c r="B396" s="57" t="s">
        <v>826</v>
      </c>
      <c r="C396" s="70"/>
    </row>
    <row r="397" spans="1:3" hidden="1" x14ac:dyDescent="0.25">
      <c r="A397" s="56">
        <v>913</v>
      </c>
      <c r="B397" s="57" t="s">
        <v>827</v>
      </c>
      <c r="C397" s="70"/>
    </row>
    <row r="398" spans="1:3" hidden="1" x14ac:dyDescent="0.25">
      <c r="A398" s="50">
        <v>9200</v>
      </c>
      <c r="B398" s="51" t="s">
        <v>828</v>
      </c>
      <c r="C398" s="71"/>
    </row>
    <row r="399" spans="1:3" hidden="1" x14ac:dyDescent="0.25">
      <c r="A399" s="56">
        <v>921</v>
      </c>
      <c r="B399" s="57" t="s">
        <v>829</v>
      </c>
      <c r="C399" s="70"/>
    </row>
    <row r="400" spans="1:3" hidden="1" x14ac:dyDescent="0.25">
      <c r="A400" s="56">
        <v>922</v>
      </c>
      <c r="B400" s="57" t="s">
        <v>830</v>
      </c>
      <c r="C400" s="70"/>
    </row>
    <row r="401" spans="1:3" hidden="1" x14ac:dyDescent="0.25">
      <c r="A401" s="56">
        <v>923</v>
      </c>
      <c r="B401" s="57" t="s">
        <v>831</v>
      </c>
      <c r="C401" s="70"/>
    </row>
    <row r="402" spans="1:3" hidden="1" x14ac:dyDescent="0.25">
      <c r="A402" s="50">
        <v>9300</v>
      </c>
      <c r="B402" s="51" t="s">
        <v>832</v>
      </c>
      <c r="C402" s="71"/>
    </row>
    <row r="403" spans="1:3" hidden="1" x14ac:dyDescent="0.25">
      <c r="A403" s="56">
        <v>931</v>
      </c>
      <c r="B403" s="57" t="s">
        <v>833</v>
      </c>
      <c r="C403" s="70"/>
    </row>
    <row r="404" spans="1:3" hidden="1" x14ac:dyDescent="0.25">
      <c r="A404" s="50">
        <v>9400</v>
      </c>
      <c r="B404" s="51" t="s">
        <v>834</v>
      </c>
      <c r="C404" s="71"/>
    </row>
    <row r="405" spans="1:3" hidden="1" x14ac:dyDescent="0.25">
      <c r="A405" s="56">
        <v>941</v>
      </c>
      <c r="B405" s="57" t="s">
        <v>835</v>
      </c>
      <c r="C405" s="70"/>
    </row>
    <row r="406" spans="1:3" hidden="1" x14ac:dyDescent="0.25">
      <c r="A406" s="50">
        <v>9500</v>
      </c>
      <c r="B406" s="51" t="s">
        <v>836</v>
      </c>
      <c r="C406" s="71"/>
    </row>
    <row r="407" spans="1:3" hidden="1" x14ac:dyDescent="0.25">
      <c r="A407" s="56">
        <v>951</v>
      </c>
      <c r="B407" s="57" t="s">
        <v>837</v>
      </c>
      <c r="C407" s="70"/>
    </row>
    <row r="408" spans="1:3" hidden="1" x14ac:dyDescent="0.25">
      <c r="A408" s="50">
        <v>9600</v>
      </c>
      <c r="B408" s="51" t="s">
        <v>838</v>
      </c>
      <c r="C408" s="71"/>
    </row>
    <row r="409" spans="1:3" hidden="1" x14ac:dyDescent="0.25">
      <c r="A409" s="56">
        <v>961</v>
      </c>
      <c r="B409" s="57" t="s">
        <v>839</v>
      </c>
      <c r="C409" s="70"/>
    </row>
    <row r="410" spans="1:3" hidden="1" x14ac:dyDescent="0.25">
      <c r="A410" s="56">
        <v>962</v>
      </c>
      <c r="B410" s="57" t="s">
        <v>840</v>
      </c>
      <c r="C410" s="70"/>
    </row>
    <row r="411" spans="1:3" hidden="1" x14ac:dyDescent="0.25">
      <c r="A411" s="50">
        <v>9900</v>
      </c>
      <c r="B411" s="51" t="s">
        <v>841</v>
      </c>
      <c r="C411" s="71"/>
    </row>
    <row r="412" spans="1:3" hidden="1" x14ac:dyDescent="0.25">
      <c r="A412" s="78">
        <v>991</v>
      </c>
      <c r="B412" s="79" t="s">
        <v>842</v>
      </c>
      <c r="C412" s="80"/>
    </row>
    <row r="413" spans="1:3" x14ac:dyDescent="0.25">
      <c r="A413" s="136" t="s">
        <v>474</v>
      </c>
      <c r="B413" s="137"/>
      <c r="C413" s="81">
        <f>SUM(C3:C412)</f>
        <v>41165632.649999999</v>
      </c>
    </row>
    <row r="415" spans="1:3" ht="35.25" customHeight="1" x14ac:dyDescent="0.25">
      <c r="A415" s="138" t="s">
        <v>843</v>
      </c>
      <c r="B415" s="138"/>
      <c r="C415" s="138"/>
    </row>
    <row r="416" spans="1:3" x14ac:dyDescent="0.25">
      <c r="A416" s="44" t="s">
        <v>209</v>
      </c>
    </row>
    <row r="417" spans="1:3" ht="46.5" customHeight="1" x14ac:dyDescent="0.25">
      <c r="A417" s="138" t="s">
        <v>844</v>
      </c>
      <c r="B417" s="138"/>
      <c r="C417" s="138"/>
    </row>
  </sheetData>
  <autoFilter ref="A2:C413" xr:uid="{00000000-0009-0000-0000-000002000000}">
    <filterColumn colId="0" showButton="0"/>
    <filterColumn colId="2">
      <customFilters>
        <customFilter operator="notEqual" val=" "/>
      </customFilters>
    </filterColumn>
  </autoFilter>
  <mergeCells count="5">
    <mergeCell ref="A2:B2"/>
    <mergeCell ref="A413:B413"/>
    <mergeCell ref="A415:C415"/>
    <mergeCell ref="A417:C417"/>
    <mergeCell ref="A1:C1"/>
  </mergeCells>
  <pageMargins left="0.25" right="0.25" top="0.75" bottom="0.75" header="0.3" footer="0.3"/>
  <pageSetup scale="9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J143"/>
  <sheetViews>
    <sheetView zoomScale="70" zoomScaleNormal="70" workbookViewId="0">
      <pane ySplit="4" topLeftCell="A5" activePane="bottomLeft" state="frozen"/>
      <selection pane="bottomLeft" sqref="A1:XFD1"/>
    </sheetView>
  </sheetViews>
  <sheetFormatPr baseColWidth="10" defaultRowHeight="15" x14ac:dyDescent="0.25"/>
  <cols>
    <col min="1" max="1" width="24.85546875" customWidth="1"/>
    <col min="2" max="2" width="45.7109375" bestFit="1" customWidth="1"/>
    <col min="3" max="3" width="19.7109375" bestFit="1" customWidth="1"/>
    <col min="4" max="4" width="21.28515625" customWidth="1"/>
    <col min="5" max="5" width="26.140625" customWidth="1"/>
    <col min="6" max="6" width="53.85546875" customWidth="1"/>
    <col min="7" max="7" width="61.7109375" customWidth="1"/>
    <col min="8" max="8" width="17.7109375" customWidth="1"/>
    <col min="10" max="10" width="22.42578125" customWidth="1"/>
    <col min="257" max="257" width="24.85546875" customWidth="1"/>
    <col min="258" max="258" width="45.7109375" bestFit="1" customWidth="1"/>
    <col min="259" max="259" width="19.7109375" bestFit="1" customWidth="1"/>
    <col min="260" max="260" width="21.28515625" customWidth="1"/>
    <col min="261" max="261" width="26.140625" customWidth="1"/>
    <col min="262" max="262" width="53.85546875" customWidth="1"/>
    <col min="263" max="263" width="61.7109375" customWidth="1"/>
    <col min="264" max="264" width="17.7109375" customWidth="1"/>
    <col min="266" max="266" width="22.42578125" customWidth="1"/>
    <col min="513" max="513" width="24.85546875" customWidth="1"/>
    <col min="514" max="514" width="45.7109375" bestFit="1" customWidth="1"/>
    <col min="515" max="515" width="19.7109375" bestFit="1" customWidth="1"/>
    <col min="516" max="516" width="21.28515625" customWidth="1"/>
    <col min="517" max="517" width="26.140625" customWidth="1"/>
    <col min="518" max="518" width="53.85546875" customWidth="1"/>
    <col min="519" max="519" width="61.7109375" customWidth="1"/>
    <col min="520" max="520" width="17.7109375" customWidth="1"/>
    <col min="522" max="522" width="22.42578125" customWidth="1"/>
    <col min="769" max="769" width="24.85546875" customWidth="1"/>
    <col min="770" max="770" width="45.7109375" bestFit="1" customWidth="1"/>
    <col min="771" max="771" width="19.7109375" bestFit="1" customWidth="1"/>
    <col min="772" max="772" width="21.28515625" customWidth="1"/>
    <col min="773" max="773" width="26.140625" customWidth="1"/>
    <col min="774" max="774" width="53.85546875" customWidth="1"/>
    <col min="775" max="775" width="61.7109375" customWidth="1"/>
    <col min="776" max="776" width="17.7109375" customWidth="1"/>
    <col min="778" max="778" width="22.42578125" customWidth="1"/>
    <col min="1025" max="1025" width="24.85546875" customWidth="1"/>
    <col min="1026" max="1026" width="45.7109375" bestFit="1" customWidth="1"/>
    <col min="1027" max="1027" width="19.7109375" bestFit="1" customWidth="1"/>
    <col min="1028" max="1028" width="21.28515625" customWidth="1"/>
    <col min="1029" max="1029" width="26.140625" customWidth="1"/>
    <col min="1030" max="1030" width="53.85546875" customWidth="1"/>
    <col min="1031" max="1031" width="61.7109375" customWidth="1"/>
    <col min="1032" max="1032" width="17.7109375" customWidth="1"/>
    <col min="1034" max="1034" width="22.42578125" customWidth="1"/>
    <col min="1281" max="1281" width="24.85546875" customWidth="1"/>
    <col min="1282" max="1282" width="45.7109375" bestFit="1" customWidth="1"/>
    <col min="1283" max="1283" width="19.7109375" bestFit="1" customWidth="1"/>
    <col min="1284" max="1284" width="21.28515625" customWidth="1"/>
    <col min="1285" max="1285" width="26.140625" customWidth="1"/>
    <col min="1286" max="1286" width="53.85546875" customWidth="1"/>
    <col min="1287" max="1287" width="61.7109375" customWidth="1"/>
    <col min="1288" max="1288" width="17.7109375" customWidth="1"/>
    <col min="1290" max="1290" width="22.42578125" customWidth="1"/>
    <col min="1537" max="1537" width="24.85546875" customWidth="1"/>
    <col min="1538" max="1538" width="45.7109375" bestFit="1" customWidth="1"/>
    <col min="1539" max="1539" width="19.7109375" bestFit="1" customWidth="1"/>
    <col min="1540" max="1540" width="21.28515625" customWidth="1"/>
    <col min="1541" max="1541" width="26.140625" customWidth="1"/>
    <col min="1542" max="1542" width="53.85546875" customWidth="1"/>
    <col min="1543" max="1543" width="61.7109375" customWidth="1"/>
    <col min="1544" max="1544" width="17.7109375" customWidth="1"/>
    <col min="1546" max="1546" width="22.42578125" customWidth="1"/>
    <col min="1793" max="1793" width="24.85546875" customWidth="1"/>
    <col min="1794" max="1794" width="45.7109375" bestFit="1" customWidth="1"/>
    <col min="1795" max="1795" width="19.7109375" bestFit="1" customWidth="1"/>
    <col min="1796" max="1796" width="21.28515625" customWidth="1"/>
    <col min="1797" max="1797" width="26.140625" customWidth="1"/>
    <col min="1798" max="1798" width="53.85546875" customWidth="1"/>
    <col min="1799" max="1799" width="61.7109375" customWidth="1"/>
    <col min="1800" max="1800" width="17.7109375" customWidth="1"/>
    <col min="1802" max="1802" width="22.42578125" customWidth="1"/>
    <col min="2049" max="2049" width="24.85546875" customWidth="1"/>
    <col min="2050" max="2050" width="45.7109375" bestFit="1" customWidth="1"/>
    <col min="2051" max="2051" width="19.7109375" bestFit="1" customWidth="1"/>
    <col min="2052" max="2052" width="21.28515625" customWidth="1"/>
    <col min="2053" max="2053" width="26.140625" customWidth="1"/>
    <col min="2054" max="2054" width="53.85546875" customWidth="1"/>
    <col min="2055" max="2055" width="61.7109375" customWidth="1"/>
    <col min="2056" max="2056" width="17.7109375" customWidth="1"/>
    <col min="2058" max="2058" width="22.42578125" customWidth="1"/>
    <col min="2305" max="2305" width="24.85546875" customWidth="1"/>
    <col min="2306" max="2306" width="45.7109375" bestFit="1" customWidth="1"/>
    <col min="2307" max="2307" width="19.7109375" bestFit="1" customWidth="1"/>
    <col min="2308" max="2308" width="21.28515625" customWidth="1"/>
    <col min="2309" max="2309" width="26.140625" customWidth="1"/>
    <col min="2310" max="2310" width="53.85546875" customWidth="1"/>
    <col min="2311" max="2311" width="61.7109375" customWidth="1"/>
    <col min="2312" max="2312" width="17.7109375" customWidth="1"/>
    <col min="2314" max="2314" width="22.42578125" customWidth="1"/>
    <col min="2561" max="2561" width="24.85546875" customWidth="1"/>
    <col min="2562" max="2562" width="45.7109375" bestFit="1" customWidth="1"/>
    <col min="2563" max="2563" width="19.7109375" bestFit="1" customWidth="1"/>
    <col min="2564" max="2564" width="21.28515625" customWidth="1"/>
    <col min="2565" max="2565" width="26.140625" customWidth="1"/>
    <col min="2566" max="2566" width="53.85546875" customWidth="1"/>
    <col min="2567" max="2567" width="61.7109375" customWidth="1"/>
    <col min="2568" max="2568" width="17.7109375" customWidth="1"/>
    <col min="2570" max="2570" width="22.42578125" customWidth="1"/>
    <col min="2817" max="2817" width="24.85546875" customWidth="1"/>
    <col min="2818" max="2818" width="45.7109375" bestFit="1" customWidth="1"/>
    <col min="2819" max="2819" width="19.7109375" bestFit="1" customWidth="1"/>
    <col min="2820" max="2820" width="21.28515625" customWidth="1"/>
    <col min="2821" max="2821" width="26.140625" customWidth="1"/>
    <col min="2822" max="2822" width="53.85546875" customWidth="1"/>
    <col min="2823" max="2823" width="61.7109375" customWidth="1"/>
    <col min="2824" max="2824" width="17.7109375" customWidth="1"/>
    <col min="2826" max="2826" width="22.42578125" customWidth="1"/>
    <col min="3073" max="3073" width="24.85546875" customWidth="1"/>
    <col min="3074" max="3074" width="45.7109375" bestFit="1" customWidth="1"/>
    <col min="3075" max="3075" width="19.7109375" bestFit="1" customWidth="1"/>
    <col min="3076" max="3076" width="21.28515625" customWidth="1"/>
    <col min="3077" max="3077" width="26.140625" customWidth="1"/>
    <col min="3078" max="3078" width="53.85546875" customWidth="1"/>
    <col min="3079" max="3079" width="61.7109375" customWidth="1"/>
    <col min="3080" max="3080" width="17.7109375" customWidth="1"/>
    <col min="3082" max="3082" width="22.42578125" customWidth="1"/>
    <col min="3329" max="3329" width="24.85546875" customWidth="1"/>
    <col min="3330" max="3330" width="45.7109375" bestFit="1" customWidth="1"/>
    <col min="3331" max="3331" width="19.7109375" bestFit="1" customWidth="1"/>
    <col min="3332" max="3332" width="21.28515625" customWidth="1"/>
    <col min="3333" max="3333" width="26.140625" customWidth="1"/>
    <col min="3334" max="3334" width="53.85546875" customWidth="1"/>
    <col min="3335" max="3335" width="61.7109375" customWidth="1"/>
    <col min="3336" max="3336" width="17.7109375" customWidth="1"/>
    <col min="3338" max="3338" width="22.42578125" customWidth="1"/>
    <col min="3585" max="3585" width="24.85546875" customWidth="1"/>
    <col min="3586" max="3586" width="45.7109375" bestFit="1" customWidth="1"/>
    <col min="3587" max="3587" width="19.7109375" bestFit="1" customWidth="1"/>
    <col min="3588" max="3588" width="21.28515625" customWidth="1"/>
    <col min="3589" max="3589" width="26.140625" customWidth="1"/>
    <col min="3590" max="3590" width="53.85546875" customWidth="1"/>
    <col min="3591" max="3591" width="61.7109375" customWidth="1"/>
    <col min="3592" max="3592" width="17.7109375" customWidth="1"/>
    <col min="3594" max="3594" width="22.42578125" customWidth="1"/>
    <col min="3841" max="3841" width="24.85546875" customWidth="1"/>
    <col min="3842" max="3842" width="45.7109375" bestFit="1" customWidth="1"/>
    <col min="3843" max="3843" width="19.7109375" bestFit="1" customWidth="1"/>
    <col min="3844" max="3844" width="21.28515625" customWidth="1"/>
    <col min="3845" max="3845" width="26.140625" customWidth="1"/>
    <col min="3846" max="3846" width="53.85546875" customWidth="1"/>
    <col min="3847" max="3847" width="61.7109375" customWidth="1"/>
    <col min="3848" max="3848" width="17.7109375" customWidth="1"/>
    <col min="3850" max="3850" width="22.42578125" customWidth="1"/>
    <col min="4097" max="4097" width="24.85546875" customWidth="1"/>
    <col min="4098" max="4098" width="45.7109375" bestFit="1" customWidth="1"/>
    <col min="4099" max="4099" width="19.7109375" bestFit="1" customWidth="1"/>
    <col min="4100" max="4100" width="21.28515625" customWidth="1"/>
    <col min="4101" max="4101" width="26.140625" customWidth="1"/>
    <col min="4102" max="4102" width="53.85546875" customWidth="1"/>
    <col min="4103" max="4103" width="61.7109375" customWidth="1"/>
    <col min="4104" max="4104" width="17.7109375" customWidth="1"/>
    <col min="4106" max="4106" width="22.42578125" customWidth="1"/>
    <col min="4353" max="4353" width="24.85546875" customWidth="1"/>
    <col min="4354" max="4354" width="45.7109375" bestFit="1" customWidth="1"/>
    <col min="4355" max="4355" width="19.7109375" bestFit="1" customWidth="1"/>
    <col min="4356" max="4356" width="21.28515625" customWidth="1"/>
    <col min="4357" max="4357" width="26.140625" customWidth="1"/>
    <col min="4358" max="4358" width="53.85546875" customWidth="1"/>
    <col min="4359" max="4359" width="61.7109375" customWidth="1"/>
    <col min="4360" max="4360" width="17.7109375" customWidth="1"/>
    <col min="4362" max="4362" width="22.42578125" customWidth="1"/>
    <col min="4609" max="4609" width="24.85546875" customWidth="1"/>
    <col min="4610" max="4610" width="45.7109375" bestFit="1" customWidth="1"/>
    <col min="4611" max="4611" width="19.7109375" bestFit="1" customWidth="1"/>
    <col min="4612" max="4612" width="21.28515625" customWidth="1"/>
    <col min="4613" max="4613" width="26.140625" customWidth="1"/>
    <col min="4614" max="4614" width="53.85546875" customWidth="1"/>
    <col min="4615" max="4615" width="61.7109375" customWidth="1"/>
    <col min="4616" max="4616" width="17.7109375" customWidth="1"/>
    <col min="4618" max="4618" width="22.42578125" customWidth="1"/>
    <col min="4865" max="4865" width="24.85546875" customWidth="1"/>
    <col min="4866" max="4866" width="45.7109375" bestFit="1" customWidth="1"/>
    <col min="4867" max="4867" width="19.7109375" bestFit="1" customWidth="1"/>
    <col min="4868" max="4868" width="21.28515625" customWidth="1"/>
    <col min="4869" max="4869" width="26.140625" customWidth="1"/>
    <col min="4870" max="4870" width="53.85546875" customWidth="1"/>
    <col min="4871" max="4871" width="61.7109375" customWidth="1"/>
    <col min="4872" max="4872" width="17.7109375" customWidth="1"/>
    <col min="4874" max="4874" width="22.42578125" customWidth="1"/>
    <col min="5121" max="5121" width="24.85546875" customWidth="1"/>
    <col min="5122" max="5122" width="45.7109375" bestFit="1" customWidth="1"/>
    <col min="5123" max="5123" width="19.7109375" bestFit="1" customWidth="1"/>
    <col min="5124" max="5124" width="21.28515625" customWidth="1"/>
    <col min="5125" max="5125" width="26.140625" customWidth="1"/>
    <col min="5126" max="5126" width="53.85546875" customWidth="1"/>
    <col min="5127" max="5127" width="61.7109375" customWidth="1"/>
    <col min="5128" max="5128" width="17.7109375" customWidth="1"/>
    <col min="5130" max="5130" width="22.42578125" customWidth="1"/>
    <col min="5377" max="5377" width="24.85546875" customWidth="1"/>
    <col min="5378" max="5378" width="45.7109375" bestFit="1" customWidth="1"/>
    <col min="5379" max="5379" width="19.7109375" bestFit="1" customWidth="1"/>
    <col min="5380" max="5380" width="21.28515625" customWidth="1"/>
    <col min="5381" max="5381" width="26.140625" customWidth="1"/>
    <col min="5382" max="5382" width="53.85546875" customWidth="1"/>
    <col min="5383" max="5383" width="61.7109375" customWidth="1"/>
    <col min="5384" max="5384" width="17.7109375" customWidth="1"/>
    <col min="5386" max="5386" width="22.42578125" customWidth="1"/>
    <col min="5633" max="5633" width="24.85546875" customWidth="1"/>
    <col min="5634" max="5634" width="45.7109375" bestFit="1" customWidth="1"/>
    <col min="5635" max="5635" width="19.7109375" bestFit="1" customWidth="1"/>
    <col min="5636" max="5636" width="21.28515625" customWidth="1"/>
    <col min="5637" max="5637" width="26.140625" customWidth="1"/>
    <col min="5638" max="5638" width="53.85546875" customWidth="1"/>
    <col min="5639" max="5639" width="61.7109375" customWidth="1"/>
    <col min="5640" max="5640" width="17.7109375" customWidth="1"/>
    <col min="5642" max="5642" width="22.42578125" customWidth="1"/>
    <col min="5889" max="5889" width="24.85546875" customWidth="1"/>
    <col min="5890" max="5890" width="45.7109375" bestFit="1" customWidth="1"/>
    <col min="5891" max="5891" width="19.7109375" bestFit="1" customWidth="1"/>
    <col min="5892" max="5892" width="21.28515625" customWidth="1"/>
    <col min="5893" max="5893" width="26.140625" customWidth="1"/>
    <col min="5894" max="5894" width="53.85546875" customWidth="1"/>
    <col min="5895" max="5895" width="61.7109375" customWidth="1"/>
    <col min="5896" max="5896" width="17.7109375" customWidth="1"/>
    <col min="5898" max="5898" width="22.42578125" customWidth="1"/>
    <col min="6145" max="6145" width="24.85546875" customWidth="1"/>
    <col min="6146" max="6146" width="45.7109375" bestFit="1" customWidth="1"/>
    <col min="6147" max="6147" width="19.7109375" bestFit="1" customWidth="1"/>
    <col min="6148" max="6148" width="21.28515625" customWidth="1"/>
    <col min="6149" max="6149" width="26.140625" customWidth="1"/>
    <col min="6150" max="6150" width="53.85546875" customWidth="1"/>
    <col min="6151" max="6151" width="61.7109375" customWidth="1"/>
    <col min="6152" max="6152" width="17.7109375" customWidth="1"/>
    <col min="6154" max="6154" width="22.42578125" customWidth="1"/>
    <col min="6401" max="6401" width="24.85546875" customWidth="1"/>
    <col min="6402" max="6402" width="45.7109375" bestFit="1" customWidth="1"/>
    <col min="6403" max="6403" width="19.7109375" bestFit="1" customWidth="1"/>
    <col min="6404" max="6404" width="21.28515625" customWidth="1"/>
    <col min="6405" max="6405" width="26.140625" customWidth="1"/>
    <col min="6406" max="6406" width="53.85546875" customWidth="1"/>
    <col min="6407" max="6407" width="61.7109375" customWidth="1"/>
    <col min="6408" max="6408" width="17.7109375" customWidth="1"/>
    <col min="6410" max="6410" width="22.42578125" customWidth="1"/>
    <col min="6657" max="6657" width="24.85546875" customWidth="1"/>
    <col min="6658" max="6658" width="45.7109375" bestFit="1" customWidth="1"/>
    <col min="6659" max="6659" width="19.7109375" bestFit="1" customWidth="1"/>
    <col min="6660" max="6660" width="21.28515625" customWidth="1"/>
    <col min="6661" max="6661" width="26.140625" customWidth="1"/>
    <col min="6662" max="6662" width="53.85546875" customWidth="1"/>
    <col min="6663" max="6663" width="61.7109375" customWidth="1"/>
    <col min="6664" max="6664" width="17.7109375" customWidth="1"/>
    <col min="6666" max="6666" width="22.42578125" customWidth="1"/>
    <col min="6913" max="6913" width="24.85546875" customWidth="1"/>
    <col min="6914" max="6914" width="45.7109375" bestFit="1" customWidth="1"/>
    <col min="6915" max="6915" width="19.7109375" bestFit="1" customWidth="1"/>
    <col min="6916" max="6916" width="21.28515625" customWidth="1"/>
    <col min="6917" max="6917" width="26.140625" customWidth="1"/>
    <col min="6918" max="6918" width="53.85546875" customWidth="1"/>
    <col min="6919" max="6919" width="61.7109375" customWidth="1"/>
    <col min="6920" max="6920" width="17.7109375" customWidth="1"/>
    <col min="6922" max="6922" width="22.42578125" customWidth="1"/>
    <col min="7169" max="7169" width="24.85546875" customWidth="1"/>
    <col min="7170" max="7170" width="45.7109375" bestFit="1" customWidth="1"/>
    <col min="7171" max="7171" width="19.7109375" bestFit="1" customWidth="1"/>
    <col min="7172" max="7172" width="21.28515625" customWidth="1"/>
    <col min="7173" max="7173" width="26.140625" customWidth="1"/>
    <col min="7174" max="7174" width="53.85546875" customWidth="1"/>
    <col min="7175" max="7175" width="61.7109375" customWidth="1"/>
    <col min="7176" max="7176" width="17.7109375" customWidth="1"/>
    <col min="7178" max="7178" width="22.42578125" customWidth="1"/>
    <col min="7425" max="7425" width="24.85546875" customWidth="1"/>
    <col min="7426" max="7426" width="45.7109375" bestFit="1" customWidth="1"/>
    <col min="7427" max="7427" width="19.7109375" bestFit="1" customWidth="1"/>
    <col min="7428" max="7428" width="21.28515625" customWidth="1"/>
    <col min="7429" max="7429" width="26.140625" customWidth="1"/>
    <col min="7430" max="7430" width="53.85546875" customWidth="1"/>
    <col min="7431" max="7431" width="61.7109375" customWidth="1"/>
    <col min="7432" max="7432" width="17.7109375" customWidth="1"/>
    <col min="7434" max="7434" width="22.42578125" customWidth="1"/>
    <col min="7681" max="7681" width="24.85546875" customWidth="1"/>
    <col min="7682" max="7682" width="45.7109375" bestFit="1" customWidth="1"/>
    <col min="7683" max="7683" width="19.7109375" bestFit="1" customWidth="1"/>
    <col min="7684" max="7684" width="21.28515625" customWidth="1"/>
    <col min="7685" max="7685" width="26.140625" customWidth="1"/>
    <col min="7686" max="7686" width="53.85546875" customWidth="1"/>
    <col min="7687" max="7687" width="61.7109375" customWidth="1"/>
    <col min="7688" max="7688" width="17.7109375" customWidth="1"/>
    <col min="7690" max="7690" width="22.42578125" customWidth="1"/>
    <col min="7937" max="7937" width="24.85546875" customWidth="1"/>
    <col min="7938" max="7938" width="45.7109375" bestFit="1" customWidth="1"/>
    <col min="7939" max="7939" width="19.7109375" bestFit="1" customWidth="1"/>
    <col min="7940" max="7940" width="21.28515625" customWidth="1"/>
    <col min="7941" max="7941" width="26.140625" customWidth="1"/>
    <col min="7942" max="7942" width="53.85546875" customWidth="1"/>
    <col min="7943" max="7943" width="61.7109375" customWidth="1"/>
    <col min="7944" max="7944" width="17.7109375" customWidth="1"/>
    <col min="7946" max="7946" width="22.42578125" customWidth="1"/>
    <col min="8193" max="8193" width="24.85546875" customWidth="1"/>
    <col min="8194" max="8194" width="45.7109375" bestFit="1" customWidth="1"/>
    <col min="8195" max="8195" width="19.7109375" bestFit="1" customWidth="1"/>
    <col min="8196" max="8196" width="21.28515625" customWidth="1"/>
    <col min="8197" max="8197" width="26.140625" customWidth="1"/>
    <col min="8198" max="8198" width="53.85546875" customWidth="1"/>
    <col min="8199" max="8199" width="61.7109375" customWidth="1"/>
    <col min="8200" max="8200" width="17.7109375" customWidth="1"/>
    <col min="8202" max="8202" width="22.42578125" customWidth="1"/>
    <col min="8449" max="8449" width="24.85546875" customWidth="1"/>
    <col min="8450" max="8450" width="45.7109375" bestFit="1" customWidth="1"/>
    <col min="8451" max="8451" width="19.7109375" bestFit="1" customWidth="1"/>
    <col min="8452" max="8452" width="21.28515625" customWidth="1"/>
    <col min="8453" max="8453" width="26.140625" customWidth="1"/>
    <col min="8454" max="8454" width="53.85546875" customWidth="1"/>
    <col min="8455" max="8455" width="61.7109375" customWidth="1"/>
    <col min="8456" max="8456" width="17.7109375" customWidth="1"/>
    <col min="8458" max="8458" width="22.42578125" customWidth="1"/>
    <col min="8705" max="8705" width="24.85546875" customWidth="1"/>
    <col min="8706" max="8706" width="45.7109375" bestFit="1" customWidth="1"/>
    <col min="8707" max="8707" width="19.7109375" bestFit="1" customWidth="1"/>
    <col min="8708" max="8708" width="21.28515625" customWidth="1"/>
    <col min="8709" max="8709" width="26.140625" customWidth="1"/>
    <col min="8710" max="8710" width="53.85546875" customWidth="1"/>
    <col min="8711" max="8711" width="61.7109375" customWidth="1"/>
    <col min="8712" max="8712" width="17.7109375" customWidth="1"/>
    <col min="8714" max="8714" width="22.42578125" customWidth="1"/>
    <col min="8961" max="8961" width="24.85546875" customWidth="1"/>
    <col min="8962" max="8962" width="45.7109375" bestFit="1" customWidth="1"/>
    <col min="8963" max="8963" width="19.7109375" bestFit="1" customWidth="1"/>
    <col min="8964" max="8964" width="21.28515625" customWidth="1"/>
    <col min="8965" max="8965" width="26.140625" customWidth="1"/>
    <col min="8966" max="8966" width="53.85546875" customWidth="1"/>
    <col min="8967" max="8967" width="61.7109375" customWidth="1"/>
    <col min="8968" max="8968" width="17.7109375" customWidth="1"/>
    <col min="8970" max="8970" width="22.42578125" customWidth="1"/>
    <col min="9217" max="9217" width="24.85546875" customWidth="1"/>
    <col min="9218" max="9218" width="45.7109375" bestFit="1" customWidth="1"/>
    <col min="9219" max="9219" width="19.7109375" bestFit="1" customWidth="1"/>
    <col min="9220" max="9220" width="21.28515625" customWidth="1"/>
    <col min="9221" max="9221" width="26.140625" customWidth="1"/>
    <col min="9222" max="9222" width="53.85546875" customWidth="1"/>
    <col min="9223" max="9223" width="61.7109375" customWidth="1"/>
    <col min="9224" max="9224" width="17.7109375" customWidth="1"/>
    <col min="9226" max="9226" width="22.42578125" customWidth="1"/>
    <col min="9473" max="9473" width="24.85546875" customWidth="1"/>
    <col min="9474" max="9474" width="45.7109375" bestFit="1" customWidth="1"/>
    <col min="9475" max="9475" width="19.7109375" bestFit="1" customWidth="1"/>
    <col min="9476" max="9476" width="21.28515625" customWidth="1"/>
    <col min="9477" max="9477" width="26.140625" customWidth="1"/>
    <col min="9478" max="9478" width="53.85546875" customWidth="1"/>
    <col min="9479" max="9479" width="61.7109375" customWidth="1"/>
    <col min="9480" max="9480" width="17.7109375" customWidth="1"/>
    <col min="9482" max="9482" width="22.42578125" customWidth="1"/>
    <col min="9729" max="9729" width="24.85546875" customWidth="1"/>
    <col min="9730" max="9730" width="45.7109375" bestFit="1" customWidth="1"/>
    <col min="9731" max="9731" width="19.7109375" bestFit="1" customWidth="1"/>
    <col min="9732" max="9732" width="21.28515625" customWidth="1"/>
    <col min="9733" max="9733" width="26.140625" customWidth="1"/>
    <col min="9734" max="9734" width="53.85546875" customWidth="1"/>
    <col min="9735" max="9735" width="61.7109375" customWidth="1"/>
    <col min="9736" max="9736" width="17.7109375" customWidth="1"/>
    <col min="9738" max="9738" width="22.42578125" customWidth="1"/>
    <col min="9985" max="9985" width="24.85546875" customWidth="1"/>
    <col min="9986" max="9986" width="45.7109375" bestFit="1" customWidth="1"/>
    <col min="9987" max="9987" width="19.7109375" bestFit="1" customWidth="1"/>
    <col min="9988" max="9988" width="21.28515625" customWidth="1"/>
    <col min="9989" max="9989" width="26.140625" customWidth="1"/>
    <col min="9990" max="9990" width="53.85546875" customWidth="1"/>
    <col min="9991" max="9991" width="61.7109375" customWidth="1"/>
    <col min="9992" max="9992" width="17.7109375" customWidth="1"/>
    <col min="9994" max="9994" width="22.42578125" customWidth="1"/>
    <col min="10241" max="10241" width="24.85546875" customWidth="1"/>
    <col min="10242" max="10242" width="45.7109375" bestFit="1" customWidth="1"/>
    <col min="10243" max="10243" width="19.7109375" bestFit="1" customWidth="1"/>
    <col min="10244" max="10244" width="21.28515625" customWidth="1"/>
    <col min="10245" max="10245" width="26.140625" customWidth="1"/>
    <col min="10246" max="10246" width="53.85546875" customWidth="1"/>
    <col min="10247" max="10247" width="61.7109375" customWidth="1"/>
    <col min="10248" max="10248" width="17.7109375" customWidth="1"/>
    <col min="10250" max="10250" width="22.42578125" customWidth="1"/>
    <col min="10497" max="10497" width="24.85546875" customWidth="1"/>
    <col min="10498" max="10498" width="45.7109375" bestFit="1" customWidth="1"/>
    <col min="10499" max="10499" width="19.7109375" bestFit="1" customWidth="1"/>
    <col min="10500" max="10500" width="21.28515625" customWidth="1"/>
    <col min="10501" max="10501" width="26.140625" customWidth="1"/>
    <col min="10502" max="10502" width="53.85546875" customWidth="1"/>
    <col min="10503" max="10503" width="61.7109375" customWidth="1"/>
    <col min="10504" max="10504" width="17.7109375" customWidth="1"/>
    <col min="10506" max="10506" width="22.42578125" customWidth="1"/>
    <col min="10753" max="10753" width="24.85546875" customWidth="1"/>
    <col min="10754" max="10754" width="45.7109375" bestFit="1" customWidth="1"/>
    <col min="10755" max="10755" width="19.7109375" bestFit="1" customWidth="1"/>
    <col min="10756" max="10756" width="21.28515625" customWidth="1"/>
    <col min="10757" max="10757" width="26.140625" customWidth="1"/>
    <col min="10758" max="10758" width="53.85546875" customWidth="1"/>
    <col min="10759" max="10759" width="61.7109375" customWidth="1"/>
    <col min="10760" max="10760" width="17.7109375" customWidth="1"/>
    <col min="10762" max="10762" width="22.42578125" customWidth="1"/>
    <col min="11009" max="11009" width="24.85546875" customWidth="1"/>
    <col min="11010" max="11010" width="45.7109375" bestFit="1" customWidth="1"/>
    <col min="11011" max="11011" width="19.7109375" bestFit="1" customWidth="1"/>
    <col min="11012" max="11012" width="21.28515625" customWidth="1"/>
    <col min="11013" max="11013" width="26.140625" customWidth="1"/>
    <col min="11014" max="11014" width="53.85546875" customWidth="1"/>
    <col min="11015" max="11015" width="61.7109375" customWidth="1"/>
    <col min="11016" max="11016" width="17.7109375" customWidth="1"/>
    <col min="11018" max="11018" width="22.42578125" customWidth="1"/>
    <col min="11265" max="11265" width="24.85546875" customWidth="1"/>
    <col min="11266" max="11266" width="45.7109375" bestFit="1" customWidth="1"/>
    <col min="11267" max="11267" width="19.7109375" bestFit="1" customWidth="1"/>
    <col min="11268" max="11268" width="21.28515625" customWidth="1"/>
    <col min="11269" max="11269" width="26.140625" customWidth="1"/>
    <col min="11270" max="11270" width="53.85546875" customWidth="1"/>
    <col min="11271" max="11271" width="61.7109375" customWidth="1"/>
    <col min="11272" max="11272" width="17.7109375" customWidth="1"/>
    <col min="11274" max="11274" width="22.42578125" customWidth="1"/>
    <col min="11521" max="11521" width="24.85546875" customWidth="1"/>
    <col min="11522" max="11522" width="45.7109375" bestFit="1" customWidth="1"/>
    <col min="11523" max="11523" width="19.7109375" bestFit="1" customWidth="1"/>
    <col min="11524" max="11524" width="21.28515625" customWidth="1"/>
    <col min="11525" max="11525" width="26.140625" customWidth="1"/>
    <col min="11526" max="11526" width="53.85546875" customWidth="1"/>
    <col min="11527" max="11527" width="61.7109375" customWidth="1"/>
    <col min="11528" max="11528" width="17.7109375" customWidth="1"/>
    <col min="11530" max="11530" width="22.42578125" customWidth="1"/>
    <col min="11777" max="11777" width="24.85546875" customWidth="1"/>
    <col min="11778" max="11778" width="45.7109375" bestFit="1" customWidth="1"/>
    <col min="11779" max="11779" width="19.7109375" bestFit="1" customWidth="1"/>
    <col min="11780" max="11780" width="21.28515625" customWidth="1"/>
    <col min="11781" max="11781" width="26.140625" customWidth="1"/>
    <col min="11782" max="11782" width="53.85546875" customWidth="1"/>
    <col min="11783" max="11783" width="61.7109375" customWidth="1"/>
    <col min="11784" max="11784" width="17.7109375" customWidth="1"/>
    <col min="11786" max="11786" width="22.42578125" customWidth="1"/>
    <col min="12033" max="12033" width="24.85546875" customWidth="1"/>
    <col min="12034" max="12034" width="45.7109375" bestFit="1" customWidth="1"/>
    <col min="12035" max="12035" width="19.7109375" bestFit="1" customWidth="1"/>
    <col min="12036" max="12036" width="21.28515625" customWidth="1"/>
    <col min="12037" max="12037" width="26.140625" customWidth="1"/>
    <col min="12038" max="12038" width="53.85546875" customWidth="1"/>
    <col min="12039" max="12039" width="61.7109375" customWidth="1"/>
    <col min="12040" max="12040" width="17.7109375" customWidth="1"/>
    <col min="12042" max="12042" width="22.42578125" customWidth="1"/>
    <col min="12289" max="12289" width="24.85546875" customWidth="1"/>
    <col min="12290" max="12290" width="45.7109375" bestFit="1" customWidth="1"/>
    <col min="12291" max="12291" width="19.7109375" bestFit="1" customWidth="1"/>
    <col min="12292" max="12292" width="21.28515625" customWidth="1"/>
    <col min="12293" max="12293" width="26.140625" customWidth="1"/>
    <col min="12294" max="12294" width="53.85546875" customWidth="1"/>
    <col min="12295" max="12295" width="61.7109375" customWidth="1"/>
    <col min="12296" max="12296" width="17.7109375" customWidth="1"/>
    <col min="12298" max="12298" width="22.42578125" customWidth="1"/>
    <col min="12545" max="12545" width="24.85546875" customWidth="1"/>
    <col min="12546" max="12546" width="45.7109375" bestFit="1" customWidth="1"/>
    <col min="12547" max="12547" width="19.7109375" bestFit="1" customWidth="1"/>
    <col min="12548" max="12548" width="21.28515625" customWidth="1"/>
    <col min="12549" max="12549" width="26.140625" customWidth="1"/>
    <col min="12550" max="12550" width="53.85546875" customWidth="1"/>
    <col min="12551" max="12551" width="61.7109375" customWidth="1"/>
    <col min="12552" max="12552" width="17.7109375" customWidth="1"/>
    <col min="12554" max="12554" width="22.42578125" customWidth="1"/>
    <col min="12801" max="12801" width="24.85546875" customWidth="1"/>
    <col min="12802" max="12802" width="45.7109375" bestFit="1" customWidth="1"/>
    <col min="12803" max="12803" width="19.7109375" bestFit="1" customWidth="1"/>
    <col min="12804" max="12804" width="21.28515625" customWidth="1"/>
    <col min="12805" max="12805" width="26.140625" customWidth="1"/>
    <col min="12806" max="12806" width="53.85546875" customWidth="1"/>
    <col min="12807" max="12807" width="61.7109375" customWidth="1"/>
    <col min="12808" max="12808" width="17.7109375" customWidth="1"/>
    <col min="12810" max="12810" width="22.42578125" customWidth="1"/>
    <col min="13057" max="13057" width="24.85546875" customWidth="1"/>
    <col min="13058" max="13058" width="45.7109375" bestFit="1" customWidth="1"/>
    <col min="13059" max="13059" width="19.7109375" bestFit="1" customWidth="1"/>
    <col min="13060" max="13060" width="21.28515625" customWidth="1"/>
    <col min="13061" max="13061" width="26.140625" customWidth="1"/>
    <col min="13062" max="13062" width="53.85546875" customWidth="1"/>
    <col min="13063" max="13063" width="61.7109375" customWidth="1"/>
    <col min="13064" max="13064" width="17.7109375" customWidth="1"/>
    <col min="13066" max="13066" width="22.42578125" customWidth="1"/>
    <col min="13313" max="13313" width="24.85546875" customWidth="1"/>
    <col min="13314" max="13314" width="45.7109375" bestFit="1" customWidth="1"/>
    <col min="13315" max="13315" width="19.7109375" bestFit="1" customWidth="1"/>
    <col min="13316" max="13316" width="21.28515625" customWidth="1"/>
    <col min="13317" max="13317" width="26.140625" customWidth="1"/>
    <col min="13318" max="13318" width="53.85546875" customWidth="1"/>
    <col min="13319" max="13319" width="61.7109375" customWidth="1"/>
    <col min="13320" max="13320" width="17.7109375" customWidth="1"/>
    <col min="13322" max="13322" width="22.42578125" customWidth="1"/>
    <col min="13569" max="13569" width="24.85546875" customWidth="1"/>
    <col min="13570" max="13570" width="45.7109375" bestFit="1" customWidth="1"/>
    <col min="13571" max="13571" width="19.7109375" bestFit="1" customWidth="1"/>
    <col min="13572" max="13572" width="21.28515625" customWidth="1"/>
    <col min="13573" max="13573" width="26.140625" customWidth="1"/>
    <col min="13574" max="13574" width="53.85546875" customWidth="1"/>
    <col min="13575" max="13575" width="61.7109375" customWidth="1"/>
    <col min="13576" max="13576" width="17.7109375" customWidth="1"/>
    <col min="13578" max="13578" width="22.42578125" customWidth="1"/>
    <col min="13825" max="13825" width="24.85546875" customWidth="1"/>
    <col min="13826" max="13826" width="45.7109375" bestFit="1" customWidth="1"/>
    <col min="13827" max="13827" width="19.7109375" bestFit="1" customWidth="1"/>
    <col min="13828" max="13828" width="21.28515625" customWidth="1"/>
    <col min="13829" max="13829" width="26.140625" customWidth="1"/>
    <col min="13830" max="13830" width="53.85546875" customWidth="1"/>
    <col min="13831" max="13831" width="61.7109375" customWidth="1"/>
    <col min="13832" max="13832" width="17.7109375" customWidth="1"/>
    <col min="13834" max="13834" width="22.42578125" customWidth="1"/>
    <col min="14081" max="14081" width="24.85546875" customWidth="1"/>
    <col min="14082" max="14082" width="45.7109375" bestFit="1" customWidth="1"/>
    <col min="14083" max="14083" width="19.7109375" bestFit="1" customWidth="1"/>
    <col min="14084" max="14084" width="21.28515625" customWidth="1"/>
    <col min="14085" max="14085" width="26.140625" customWidth="1"/>
    <col min="14086" max="14086" width="53.85546875" customWidth="1"/>
    <col min="14087" max="14087" width="61.7109375" customWidth="1"/>
    <col min="14088" max="14088" width="17.7109375" customWidth="1"/>
    <col min="14090" max="14090" width="22.42578125" customWidth="1"/>
    <col min="14337" max="14337" width="24.85546875" customWidth="1"/>
    <col min="14338" max="14338" width="45.7109375" bestFit="1" customWidth="1"/>
    <col min="14339" max="14339" width="19.7109375" bestFit="1" customWidth="1"/>
    <col min="14340" max="14340" width="21.28515625" customWidth="1"/>
    <col min="14341" max="14341" width="26.140625" customWidth="1"/>
    <col min="14342" max="14342" width="53.85546875" customWidth="1"/>
    <col min="14343" max="14343" width="61.7109375" customWidth="1"/>
    <col min="14344" max="14344" width="17.7109375" customWidth="1"/>
    <col min="14346" max="14346" width="22.42578125" customWidth="1"/>
    <col min="14593" max="14593" width="24.85546875" customWidth="1"/>
    <col min="14594" max="14594" width="45.7109375" bestFit="1" customWidth="1"/>
    <col min="14595" max="14595" width="19.7109375" bestFit="1" customWidth="1"/>
    <col min="14596" max="14596" width="21.28515625" customWidth="1"/>
    <col min="14597" max="14597" width="26.140625" customWidth="1"/>
    <col min="14598" max="14598" width="53.85546875" customWidth="1"/>
    <col min="14599" max="14599" width="61.7109375" customWidth="1"/>
    <col min="14600" max="14600" width="17.7109375" customWidth="1"/>
    <col min="14602" max="14602" width="22.42578125" customWidth="1"/>
    <col min="14849" max="14849" width="24.85546875" customWidth="1"/>
    <col min="14850" max="14850" width="45.7109375" bestFit="1" customWidth="1"/>
    <col min="14851" max="14851" width="19.7109375" bestFit="1" customWidth="1"/>
    <col min="14852" max="14852" width="21.28515625" customWidth="1"/>
    <col min="14853" max="14853" width="26.140625" customWidth="1"/>
    <col min="14854" max="14854" width="53.85546875" customWidth="1"/>
    <col min="14855" max="14855" width="61.7109375" customWidth="1"/>
    <col min="14856" max="14856" width="17.7109375" customWidth="1"/>
    <col min="14858" max="14858" width="22.42578125" customWidth="1"/>
    <col min="15105" max="15105" width="24.85546875" customWidth="1"/>
    <col min="15106" max="15106" width="45.7109375" bestFit="1" customWidth="1"/>
    <col min="15107" max="15107" width="19.7109375" bestFit="1" customWidth="1"/>
    <col min="15108" max="15108" width="21.28515625" customWidth="1"/>
    <col min="15109" max="15109" width="26.140625" customWidth="1"/>
    <col min="15110" max="15110" width="53.85546875" customWidth="1"/>
    <col min="15111" max="15111" width="61.7109375" customWidth="1"/>
    <col min="15112" max="15112" width="17.7109375" customWidth="1"/>
    <col min="15114" max="15114" width="22.42578125" customWidth="1"/>
    <col min="15361" max="15361" width="24.85546875" customWidth="1"/>
    <col min="15362" max="15362" width="45.7109375" bestFit="1" customWidth="1"/>
    <col min="15363" max="15363" width="19.7109375" bestFit="1" customWidth="1"/>
    <col min="15364" max="15364" width="21.28515625" customWidth="1"/>
    <col min="15365" max="15365" width="26.140625" customWidth="1"/>
    <col min="15366" max="15366" width="53.85546875" customWidth="1"/>
    <col min="15367" max="15367" width="61.7109375" customWidth="1"/>
    <col min="15368" max="15368" width="17.7109375" customWidth="1"/>
    <col min="15370" max="15370" width="22.42578125" customWidth="1"/>
    <col min="15617" max="15617" width="24.85546875" customWidth="1"/>
    <col min="15618" max="15618" width="45.7109375" bestFit="1" customWidth="1"/>
    <col min="15619" max="15619" width="19.7109375" bestFit="1" customWidth="1"/>
    <col min="15620" max="15620" width="21.28515625" customWidth="1"/>
    <col min="15621" max="15621" width="26.140625" customWidth="1"/>
    <col min="15622" max="15622" width="53.85546875" customWidth="1"/>
    <col min="15623" max="15623" width="61.7109375" customWidth="1"/>
    <col min="15624" max="15624" width="17.7109375" customWidth="1"/>
    <col min="15626" max="15626" width="22.42578125" customWidth="1"/>
    <col min="15873" max="15873" width="24.85546875" customWidth="1"/>
    <col min="15874" max="15874" width="45.7109375" bestFit="1" customWidth="1"/>
    <col min="15875" max="15875" width="19.7109375" bestFit="1" customWidth="1"/>
    <col min="15876" max="15876" width="21.28515625" customWidth="1"/>
    <col min="15877" max="15877" width="26.140625" customWidth="1"/>
    <col min="15878" max="15878" width="53.85546875" customWidth="1"/>
    <col min="15879" max="15879" width="61.7109375" customWidth="1"/>
    <col min="15880" max="15880" width="17.7109375" customWidth="1"/>
    <col min="15882" max="15882" width="22.42578125" customWidth="1"/>
    <col min="16129" max="16129" width="24.85546875" customWidth="1"/>
    <col min="16130" max="16130" width="45.7109375" bestFit="1" customWidth="1"/>
    <col min="16131" max="16131" width="19.7109375" bestFit="1" customWidth="1"/>
    <col min="16132" max="16132" width="21.28515625" customWidth="1"/>
    <col min="16133" max="16133" width="26.140625" customWidth="1"/>
    <col min="16134" max="16134" width="53.85546875" customWidth="1"/>
    <col min="16135" max="16135" width="61.7109375" customWidth="1"/>
    <col min="16136" max="16136" width="17.7109375" customWidth="1"/>
    <col min="16138" max="16138" width="22.42578125" customWidth="1"/>
  </cols>
  <sheetData>
    <row r="1" spans="1:10" s="23" customFormat="1" ht="15.75" customHeight="1" x14ac:dyDescent="0.25">
      <c r="A1" s="139" t="s">
        <v>8</v>
      </c>
      <c r="B1" s="139"/>
      <c r="C1" s="139"/>
      <c r="D1" s="125"/>
      <c r="E1" s="125"/>
      <c r="F1" s="125"/>
    </row>
    <row r="2" spans="1:10" ht="30" customHeight="1" x14ac:dyDescent="0.25">
      <c r="A2" s="140" t="s">
        <v>210</v>
      </c>
      <c r="B2" s="140"/>
      <c r="C2" s="140"/>
    </row>
    <row r="3" spans="1:10" x14ac:dyDescent="0.25">
      <c r="A3" s="44" t="s">
        <v>209</v>
      </c>
      <c r="B3" s="45"/>
      <c r="C3" s="45"/>
    </row>
    <row r="4" spans="1:10" ht="25.5" x14ac:dyDescent="0.25">
      <c r="A4" s="141" t="s">
        <v>211</v>
      </c>
      <c r="B4" s="142"/>
      <c r="C4" s="46" t="s">
        <v>212</v>
      </c>
    </row>
    <row r="5" spans="1:10" hidden="1" x14ac:dyDescent="0.25">
      <c r="A5" s="47">
        <v>1</v>
      </c>
      <c r="B5" s="48" t="s">
        <v>213</v>
      </c>
      <c r="C5" s="49"/>
    </row>
    <row r="6" spans="1:10" ht="15.75" hidden="1" x14ac:dyDescent="0.25">
      <c r="A6" s="50" t="s">
        <v>214</v>
      </c>
      <c r="B6" s="51" t="s">
        <v>215</v>
      </c>
      <c r="C6" s="52"/>
      <c r="F6" s="53"/>
      <c r="G6" s="54"/>
      <c r="H6" s="55"/>
    </row>
    <row r="7" spans="1:10" ht="15.75" hidden="1" x14ac:dyDescent="0.25">
      <c r="A7" s="56" t="s">
        <v>216</v>
      </c>
      <c r="B7" s="57" t="s">
        <v>217</v>
      </c>
      <c r="C7" s="58"/>
      <c r="F7" s="53"/>
      <c r="G7" s="54"/>
      <c r="H7" s="55"/>
      <c r="J7" s="2"/>
    </row>
    <row r="8" spans="1:10" ht="15.75" hidden="1" x14ac:dyDescent="0.25">
      <c r="A8" s="56" t="s">
        <v>218</v>
      </c>
      <c r="B8" s="57" t="s">
        <v>219</v>
      </c>
      <c r="C8" s="58"/>
      <c r="F8" s="53"/>
      <c r="G8" s="54"/>
      <c r="H8" s="55"/>
      <c r="J8" s="2"/>
    </row>
    <row r="9" spans="1:10" ht="15.75" hidden="1" x14ac:dyDescent="0.25">
      <c r="A9" s="50" t="s">
        <v>220</v>
      </c>
      <c r="B9" s="51" t="s">
        <v>221</v>
      </c>
      <c r="C9" s="52"/>
      <c r="F9" s="53"/>
      <c r="G9" s="54"/>
      <c r="H9" s="55"/>
      <c r="J9" s="2"/>
    </row>
    <row r="10" spans="1:10" ht="15.75" hidden="1" x14ac:dyDescent="0.25">
      <c r="A10" s="56" t="s">
        <v>222</v>
      </c>
      <c r="B10" s="57" t="s">
        <v>223</v>
      </c>
      <c r="C10" s="58"/>
      <c r="F10" s="53"/>
      <c r="G10" s="54"/>
      <c r="H10" s="55"/>
    </row>
    <row r="11" spans="1:10" ht="15.75" hidden="1" x14ac:dyDescent="0.25">
      <c r="A11" s="56" t="s">
        <v>224</v>
      </c>
      <c r="B11" s="57" t="s">
        <v>225</v>
      </c>
      <c r="C11" s="58"/>
      <c r="F11" s="53"/>
      <c r="G11" s="54"/>
      <c r="H11" s="55"/>
    </row>
    <row r="12" spans="1:10" ht="15.75" hidden="1" x14ac:dyDescent="0.25">
      <c r="A12" s="56" t="s">
        <v>226</v>
      </c>
      <c r="B12" s="57" t="s">
        <v>227</v>
      </c>
      <c r="C12" s="58"/>
      <c r="F12" s="53"/>
      <c r="G12" s="54"/>
      <c r="H12" s="55"/>
    </row>
    <row r="13" spans="1:10" ht="15.75" hidden="1" x14ac:dyDescent="0.25">
      <c r="A13" s="56" t="s">
        <v>228</v>
      </c>
      <c r="B13" s="57" t="s">
        <v>229</v>
      </c>
      <c r="C13" s="58"/>
      <c r="F13" s="53"/>
      <c r="G13" s="54"/>
      <c r="H13" s="55"/>
    </row>
    <row r="14" spans="1:10" ht="15.75" hidden="1" x14ac:dyDescent="0.25">
      <c r="A14" s="50" t="s">
        <v>230</v>
      </c>
      <c r="B14" s="51" t="s">
        <v>231</v>
      </c>
      <c r="C14" s="52"/>
      <c r="F14" s="53"/>
      <c r="G14" s="54"/>
      <c r="H14" s="55"/>
    </row>
    <row r="15" spans="1:10" ht="15.75" hidden="1" x14ac:dyDescent="0.25">
      <c r="A15" s="56" t="s">
        <v>232</v>
      </c>
      <c r="B15" s="57" t="s">
        <v>233</v>
      </c>
      <c r="C15" s="58"/>
      <c r="F15" s="53"/>
      <c r="G15" s="54"/>
      <c r="H15" s="55"/>
    </row>
    <row r="16" spans="1:10" ht="15.75" hidden="1" x14ac:dyDescent="0.25">
      <c r="A16" s="56" t="s">
        <v>234</v>
      </c>
      <c r="B16" s="57" t="s">
        <v>235</v>
      </c>
      <c r="C16" s="58"/>
      <c r="F16" s="53"/>
      <c r="G16" s="54"/>
      <c r="H16" s="55"/>
    </row>
    <row r="17" spans="1:8" ht="15.75" hidden="1" x14ac:dyDescent="0.25">
      <c r="A17" s="56" t="s">
        <v>236</v>
      </c>
      <c r="B17" s="57" t="s">
        <v>237</v>
      </c>
      <c r="C17" s="58"/>
      <c r="F17" s="53"/>
      <c r="G17" s="54"/>
      <c r="H17" s="55"/>
    </row>
    <row r="18" spans="1:8" ht="15.75" hidden="1" x14ac:dyDescent="0.25">
      <c r="A18" s="56" t="s">
        <v>238</v>
      </c>
      <c r="B18" s="57" t="s">
        <v>239</v>
      </c>
      <c r="C18" s="58"/>
      <c r="F18" s="53"/>
      <c r="G18" s="54"/>
      <c r="H18" s="55"/>
    </row>
    <row r="19" spans="1:8" ht="15.75" hidden="1" x14ac:dyDescent="0.25">
      <c r="A19" s="56" t="s">
        <v>240</v>
      </c>
      <c r="B19" s="57" t="s">
        <v>241</v>
      </c>
      <c r="C19" s="58"/>
      <c r="F19" s="53"/>
      <c r="G19" s="54"/>
      <c r="H19" s="55"/>
    </row>
    <row r="20" spans="1:8" ht="15.75" hidden="1" x14ac:dyDescent="0.25">
      <c r="A20" s="56" t="s">
        <v>242</v>
      </c>
      <c r="B20" s="57" t="s">
        <v>243</v>
      </c>
      <c r="C20" s="58"/>
      <c r="F20" s="53"/>
      <c r="G20" s="54"/>
      <c r="H20" s="55"/>
    </row>
    <row r="21" spans="1:8" ht="15.75" hidden="1" x14ac:dyDescent="0.25">
      <c r="A21" s="56" t="s">
        <v>244</v>
      </c>
      <c r="B21" s="57" t="s">
        <v>245</v>
      </c>
      <c r="C21" s="58"/>
      <c r="F21" s="53"/>
      <c r="G21" s="54"/>
      <c r="H21" s="55"/>
    </row>
    <row r="22" spans="1:8" ht="15.75" hidden="1" x14ac:dyDescent="0.25">
      <c r="A22" s="56" t="s">
        <v>246</v>
      </c>
      <c r="B22" s="57" t="s">
        <v>247</v>
      </c>
      <c r="C22" s="58"/>
      <c r="F22" s="53"/>
      <c r="G22" s="54"/>
      <c r="H22" s="55"/>
    </row>
    <row r="23" spans="1:8" ht="15.75" hidden="1" x14ac:dyDescent="0.25">
      <c r="A23" s="56" t="s">
        <v>248</v>
      </c>
      <c r="B23" s="57" t="s">
        <v>249</v>
      </c>
      <c r="C23" s="58"/>
      <c r="F23" s="53"/>
      <c r="G23" s="54"/>
      <c r="H23" s="55"/>
    </row>
    <row r="24" spans="1:8" hidden="1" x14ac:dyDescent="0.25">
      <c r="A24" s="50" t="s">
        <v>250</v>
      </c>
      <c r="B24" s="51" t="s">
        <v>251</v>
      </c>
      <c r="C24" s="52"/>
    </row>
    <row r="25" spans="1:8" hidden="1" x14ac:dyDescent="0.25">
      <c r="A25" s="56" t="s">
        <v>252</v>
      </c>
      <c r="B25" s="57" t="s">
        <v>253</v>
      </c>
      <c r="C25" s="58"/>
    </row>
    <row r="26" spans="1:8" hidden="1" x14ac:dyDescent="0.25">
      <c r="A26" s="50" t="s">
        <v>254</v>
      </c>
      <c r="B26" s="51" t="s">
        <v>255</v>
      </c>
      <c r="C26" s="52"/>
    </row>
    <row r="27" spans="1:8" hidden="1" x14ac:dyDescent="0.25">
      <c r="A27" s="56" t="s">
        <v>256</v>
      </c>
      <c r="B27" s="57" t="s">
        <v>257</v>
      </c>
      <c r="C27" s="58"/>
    </row>
    <row r="28" spans="1:8" hidden="1" x14ac:dyDescent="0.25">
      <c r="A28" s="56" t="s">
        <v>258</v>
      </c>
      <c r="B28" s="57" t="s">
        <v>259</v>
      </c>
      <c r="C28" s="58"/>
    </row>
    <row r="29" spans="1:8" ht="26.25" hidden="1" x14ac:dyDescent="0.25">
      <c r="A29" s="50" t="s">
        <v>260</v>
      </c>
      <c r="B29" s="51" t="s">
        <v>261</v>
      </c>
      <c r="C29" s="52"/>
    </row>
    <row r="30" spans="1:8" hidden="1" x14ac:dyDescent="0.25">
      <c r="A30" s="56" t="s">
        <v>262</v>
      </c>
      <c r="B30" s="57" t="s">
        <v>263</v>
      </c>
      <c r="C30" s="58"/>
    </row>
    <row r="31" spans="1:8" hidden="1" x14ac:dyDescent="0.25">
      <c r="A31" s="56" t="s">
        <v>264</v>
      </c>
      <c r="B31" s="57" t="s">
        <v>265</v>
      </c>
      <c r="C31" s="58"/>
    </row>
    <row r="32" spans="1:8" hidden="1" x14ac:dyDescent="0.25">
      <c r="A32" s="56" t="s">
        <v>266</v>
      </c>
      <c r="B32" s="57" t="s">
        <v>267</v>
      </c>
      <c r="C32" s="58"/>
    </row>
    <row r="33" spans="1:3" hidden="1" x14ac:dyDescent="0.25">
      <c r="A33" s="56" t="s">
        <v>268</v>
      </c>
      <c r="B33" s="57" t="s">
        <v>269</v>
      </c>
      <c r="C33" s="58"/>
    </row>
    <row r="34" spans="1:3" hidden="1" x14ac:dyDescent="0.25">
      <c r="A34" s="50" t="s">
        <v>270</v>
      </c>
      <c r="B34" s="51" t="s">
        <v>271</v>
      </c>
      <c r="C34" s="52"/>
    </row>
    <row r="35" spans="1:3" ht="26.25" hidden="1" x14ac:dyDescent="0.25">
      <c r="A35" s="56" t="s">
        <v>272</v>
      </c>
      <c r="B35" s="57" t="s">
        <v>273</v>
      </c>
      <c r="C35" s="58"/>
    </row>
    <row r="36" spans="1:3" hidden="1" x14ac:dyDescent="0.25">
      <c r="A36" s="56" t="s">
        <v>274</v>
      </c>
      <c r="B36" s="57" t="s">
        <v>275</v>
      </c>
      <c r="C36" s="58"/>
    </row>
    <row r="37" spans="1:3" hidden="1" x14ac:dyDescent="0.25">
      <c r="A37" s="56" t="s">
        <v>276</v>
      </c>
      <c r="B37" s="57" t="s">
        <v>277</v>
      </c>
      <c r="C37" s="58"/>
    </row>
    <row r="38" spans="1:3" hidden="1" x14ac:dyDescent="0.25">
      <c r="A38" s="56" t="s">
        <v>278</v>
      </c>
      <c r="B38" s="57" t="s">
        <v>279</v>
      </c>
      <c r="C38" s="58"/>
    </row>
    <row r="39" spans="1:3" hidden="1" x14ac:dyDescent="0.25">
      <c r="A39" s="56" t="s">
        <v>280</v>
      </c>
      <c r="B39" s="57" t="s">
        <v>249</v>
      </c>
      <c r="C39" s="58"/>
    </row>
    <row r="40" spans="1:3" hidden="1" x14ac:dyDescent="0.25">
      <c r="A40" s="47">
        <v>2</v>
      </c>
      <c r="B40" s="48" t="s">
        <v>281</v>
      </c>
      <c r="C40" s="49"/>
    </row>
    <row r="41" spans="1:3" hidden="1" x14ac:dyDescent="0.25">
      <c r="A41" s="50" t="s">
        <v>282</v>
      </c>
      <c r="B41" s="51" t="s">
        <v>283</v>
      </c>
      <c r="C41" s="52"/>
    </row>
    <row r="42" spans="1:3" hidden="1" x14ac:dyDescent="0.25">
      <c r="A42" s="56" t="s">
        <v>284</v>
      </c>
      <c r="B42" s="57" t="s">
        <v>285</v>
      </c>
      <c r="C42" s="58"/>
    </row>
    <row r="43" spans="1:3" hidden="1" x14ac:dyDescent="0.25">
      <c r="A43" s="56" t="s">
        <v>286</v>
      </c>
      <c r="B43" s="57" t="s">
        <v>287</v>
      </c>
      <c r="C43" s="58"/>
    </row>
    <row r="44" spans="1:3" ht="26.25" hidden="1" x14ac:dyDescent="0.25">
      <c r="A44" s="56" t="s">
        <v>288</v>
      </c>
      <c r="B44" s="57" t="s">
        <v>289</v>
      </c>
      <c r="C44" s="58"/>
    </row>
    <row r="45" spans="1:3" hidden="1" x14ac:dyDescent="0.25">
      <c r="A45" s="56" t="s">
        <v>290</v>
      </c>
      <c r="B45" s="57" t="s">
        <v>291</v>
      </c>
      <c r="C45" s="58"/>
    </row>
    <row r="46" spans="1:3" hidden="1" x14ac:dyDescent="0.25">
      <c r="A46" s="56" t="s">
        <v>292</v>
      </c>
      <c r="B46" s="57" t="s">
        <v>293</v>
      </c>
      <c r="C46" s="58"/>
    </row>
    <row r="47" spans="1:3" hidden="1" x14ac:dyDescent="0.25">
      <c r="A47" s="56" t="s">
        <v>294</v>
      </c>
      <c r="B47" s="57" t="s">
        <v>295</v>
      </c>
      <c r="C47" s="58"/>
    </row>
    <row r="48" spans="1:3" hidden="1" x14ac:dyDescent="0.25">
      <c r="A48" s="50" t="s">
        <v>296</v>
      </c>
      <c r="B48" s="51" t="s">
        <v>297</v>
      </c>
      <c r="C48" s="52"/>
    </row>
    <row r="49" spans="1:3" hidden="1" x14ac:dyDescent="0.25">
      <c r="A49" s="56" t="s">
        <v>298</v>
      </c>
      <c r="B49" s="57" t="s">
        <v>299</v>
      </c>
      <c r="C49" s="58"/>
    </row>
    <row r="50" spans="1:3" hidden="1" x14ac:dyDescent="0.25">
      <c r="A50" s="56" t="s">
        <v>300</v>
      </c>
      <c r="B50" s="57" t="s">
        <v>301</v>
      </c>
      <c r="C50" s="58"/>
    </row>
    <row r="51" spans="1:3" hidden="1" x14ac:dyDescent="0.25">
      <c r="A51" s="56" t="s">
        <v>302</v>
      </c>
      <c r="B51" s="57" t="s">
        <v>303</v>
      </c>
      <c r="C51" s="58"/>
    </row>
    <row r="52" spans="1:3" hidden="1" x14ac:dyDescent="0.25">
      <c r="A52" s="56" t="s">
        <v>304</v>
      </c>
      <c r="B52" s="57" t="s">
        <v>305</v>
      </c>
      <c r="C52" s="58"/>
    </row>
    <row r="53" spans="1:3" x14ac:dyDescent="0.25">
      <c r="A53" s="56" t="s">
        <v>53</v>
      </c>
      <c r="B53" s="57" t="s">
        <v>306</v>
      </c>
      <c r="C53" s="59">
        <v>3920593.9699999997</v>
      </c>
    </row>
    <row r="54" spans="1:3" hidden="1" x14ac:dyDescent="0.25">
      <c r="A54" s="56" t="s">
        <v>307</v>
      </c>
      <c r="B54" s="57" t="s">
        <v>308</v>
      </c>
      <c r="C54" s="60"/>
    </row>
    <row r="55" spans="1:3" hidden="1" x14ac:dyDescent="0.25">
      <c r="A55" s="56" t="s">
        <v>309</v>
      </c>
      <c r="B55" s="57" t="s">
        <v>310</v>
      </c>
      <c r="C55" s="60"/>
    </row>
    <row r="56" spans="1:3" hidden="1" x14ac:dyDescent="0.25">
      <c r="A56" s="50" t="s">
        <v>311</v>
      </c>
      <c r="B56" s="51" t="s">
        <v>312</v>
      </c>
      <c r="C56" s="61"/>
    </row>
    <row r="57" spans="1:3" hidden="1" x14ac:dyDescent="0.25">
      <c r="A57" s="56" t="s">
        <v>313</v>
      </c>
      <c r="B57" s="57" t="s">
        <v>314</v>
      </c>
      <c r="C57" s="60"/>
    </row>
    <row r="58" spans="1:3" hidden="1" x14ac:dyDescent="0.25">
      <c r="A58" s="56" t="s">
        <v>315</v>
      </c>
      <c r="B58" s="57" t="s">
        <v>316</v>
      </c>
      <c r="C58" s="60"/>
    </row>
    <row r="59" spans="1:3" hidden="1" x14ac:dyDescent="0.25">
      <c r="A59" s="56" t="s">
        <v>317</v>
      </c>
      <c r="B59" s="57" t="s">
        <v>318</v>
      </c>
      <c r="C59" s="60"/>
    </row>
    <row r="60" spans="1:3" hidden="1" x14ac:dyDescent="0.25">
      <c r="A60" s="56" t="s">
        <v>319</v>
      </c>
      <c r="B60" s="57" t="s">
        <v>320</v>
      </c>
      <c r="C60" s="60"/>
    </row>
    <row r="61" spans="1:3" hidden="1" x14ac:dyDescent="0.25">
      <c r="A61" s="56" t="s">
        <v>321</v>
      </c>
      <c r="B61" s="57" t="s">
        <v>322</v>
      </c>
      <c r="C61" s="60"/>
    </row>
    <row r="62" spans="1:3" ht="26.25" hidden="1" x14ac:dyDescent="0.25">
      <c r="A62" s="50" t="s">
        <v>323</v>
      </c>
      <c r="B62" s="51" t="s">
        <v>324</v>
      </c>
      <c r="C62" s="61"/>
    </row>
    <row r="63" spans="1:3" hidden="1" x14ac:dyDescent="0.25">
      <c r="A63" s="56" t="s">
        <v>325</v>
      </c>
      <c r="B63" s="57" t="s">
        <v>326</v>
      </c>
      <c r="C63" s="60"/>
    </row>
    <row r="64" spans="1:3" hidden="1" x14ac:dyDescent="0.25">
      <c r="A64" s="56" t="s">
        <v>327</v>
      </c>
      <c r="B64" s="57" t="s">
        <v>328</v>
      </c>
      <c r="C64" s="60"/>
    </row>
    <row r="65" spans="1:3" hidden="1" x14ac:dyDescent="0.25">
      <c r="A65" s="56" t="s">
        <v>329</v>
      </c>
      <c r="B65" s="57" t="s">
        <v>330</v>
      </c>
      <c r="C65" s="60"/>
    </row>
    <row r="66" spans="1:3" ht="26.25" hidden="1" x14ac:dyDescent="0.25">
      <c r="A66" s="56" t="s">
        <v>331</v>
      </c>
      <c r="B66" s="57" t="s">
        <v>332</v>
      </c>
      <c r="C66" s="60"/>
    </row>
    <row r="67" spans="1:3" x14ac:dyDescent="0.25">
      <c r="A67" s="50" t="s">
        <v>333</v>
      </c>
      <c r="B67" s="51" t="s">
        <v>334</v>
      </c>
      <c r="C67" s="62">
        <v>5454185.5432500001</v>
      </c>
    </row>
    <row r="68" spans="1:3" hidden="1" x14ac:dyDescent="0.25">
      <c r="A68" s="56" t="s">
        <v>335</v>
      </c>
      <c r="B68" s="57" t="s">
        <v>336</v>
      </c>
      <c r="C68" s="60"/>
    </row>
    <row r="69" spans="1:3" hidden="1" x14ac:dyDescent="0.25">
      <c r="A69" s="56" t="s">
        <v>337</v>
      </c>
      <c r="B69" s="57" t="s">
        <v>338</v>
      </c>
      <c r="C69" s="60"/>
    </row>
    <row r="70" spans="1:3" hidden="1" x14ac:dyDescent="0.25">
      <c r="A70" s="56" t="s">
        <v>339</v>
      </c>
      <c r="B70" s="57" t="s">
        <v>340</v>
      </c>
      <c r="C70" s="60"/>
    </row>
    <row r="71" spans="1:3" hidden="1" x14ac:dyDescent="0.25">
      <c r="A71" s="56" t="s">
        <v>341</v>
      </c>
      <c r="B71" s="57" t="s">
        <v>342</v>
      </c>
      <c r="C71" s="60"/>
    </row>
    <row r="72" spans="1:3" hidden="1" x14ac:dyDescent="0.25">
      <c r="A72" s="56" t="s">
        <v>343</v>
      </c>
      <c r="B72" s="57" t="s">
        <v>344</v>
      </c>
      <c r="C72" s="60"/>
    </row>
    <row r="73" spans="1:3" hidden="1" x14ac:dyDescent="0.25">
      <c r="A73" s="56" t="s">
        <v>103</v>
      </c>
      <c r="B73" s="57" t="s">
        <v>345</v>
      </c>
      <c r="C73" s="60"/>
    </row>
    <row r="74" spans="1:3" hidden="1" x14ac:dyDescent="0.25">
      <c r="A74" s="50" t="s">
        <v>346</v>
      </c>
      <c r="B74" s="51" t="s">
        <v>347</v>
      </c>
      <c r="C74" s="61"/>
    </row>
    <row r="75" spans="1:3" hidden="1" x14ac:dyDescent="0.25">
      <c r="A75" s="56" t="s">
        <v>348</v>
      </c>
      <c r="B75" s="57" t="s">
        <v>349</v>
      </c>
      <c r="C75" s="60"/>
    </row>
    <row r="76" spans="1:3" hidden="1" x14ac:dyDescent="0.25">
      <c r="A76" s="56" t="s">
        <v>158</v>
      </c>
      <c r="B76" s="57" t="s">
        <v>350</v>
      </c>
      <c r="C76" s="60"/>
    </row>
    <row r="77" spans="1:3" hidden="1" x14ac:dyDescent="0.25">
      <c r="A77" s="56" t="s">
        <v>351</v>
      </c>
      <c r="B77" s="57" t="s">
        <v>352</v>
      </c>
      <c r="C77" s="60"/>
    </row>
    <row r="78" spans="1:3" hidden="1" x14ac:dyDescent="0.25">
      <c r="A78" s="56" t="s">
        <v>353</v>
      </c>
      <c r="B78" s="57" t="s">
        <v>354</v>
      </c>
      <c r="C78" s="60"/>
    </row>
    <row r="79" spans="1:3" hidden="1" x14ac:dyDescent="0.25">
      <c r="A79" s="56" t="s">
        <v>80</v>
      </c>
      <c r="B79" s="57" t="s">
        <v>355</v>
      </c>
      <c r="C79" s="60"/>
    </row>
    <row r="80" spans="1:3" hidden="1" x14ac:dyDescent="0.25">
      <c r="A80" s="56" t="s">
        <v>356</v>
      </c>
      <c r="B80" s="57" t="s">
        <v>357</v>
      </c>
      <c r="C80" s="60"/>
    </row>
    <row r="81" spans="1:3" hidden="1" x14ac:dyDescent="0.25">
      <c r="A81" s="56" t="s">
        <v>358</v>
      </c>
      <c r="B81" s="57" t="s">
        <v>359</v>
      </c>
      <c r="C81" s="60"/>
    </row>
    <row r="82" spans="1:3" x14ac:dyDescent="0.25">
      <c r="A82" s="56" t="s">
        <v>360</v>
      </c>
      <c r="B82" s="57" t="s">
        <v>361</v>
      </c>
      <c r="C82" s="102">
        <v>21448579.354999997</v>
      </c>
    </row>
    <row r="83" spans="1:3" hidden="1" x14ac:dyDescent="0.25">
      <c r="A83" s="56" t="s">
        <v>137</v>
      </c>
      <c r="B83" s="57" t="s">
        <v>362</v>
      </c>
      <c r="C83" s="63"/>
    </row>
    <row r="84" spans="1:3" x14ac:dyDescent="0.25">
      <c r="A84" s="50" t="s">
        <v>363</v>
      </c>
      <c r="B84" s="51" t="s">
        <v>364</v>
      </c>
      <c r="C84" s="103">
        <v>14567450.189999999</v>
      </c>
    </row>
    <row r="85" spans="1:3" hidden="1" x14ac:dyDescent="0.25">
      <c r="A85" s="56" t="s">
        <v>126</v>
      </c>
      <c r="B85" s="57" t="s">
        <v>365</v>
      </c>
      <c r="C85" s="60"/>
    </row>
    <row r="86" spans="1:3" hidden="1" x14ac:dyDescent="0.25">
      <c r="A86" s="47">
        <v>3</v>
      </c>
      <c r="B86" s="48" t="s">
        <v>366</v>
      </c>
      <c r="C86" s="49"/>
    </row>
    <row r="87" spans="1:3" ht="26.25" hidden="1" x14ac:dyDescent="0.25">
      <c r="A87" s="50" t="s">
        <v>367</v>
      </c>
      <c r="B87" s="51" t="s">
        <v>368</v>
      </c>
      <c r="C87" s="52"/>
    </row>
    <row r="88" spans="1:3" hidden="1" x14ac:dyDescent="0.25">
      <c r="A88" s="56" t="s">
        <v>369</v>
      </c>
      <c r="B88" s="57" t="s">
        <v>370</v>
      </c>
      <c r="C88" s="58"/>
    </row>
    <row r="89" spans="1:3" hidden="1" x14ac:dyDescent="0.25">
      <c r="A89" s="56" t="s">
        <v>371</v>
      </c>
      <c r="B89" s="57" t="s">
        <v>372</v>
      </c>
      <c r="C89" s="58"/>
    </row>
    <row r="90" spans="1:3" ht="26.25" hidden="1" x14ac:dyDescent="0.25">
      <c r="A90" s="50" t="s">
        <v>373</v>
      </c>
      <c r="B90" s="51" t="s">
        <v>374</v>
      </c>
      <c r="C90" s="52"/>
    </row>
    <row r="91" spans="1:3" hidden="1" x14ac:dyDescent="0.25">
      <c r="A91" s="56" t="s">
        <v>375</v>
      </c>
      <c r="B91" s="57" t="s">
        <v>376</v>
      </c>
      <c r="C91" s="58"/>
    </row>
    <row r="92" spans="1:3" hidden="1" x14ac:dyDescent="0.25">
      <c r="A92" s="56" t="s">
        <v>377</v>
      </c>
      <c r="B92" s="57" t="s">
        <v>378</v>
      </c>
      <c r="C92" s="58"/>
    </row>
    <row r="93" spans="1:3" hidden="1" x14ac:dyDescent="0.25">
      <c r="A93" s="56" t="s">
        <v>379</v>
      </c>
      <c r="B93" s="57" t="s">
        <v>380</v>
      </c>
      <c r="C93" s="58"/>
    </row>
    <row r="94" spans="1:3" hidden="1" x14ac:dyDescent="0.25">
      <c r="A94" s="56" t="s">
        <v>381</v>
      </c>
      <c r="B94" s="57" t="s">
        <v>382</v>
      </c>
      <c r="C94" s="58"/>
    </row>
    <row r="95" spans="1:3" hidden="1" x14ac:dyDescent="0.25">
      <c r="A95" s="56" t="s">
        <v>383</v>
      </c>
      <c r="B95" s="57" t="s">
        <v>384</v>
      </c>
      <c r="C95" s="58"/>
    </row>
    <row r="96" spans="1:3" hidden="1" x14ac:dyDescent="0.25">
      <c r="A96" s="56" t="s">
        <v>385</v>
      </c>
      <c r="B96" s="57" t="s">
        <v>386</v>
      </c>
      <c r="C96" s="58"/>
    </row>
    <row r="97" spans="1:3" hidden="1" x14ac:dyDescent="0.25">
      <c r="A97" s="50" t="s">
        <v>387</v>
      </c>
      <c r="B97" s="51" t="s">
        <v>388</v>
      </c>
      <c r="C97" s="52"/>
    </row>
    <row r="98" spans="1:3" hidden="1" x14ac:dyDescent="0.25">
      <c r="A98" s="56" t="s">
        <v>389</v>
      </c>
      <c r="B98" s="57" t="s">
        <v>390</v>
      </c>
      <c r="C98" s="58"/>
    </row>
    <row r="99" spans="1:3" hidden="1" x14ac:dyDescent="0.25">
      <c r="A99" s="56" t="s">
        <v>391</v>
      </c>
      <c r="B99" s="57" t="s">
        <v>392</v>
      </c>
      <c r="C99" s="58"/>
    </row>
    <row r="100" spans="1:3" hidden="1" x14ac:dyDescent="0.25">
      <c r="A100" s="56" t="s">
        <v>393</v>
      </c>
      <c r="B100" s="57" t="s">
        <v>394</v>
      </c>
      <c r="C100" s="58"/>
    </row>
    <row r="101" spans="1:3" hidden="1" x14ac:dyDescent="0.25">
      <c r="A101" s="56" t="s">
        <v>395</v>
      </c>
      <c r="B101" s="57" t="s">
        <v>396</v>
      </c>
      <c r="C101" s="58"/>
    </row>
    <row r="102" spans="1:3" hidden="1" x14ac:dyDescent="0.25">
      <c r="A102" s="56" t="s">
        <v>397</v>
      </c>
      <c r="B102" s="57" t="s">
        <v>398</v>
      </c>
      <c r="C102" s="58"/>
    </row>
    <row r="103" spans="1:3" hidden="1" x14ac:dyDescent="0.25">
      <c r="A103" s="56" t="s">
        <v>399</v>
      </c>
      <c r="B103" s="57" t="s">
        <v>400</v>
      </c>
      <c r="C103" s="58"/>
    </row>
    <row r="104" spans="1:3" hidden="1" x14ac:dyDescent="0.25">
      <c r="A104" s="50" t="s">
        <v>401</v>
      </c>
      <c r="B104" s="51" t="s">
        <v>402</v>
      </c>
      <c r="C104" s="52"/>
    </row>
    <row r="105" spans="1:3" ht="26.25" hidden="1" x14ac:dyDescent="0.25">
      <c r="A105" s="56" t="s">
        <v>403</v>
      </c>
      <c r="B105" s="57" t="s">
        <v>404</v>
      </c>
      <c r="C105" s="58"/>
    </row>
    <row r="106" spans="1:3" hidden="1" x14ac:dyDescent="0.25">
      <c r="A106" s="56" t="s">
        <v>405</v>
      </c>
      <c r="B106" s="57" t="s">
        <v>406</v>
      </c>
      <c r="C106" s="58"/>
    </row>
    <row r="107" spans="1:3" hidden="1" x14ac:dyDescent="0.25">
      <c r="A107" s="56" t="s">
        <v>407</v>
      </c>
      <c r="B107" s="57" t="s">
        <v>408</v>
      </c>
      <c r="C107" s="58"/>
    </row>
    <row r="108" spans="1:3" hidden="1" x14ac:dyDescent="0.25">
      <c r="A108" s="50" t="s">
        <v>409</v>
      </c>
      <c r="B108" s="51" t="s">
        <v>410</v>
      </c>
      <c r="C108" s="52"/>
    </row>
    <row r="109" spans="1:3" hidden="1" x14ac:dyDescent="0.25">
      <c r="A109" s="56" t="s">
        <v>411</v>
      </c>
      <c r="B109" s="57" t="s">
        <v>412</v>
      </c>
      <c r="C109" s="58"/>
    </row>
    <row r="110" spans="1:3" hidden="1" x14ac:dyDescent="0.25">
      <c r="A110" s="56" t="s">
        <v>413</v>
      </c>
      <c r="B110" s="57" t="s">
        <v>414</v>
      </c>
      <c r="C110" s="58"/>
    </row>
    <row r="111" spans="1:3" hidden="1" x14ac:dyDescent="0.25">
      <c r="A111" s="56" t="s">
        <v>415</v>
      </c>
      <c r="B111" s="57" t="s">
        <v>416</v>
      </c>
      <c r="C111" s="58"/>
    </row>
    <row r="112" spans="1:3" hidden="1" x14ac:dyDescent="0.25">
      <c r="A112" s="56" t="s">
        <v>417</v>
      </c>
      <c r="B112" s="57" t="s">
        <v>418</v>
      </c>
      <c r="C112" s="58"/>
    </row>
    <row r="113" spans="1:3" ht="26.25" hidden="1" x14ac:dyDescent="0.25">
      <c r="A113" s="56" t="s">
        <v>419</v>
      </c>
      <c r="B113" s="57" t="s">
        <v>420</v>
      </c>
      <c r="C113" s="58"/>
    </row>
    <row r="114" spans="1:3" hidden="1" x14ac:dyDescent="0.25">
      <c r="A114" s="56" t="s">
        <v>421</v>
      </c>
      <c r="B114" s="57" t="s">
        <v>422</v>
      </c>
      <c r="C114" s="58"/>
    </row>
    <row r="115" spans="1:3" hidden="1" x14ac:dyDescent="0.25">
      <c r="A115" s="50" t="s">
        <v>423</v>
      </c>
      <c r="B115" s="51" t="s">
        <v>424</v>
      </c>
      <c r="C115" s="52"/>
    </row>
    <row r="116" spans="1:3" hidden="1" x14ac:dyDescent="0.25">
      <c r="A116" s="56" t="s">
        <v>425</v>
      </c>
      <c r="B116" s="57" t="s">
        <v>426</v>
      </c>
      <c r="C116" s="58"/>
    </row>
    <row r="117" spans="1:3" hidden="1" x14ac:dyDescent="0.25">
      <c r="A117" s="50" t="s">
        <v>427</v>
      </c>
      <c r="B117" s="51" t="s">
        <v>428</v>
      </c>
      <c r="C117" s="52"/>
    </row>
    <row r="118" spans="1:3" hidden="1" x14ac:dyDescent="0.25">
      <c r="A118" s="56" t="s">
        <v>429</v>
      </c>
      <c r="B118" s="57" t="s">
        <v>430</v>
      </c>
      <c r="C118" s="58"/>
    </row>
    <row r="119" spans="1:3" hidden="1" x14ac:dyDescent="0.25">
      <c r="A119" s="56" t="s">
        <v>431</v>
      </c>
      <c r="B119" s="57" t="s">
        <v>432</v>
      </c>
      <c r="C119" s="58"/>
    </row>
    <row r="120" spans="1:3" hidden="1" x14ac:dyDescent="0.25">
      <c r="A120" s="50" t="s">
        <v>433</v>
      </c>
      <c r="B120" s="51" t="s">
        <v>434</v>
      </c>
      <c r="C120" s="52"/>
    </row>
    <row r="121" spans="1:3" hidden="1" x14ac:dyDescent="0.25">
      <c r="A121" s="56" t="s">
        <v>435</v>
      </c>
      <c r="B121" s="57" t="s">
        <v>436</v>
      </c>
      <c r="C121" s="58"/>
    </row>
    <row r="122" spans="1:3" hidden="1" x14ac:dyDescent="0.25">
      <c r="A122" s="56" t="s">
        <v>437</v>
      </c>
      <c r="B122" s="57" t="s">
        <v>438</v>
      </c>
      <c r="C122" s="58"/>
    </row>
    <row r="123" spans="1:3" hidden="1" x14ac:dyDescent="0.25">
      <c r="A123" s="56" t="s">
        <v>439</v>
      </c>
      <c r="B123" s="57" t="s">
        <v>440</v>
      </c>
      <c r="C123" s="58"/>
    </row>
    <row r="124" spans="1:3" hidden="1" x14ac:dyDescent="0.25">
      <c r="A124" s="56" t="s">
        <v>441</v>
      </c>
      <c r="B124" s="57" t="s">
        <v>442</v>
      </c>
      <c r="C124" s="58"/>
    </row>
    <row r="125" spans="1:3" ht="26.25" hidden="1" x14ac:dyDescent="0.25">
      <c r="A125" s="50" t="s">
        <v>443</v>
      </c>
      <c r="B125" s="51" t="s">
        <v>444</v>
      </c>
      <c r="C125" s="52"/>
    </row>
    <row r="126" spans="1:3" hidden="1" x14ac:dyDescent="0.25">
      <c r="A126" s="56" t="s">
        <v>445</v>
      </c>
      <c r="B126" s="57" t="s">
        <v>446</v>
      </c>
      <c r="C126" s="58"/>
    </row>
    <row r="127" spans="1:3" hidden="1" x14ac:dyDescent="0.25">
      <c r="A127" s="56" t="s">
        <v>447</v>
      </c>
      <c r="B127" s="57" t="s">
        <v>448</v>
      </c>
      <c r="C127" s="58"/>
    </row>
    <row r="128" spans="1:3" hidden="1" x14ac:dyDescent="0.25">
      <c r="A128" s="56" t="s">
        <v>449</v>
      </c>
      <c r="B128" s="57" t="s">
        <v>450</v>
      </c>
      <c r="C128" s="58"/>
    </row>
    <row r="129" spans="1:6" ht="26.25" hidden="1" x14ac:dyDescent="0.25">
      <c r="A129" s="47">
        <v>4</v>
      </c>
      <c r="B129" s="48" t="s">
        <v>451</v>
      </c>
      <c r="C129" s="49"/>
    </row>
    <row r="130" spans="1:6" ht="26.25" hidden="1" x14ac:dyDescent="0.25">
      <c r="A130" s="50" t="s">
        <v>452</v>
      </c>
      <c r="B130" s="51" t="s">
        <v>453</v>
      </c>
      <c r="C130" s="52"/>
    </row>
    <row r="131" spans="1:6" hidden="1" x14ac:dyDescent="0.25">
      <c r="A131" s="56" t="s">
        <v>454</v>
      </c>
      <c r="B131" s="57" t="s">
        <v>455</v>
      </c>
      <c r="C131" s="58"/>
    </row>
    <row r="132" spans="1:6" ht="39" hidden="1" x14ac:dyDescent="0.25">
      <c r="A132" s="50" t="s">
        <v>456</v>
      </c>
      <c r="B132" s="51" t="s">
        <v>457</v>
      </c>
      <c r="C132" s="64" t="s">
        <v>209</v>
      </c>
    </row>
    <row r="133" spans="1:6" ht="26.25" hidden="1" x14ac:dyDescent="0.25">
      <c r="A133" s="56" t="s">
        <v>458</v>
      </c>
      <c r="B133" s="57" t="s">
        <v>459</v>
      </c>
      <c r="C133" s="65" t="s">
        <v>209</v>
      </c>
    </row>
    <row r="134" spans="1:6" hidden="1" x14ac:dyDescent="0.25">
      <c r="A134" s="50" t="s">
        <v>460</v>
      </c>
      <c r="B134" s="51" t="s">
        <v>461</v>
      </c>
      <c r="C134" s="52"/>
    </row>
    <row r="135" spans="1:6" hidden="1" x14ac:dyDescent="0.25">
      <c r="A135" s="56" t="s">
        <v>462</v>
      </c>
      <c r="B135" s="57" t="s">
        <v>463</v>
      </c>
      <c r="C135" s="58"/>
    </row>
    <row r="136" spans="1:6" hidden="1" x14ac:dyDescent="0.25">
      <c r="A136" s="56" t="s">
        <v>464</v>
      </c>
      <c r="B136" s="57" t="s">
        <v>465</v>
      </c>
      <c r="C136" s="58"/>
    </row>
    <row r="137" spans="1:6" hidden="1" x14ac:dyDescent="0.25">
      <c r="A137" s="56" t="s">
        <v>466</v>
      </c>
      <c r="B137" s="57" t="s">
        <v>467</v>
      </c>
      <c r="C137" s="58"/>
    </row>
    <row r="138" spans="1:6" ht="26.25" hidden="1" x14ac:dyDescent="0.25">
      <c r="A138" s="56" t="s">
        <v>468</v>
      </c>
      <c r="B138" s="57" t="s">
        <v>469</v>
      </c>
      <c r="C138" s="58"/>
    </row>
    <row r="139" spans="1:6" ht="26.25" hidden="1" x14ac:dyDescent="0.25">
      <c r="A139" s="50" t="s">
        <v>470</v>
      </c>
      <c r="B139" s="51" t="s">
        <v>471</v>
      </c>
      <c r="C139" s="52"/>
    </row>
    <row r="140" spans="1:6" hidden="1" x14ac:dyDescent="0.25">
      <c r="A140" s="56" t="s">
        <v>472</v>
      </c>
      <c r="B140" s="57" t="s">
        <v>473</v>
      </c>
      <c r="C140" s="58"/>
    </row>
    <row r="141" spans="1:6" ht="15" customHeight="1" x14ac:dyDescent="0.25">
      <c r="A141" s="143" t="s">
        <v>474</v>
      </c>
      <c r="B141" s="144"/>
      <c r="C141" s="66">
        <v>41165632.653250001</v>
      </c>
      <c r="E141" s="2"/>
      <c r="F141" s="2"/>
    </row>
    <row r="142" spans="1:6" x14ac:dyDescent="0.25">
      <c r="A142" s="45"/>
      <c r="B142" s="45"/>
      <c r="C142" s="45"/>
    </row>
    <row r="143" spans="1:6" ht="48" customHeight="1" x14ac:dyDescent="0.25">
      <c r="A143" s="145"/>
      <c r="B143" s="145"/>
      <c r="C143" s="145"/>
    </row>
  </sheetData>
  <autoFilter ref="A4:C141" xr:uid="{00000000-0009-0000-0000-000003000000}">
    <filterColumn colId="0" showButton="0"/>
    <filterColumn colId="2">
      <filters>
        <filter val="14,567,450.19"/>
        <filter val="21,448,579.36"/>
        <filter val="3,920,593.97"/>
        <filter val="41,165,632.65"/>
        <filter val="5,454,185.54"/>
      </filters>
    </filterColumn>
  </autoFilter>
  <mergeCells count="5">
    <mergeCell ref="A2:C2"/>
    <mergeCell ref="A4:B4"/>
    <mergeCell ref="A141:B141"/>
    <mergeCell ref="A143:C143"/>
    <mergeCell ref="A1:C1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38"/>
  <sheetViews>
    <sheetView topLeftCell="A3" workbookViewId="0">
      <selection activeCell="A3" sqref="A3:F3"/>
    </sheetView>
  </sheetViews>
  <sheetFormatPr baseColWidth="10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6" width="11.5703125" bestFit="1" customWidth="1"/>
    <col min="257" max="257" width="45.7109375" bestFit="1" customWidth="1"/>
    <col min="258" max="258" width="29" bestFit="1" customWidth="1"/>
    <col min="259" max="259" width="16.140625" bestFit="1" customWidth="1"/>
    <col min="260" max="262" width="11.5703125" bestFit="1" customWidth="1"/>
    <col min="513" max="513" width="45.7109375" bestFit="1" customWidth="1"/>
    <col min="514" max="514" width="29" bestFit="1" customWidth="1"/>
    <col min="515" max="515" width="16.140625" bestFit="1" customWidth="1"/>
    <col min="516" max="518" width="11.5703125" bestFit="1" customWidth="1"/>
    <col min="769" max="769" width="45.7109375" bestFit="1" customWidth="1"/>
    <col min="770" max="770" width="29" bestFit="1" customWidth="1"/>
    <col min="771" max="771" width="16.140625" bestFit="1" customWidth="1"/>
    <col min="772" max="774" width="11.5703125" bestFit="1" customWidth="1"/>
    <col min="1025" max="1025" width="45.7109375" bestFit="1" customWidth="1"/>
    <col min="1026" max="1026" width="29" bestFit="1" customWidth="1"/>
    <col min="1027" max="1027" width="16.140625" bestFit="1" customWidth="1"/>
    <col min="1028" max="1030" width="11.5703125" bestFit="1" customWidth="1"/>
    <col min="1281" max="1281" width="45.7109375" bestFit="1" customWidth="1"/>
    <col min="1282" max="1282" width="29" bestFit="1" customWidth="1"/>
    <col min="1283" max="1283" width="16.140625" bestFit="1" customWidth="1"/>
    <col min="1284" max="1286" width="11.5703125" bestFit="1" customWidth="1"/>
    <col min="1537" max="1537" width="45.7109375" bestFit="1" customWidth="1"/>
    <col min="1538" max="1538" width="29" bestFit="1" customWidth="1"/>
    <col min="1539" max="1539" width="16.140625" bestFit="1" customWidth="1"/>
    <col min="1540" max="1542" width="11.5703125" bestFit="1" customWidth="1"/>
    <col min="1793" max="1793" width="45.7109375" bestFit="1" customWidth="1"/>
    <col min="1794" max="1794" width="29" bestFit="1" customWidth="1"/>
    <col min="1795" max="1795" width="16.140625" bestFit="1" customWidth="1"/>
    <col min="1796" max="1798" width="11.5703125" bestFit="1" customWidth="1"/>
    <col min="2049" max="2049" width="45.7109375" bestFit="1" customWidth="1"/>
    <col min="2050" max="2050" width="29" bestFit="1" customWidth="1"/>
    <col min="2051" max="2051" width="16.140625" bestFit="1" customWidth="1"/>
    <col min="2052" max="2054" width="11.5703125" bestFit="1" customWidth="1"/>
    <col min="2305" max="2305" width="45.7109375" bestFit="1" customWidth="1"/>
    <col min="2306" max="2306" width="29" bestFit="1" customWidth="1"/>
    <col min="2307" max="2307" width="16.140625" bestFit="1" customWidth="1"/>
    <col min="2308" max="2310" width="11.5703125" bestFit="1" customWidth="1"/>
    <col min="2561" max="2561" width="45.7109375" bestFit="1" customWidth="1"/>
    <col min="2562" max="2562" width="29" bestFit="1" customWidth="1"/>
    <col min="2563" max="2563" width="16.140625" bestFit="1" customWidth="1"/>
    <col min="2564" max="2566" width="11.5703125" bestFit="1" customWidth="1"/>
    <col min="2817" max="2817" width="45.7109375" bestFit="1" customWidth="1"/>
    <col min="2818" max="2818" width="29" bestFit="1" customWidth="1"/>
    <col min="2819" max="2819" width="16.140625" bestFit="1" customWidth="1"/>
    <col min="2820" max="2822" width="11.5703125" bestFit="1" customWidth="1"/>
    <col min="3073" max="3073" width="45.7109375" bestFit="1" customWidth="1"/>
    <col min="3074" max="3074" width="29" bestFit="1" customWidth="1"/>
    <col min="3075" max="3075" width="16.140625" bestFit="1" customWidth="1"/>
    <col min="3076" max="3078" width="11.5703125" bestFit="1" customWidth="1"/>
    <col min="3329" max="3329" width="45.7109375" bestFit="1" customWidth="1"/>
    <col min="3330" max="3330" width="29" bestFit="1" customWidth="1"/>
    <col min="3331" max="3331" width="16.140625" bestFit="1" customWidth="1"/>
    <col min="3332" max="3334" width="11.5703125" bestFit="1" customWidth="1"/>
    <col min="3585" max="3585" width="45.7109375" bestFit="1" customWidth="1"/>
    <col min="3586" max="3586" width="29" bestFit="1" customWidth="1"/>
    <col min="3587" max="3587" width="16.140625" bestFit="1" customWidth="1"/>
    <col min="3588" max="3590" width="11.5703125" bestFit="1" customWidth="1"/>
    <col min="3841" max="3841" width="45.7109375" bestFit="1" customWidth="1"/>
    <col min="3842" max="3842" width="29" bestFit="1" customWidth="1"/>
    <col min="3843" max="3843" width="16.140625" bestFit="1" customWidth="1"/>
    <col min="3844" max="3846" width="11.5703125" bestFit="1" customWidth="1"/>
    <col min="4097" max="4097" width="45.7109375" bestFit="1" customWidth="1"/>
    <col min="4098" max="4098" width="29" bestFit="1" customWidth="1"/>
    <col min="4099" max="4099" width="16.140625" bestFit="1" customWidth="1"/>
    <col min="4100" max="4102" width="11.5703125" bestFit="1" customWidth="1"/>
    <col min="4353" max="4353" width="45.7109375" bestFit="1" customWidth="1"/>
    <col min="4354" max="4354" width="29" bestFit="1" customWidth="1"/>
    <col min="4355" max="4355" width="16.140625" bestFit="1" customWidth="1"/>
    <col min="4356" max="4358" width="11.5703125" bestFit="1" customWidth="1"/>
    <col min="4609" max="4609" width="45.7109375" bestFit="1" customWidth="1"/>
    <col min="4610" max="4610" width="29" bestFit="1" customWidth="1"/>
    <col min="4611" max="4611" width="16.140625" bestFit="1" customWidth="1"/>
    <col min="4612" max="4614" width="11.5703125" bestFit="1" customWidth="1"/>
    <col min="4865" max="4865" width="45.7109375" bestFit="1" customWidth="1"/>
    <col min="4866" max="4866" width="29" bestFit="1" customWidth="1"/>
    <col min="4867" max="4867" width="16.140625" bestFit="1" customWidth="1"/>
    <col min="4868" max="4870" width="11.5703125" bestFit="1" customWidth="1"/>
    <col min="5121" max="5121" width="45.7109375" bestFit="1" customWidth="1"/>
    <col min="5122" max="5122" width="29" bestFit="1" customWidth="1"/>
    <col min="5123" max="5123" width="16.140625" bestFit="1" customWidth="1"/>
    <col min="5124" max="5126" width="11.5703125" bestFit="1" customWidth="1"/>
    <col min="5377" max="5377" width="45.7109375" bestFit="1" customWidth="1"/>
    <col min="5378" max="5378" width="29" bestFit="1" customWidth="1"/>
    <col min="5379" max="5379" width="16.140625" bestFit="1" customWidth="1"/>
    <col min="5380" max="5382" width="11.5703125" bestFit="1" customWidth="1"/>
    <col min="5633" max="5633" width="45.7109375" bestFit="1" customWidth="1"/>
    <col min="5634" max="5634" width="29" bestFit="1" customWidth="1"/>
    <col min="5635" max="5635" width="16.140625" bestFit="1" customWidth="1"/>
    <col min="5636" max="5638" width="11.5703125" bestFit="1" customWidth="1"/>
    <col min="5889" max="5889" width="45.7109375" bestFit="1" customWidth="1"/>
    <col min="5890" max="5890" width="29" bestFit="1" customWidth="1"/>
    <col min="5891" max="5891" width="16.140625" bestFit="1" customWidth="1"/>
    <col min="5892" max="5894" width="11.5703125" bestFit="1" customWidth="1"/>
    <col min="6145" max="6145" width="45.7109375" bestFit="1" customWidth="1"/>
    <col min="6146" max="6146" width="29" bestFit="1" customWidth="1"/>
    <col min="6147" max="6147" width="16.140625" bestFit="1" customWidth="1"/>
    <col min="6148" max="6150" width="11.5703125" bestFit="1" customWidth="1"/>
    <col min="6401" max="6401" width="45.7109375" bestFit="1" customWidth="1"/>
    <col min="6402" max="6402" width="29" bestFit="1" customWidth="1"/>
    <col min="6403" max="6403" width="16.140625" bestFit="1" customWidth="1"/>
    <col min="6404" max="6406" width="11.5703125" bestFit="1" customWidth="1"/>
    <col min="6657" max="6657" width="45.7109375" bestFit="1" customWidth="1"/>
    <col min="6658" max="6658" width="29" bestFit="1" customWidth="1"/>
    <col min="6659" max="6659" width="16.140625" bestFit="1" customWidth="1"/>
    <col min="6660" max="6662" width="11.5703125" bestFit="1" customWidth="1"/>
    <col min="6913" max="6913" width="45.7109375" bestFit="1" customWidth="1"/>
    <col min="6914" max="6914" width="29" bestFit="1" customWidth="1"/>
    <col min="6915" max="6915" width="16.140625" bestFit="1" customWidth="1"/>
    <col min="6916" max="6918" width="11.5703125" bestFit="1" customWidth="1"/>
    <col min="7169" max="7169" width="45.7109375" bestFit="1" customWidth="1"/>
    <col min="7170" max="7170" width="29" bestFit="1" customWidth="1"/>
    <col min="7171" max="7171" width="16.140625" bestFit="1" customWidth="1"/>
    <col min="7172" max="7174" width="11.5703125" bestFit="1" customWidth="1"/>
    <col min="7425" max="7425" width="45.7109375" bestFit="1" customWidth="1"/>
    <col min="7426" max="7426" width="29" bestFit="1" customWidth="1"/>
    <col min="7427" max="7427" width="16.140625" bestFit="1" customWidth="1"/>
    <col min="7428" max="7430" width="11.5703125" bestFit="1" customWidth="1"/>
    <col min="7681" max="7681" width="45.7109375" bestFit="1" customWidth="1"/>
    <col min="7682" max="7682" width="29" bestFit="1" customWidth="1"/>
    <col min="7683" max="7683" width="16.140625" bestFit="1" customWidth="1"/>
    <col min="7684" max="7686" width="11.5703125" bestFit="1" customWidth="1"/>
    <col min="7937" max="7937" width="45.7109375" bestFit="1" customWidth="1"/>
    <col min="7938" max="7938" width="29" bestFit="1" customWidth="1"/>
    <col min="7939" max="7939" width="16.140625" bestFit="1" customWidth="1"/>
    <col min="7940" max="7942" width="11.5703125" bestFit="1" customWidth="1"/>
    <col min="8193" max="8193" width="45.7109375" bestFit="1" customWidth="1"/>
    <col min="8194" max="8194" width="29" bestFit="1" customWidth="1"/>
    <col min="8195" max="8195" width="16.140625" bestFit="1" customWidth="1"/>
    <col min="8196" max="8198" width="11.5703125" bestFit="1" customWidth="1"/>
    <col min="8449" max="8449" width="45.7109375" bestFit="1" customWidth="1"/>
    <col min="8450" max="8450" width="29" bestFit="1" customWidth="1"/>
    <col min="8451" max="8451" width="16.140625" bestFit="1" customWidth="1"/>
    <col min="8452" max="8454" width="11.5703125" bestFit="1" customWidth="1"/>
    <col min="8705" max="8705" width="45.7109375" bestFit="1" customWidth="1"/>
    <col min="8706" max="8706" width="29" bestFit="1" customWidth="1"/>
    <col min="8707" max="8707" width="16.140625" bestFit="1" customWidth="1"/>
    <col min="8708" max="8710" width="11.5703125" bestFit="1" customWidth="1"/>
    <col min="8961" max="8961" width="45.7109375" bestFit="1" customWidth="1"/>
    <col min="8962" max="8962" width="29" bestFit="1" customWidth="1"/>
    <col min="8963" max="8963" width="16.140625" bestFit="1" customWidth="1"/>
    <col min="8964" max="8966" width="11.5703125" bestFit="1" customWidth="1"/>
    <col min="9217" max="9217" width="45.7109375" bestFit="1" customWidth="1"/>
    <col min="9218" max="9218" width="29" bestFit="1" customWidth="1"/>
    <col min="9219" max="9219" width="16.140625" bestFit="1" customWidth="1"/>
    <col min="9220" max="9222" width="11.5703125" bestFit="1" customWidth="1"/>
    <col min="9473" max="9473" width="45.7109375" bestFit="1" customWidth="1"/>
    <col min="9474" max="9474" width="29" bestFit="1" customWidth="1"/>
    <col min="9475" max="9475" width="16.140625" bestFit="1" customWidth="1"/>
    <col min="9476" max="9478" width="11.5703125" bestFit="1" customWidth="1"/>
    <col min="9729" max="9729" width="45.7109375" bestFit="1" customWidth="1"/>
    <col min="9730" max="9730" width="29" bestFit="1" customWidth="1"/>
    <col min="9731" max="9731" width="16.140625" bestFit="1" customWidth="1"/>
    <col min="9732" max="9734" width="11.5703125" bestFit="1" customWidth="1"/>
    <col min="9985" max="9985" width="45.7109375" bestFit="1" customWidth="1"/>
    <col min="9986" max="9986" width="29" bestFit="1" customWidth="1"/>
    <col min="9987" max="9987" width="16.140625" bestFit="1" customWidth="1"/>
    <col min="9988" max="9990" width="11.5703125" bestFit="1" customWidth="1"/>
    <col min="10241" max="10241" width="45.7109375" bestFit="1" customWidth="1"/>
    <col min="10242" max="10242" width="29" bestFit="1" customWidth="1"/>
    <col min="10243" max="10243" width="16.140625" bestFit="1" customWidth="1"/>
    <col min="10244" max="10246" width="11.5703125" bestFit="1" customWidth="1"/>
    <col min="10497" max="10497" width="45.7109375" bestFit="1" customWidth="1"/>
    <col min="10498" max="10498" width="29" bestFit="1" customWidth="1"/>
    <col min="10499" max="10499" width="16.140625" bestFit="1" customWidth="1"/>
    <col min="10500" max="10502" width="11.5703125" bestFit="1" customWidth="1"/>
    <col min="10753" max="10753" width="45.7109375" bestFit="1" customWidth="1"/>
    <col min="10754" max="10754" width="29" bestFit="1" customWidth="1"/>
    <col min="10755" max="10755" width="16.140625" bestFit="1" customWidth="1"/>
    <col min="10756" max="10758" width="11.5703125" bestFit="1" customWidth="1"/>
    <col min="11009" max="11009" width="45.7109375" bestFit="1" customWidth="1"/>
    <col min="11010" max="11010" width="29" bestFit="1" customWidth="1"/>
    <col min="11011" max="11011" width="16.140625" bestFit="1" customWidth="1"/>
    <col min="11012" max="11014" width="11.5703125" bestFit="1" customWidth="1"/>
    <col min="11265" max="11265" width="45.7109375" bestFit="1" customWidth="1"/>
    <col min="11266" max="11266" width="29" bestFit="1" customWidth="1"/>
    <col min="11267" max="11267" width="16.140625" bestFit="1" customWidth="1"/>
    <col min="11268" max="11270" width="11.5703125" bestFit="1" customWidth="1"/>
    <col min="11521" max="11521" width="45.7109375" bestFit="1" customWidth="1"/>
    <col min="11522" max="11522" width="29" bestFit="1" customWidth="1"/>
    <col min="11523" max="11523" width="16.140625" bestFit="1" customWidth="1"/>
    <col min="11524" max="11526" width="11.5703125" bestFit="1" customWidth="1"/>
    <col min="11777" max="11777" width="45.7109375" bestFit="1" customWidth="1"/>
    <col min="11778" max="11778" width="29" bestFit="1" customWidth="1"/>
    <col min="11779" max="11779" width="16.140625" bestFit="1" customWidth="1"/>
    <col min="11780" max="11782" width="11.5703125" bestFit="1" customWidth="1"/>
    <col min="12033" max="12033" width="45.7109375" bestFit="1" customWidth="1"/>
    <col min="12034" max="12034" width="29" bestFit="1" customWidth="1"/>
    <col min="12035" max="12035" width="16.140625" bestFit="1" customWidth="1"/>
    <col min="12036" max="12038" width="11.5703125" bestFit="1" customWidth="1"/>
    <col min="12289" max="12289" width="45.7109375" bestFit="1" customWidth="1"/>
    <col min="12290" max="12290" width="29" bestFit="1" customWidth="1"/>
    <col min="12291" max="12291" width="16.140625" bestFit="1" customWidth="1"/>
    <col min="12292" max="12294" width="11.5703125" bestFit="1" customWidth="1"/>
    <col min="12545" max="12545" width="45.7109375" bestFit="1" customWidth="1"/>
    <col min="12546" max="12546" width="29" bestFit="1" customWidth="1"/>
    <col min="12547" max="12547" width="16.140625" bestFit="1" customWidth="1"/>
    <col min="12548" max="12550" width="11.5703125" bestFit="1" customWidth="1"/>
    <col min="12801" max="12801" width="45.7109375" bestFit="1" customWidth="1"/>
    <col min="12802" max="12802" width="29" bestFit="1" customWidth="1"/>
    <col min="12803" max="12803" width="16.140625" bestFit="1" customWidth="1"/>
    <col min="12804" max="12806" width="11.5703125" bestFit="1" customWidth="1"/>
    <col min="13057" max="13057" width="45.7109375" bestFit="1" customWidth="1"/>
    <col min="13058" max="13058" width="29" bestFit="1" customWidth="1"/>
    <col min="13059" max="13059" width="16.140625" bestFit="1" customWidth="1"/>
    <col min="13060" max="13062" width="11.5703125" bestFit="1" customWidth="1"/>
    <col min="13313" max="13313" width="45.7109375" bestFit="1" customWidth="1"/>
    <col min="13314" max="13314" width="29" bestFit="1" customWidth="1"/>
    <col min="13315" max="13315" width="16.140625" bestFit="1" customWidth="1"/>
    <col min="13316" max="13318" width="11.5703125" bestFit="1" customWidth="1"/>
    <col min="13569" max="13569" width="45.7109375" bestFit="1" customWidth="1"/>
    <col min="13570" max="13570" width="29" bestFit="1" customWidth="1"/>
    <col min="13571" max="13571" width="16.140625" bestFit="1" customWidth="1"/>
    <col min="13572" max="13574" width="11.5703125" bestFit="1" customWidth="1"/>
    <col min="13825" max="13825" width="45.7109375" bestFit="1" customWidth="1"/>
    <col min="13826" max="13826" width="29" bestFit="1" customWidth="1"/>
    <col min="13827" max="13827" width="16.140625" bestFit="1" customWidth="1"/>
    <col min="13828" max="13830" width="11.5703125" bestFit="1" customWidth="1"/>
    <col min="14081" max="14081" width="45.7109375" bestFit="1" customWidth="1"/>
    <col min="14082" max="14082" width="29" bestFit="1" customWidth="1"/>
    <col min="14083" max="14083" width="16.140625" bestFit="1" customWidth="1"/>
    <col min="14084" max="14086" width="11.5703125" bestFit="1" customWidth="1"/>
    <col min="14337" max="14337" width="45.7109375" bestFit="1" customWidth="1"/>
    <col min="14338" max="14338" width="29" bestFit="1" customWidth="1"/>
    <col min="14339" max="14339" width="16.140625" bestFit="1" customWidth="1"/>
    <col min="14340" max="14342" width="11.5703125" bestFit="1" customWidth="1"/>
    <col min="14593" max="14593" width="45.7109375" bestFit="1" customWidth="1"/>
    <col min="14594" max="14594" width="29" bestFit="1" customWidth="1"/>
    <col min="14595" max="14595" width="16.140625" bestFit="1" customWidth="1"/>
    <col min="14596" max="14598" width="11.5703125" bestFit="1" customWidth="1"/>
    <col min="14849" max="14849" width="45.7109375" bestFit="1" customWidth="1"/>
    <col min="14850" max="14850" width="29" bestFit="1" customWidth="1"/>
    <col min="14851" max="14851" width="16.140625" bestFit="1" customWidth="1"/>
    <col min="14852" max="14854" width="11.5703125" bestFit="1" customWidth="1"/>
    <col min="15105" max="15105" width="45.7109375" bestFit="1" customWidth="1"/>
    <col min="15106" max="15106" width="29" bestFit="1" customWidth="1"/>
    <col min="15107" max="15107" width="16.140625" bestFit="1" customWidth="1"/>
    <col min="15108" max="15110" width="11.5703125" bestFit="1" customWidth="1"/>
    <col min="15361" max="15361" width="45.7109375" bestFit="1" customWidth="1"/>
    <col min="15362" max="15362" width="29" bestFit="1" customWidth="1"/>
    <col min="15363" max="15363" width="16.140625" bestFit="1" customWidth="1"/>
    <col min="15364" max="15366" width="11.5703125" bestFit="1" customWidth="1"/>
    <col min="15617" max="15617" width="45.7109375" bestFit="1" customWidth="1"/>
    <col min="15618" max="15618" width="29" bestFit="1" customWidth="1"/>
    <col min="15619" max="15619" width="16.140625" bestFit="1" customWidth="1"/>
    <col min="15620" max="15622" width="11.5703125" bestFit="1" customWidth="1"/>
    <col min="15873" max="15873" width="45.7109375" bestFit="1" customWidth="1"/>
    <col min="15874" max="15874" width="29" bestFit="1" customWidth="1"/>
    <col min="15875" max="15875" width="16.140625" bestFit="1" customWidth="1"/>
    <col min="15876" max="15878" width="11.5703125" bestFit="1" customWidth="1"/>
    <col min="16129" max="16129" width="45.7109375" bestFit="1" customWidth="1"/>
    <col min="16130" max="16130" width="29" bestFit="1" customWidth="1"/>
    <col min="16131" max="16131" width="16.140625" bestFit="1" customWidth="1"/>
    <col min="16132" max="16134" width="11.5703125" bestFit="1" customWidth="1"/>
  </cols>
  <sheetData>
    <row r="1" spans="1:6" ht="35.25" hidden="1" customHeight="1" x14ac:dyDescent="0.25">
      <c r="A1" s="126" t="s">
        <v>845</v>
      </c>
      <c r="B1" s="126"/>
      <c r="C1" s="126"/>
      <c r="D1" s="126"/>
      <c r="E1" s="126"/>
      <c r="F1" s="126"/>
    </row>
    <row r="2" spans="1:6" ht="15" hidden="1" customHeight="1" x14ac:dyDescent="0.25"/>
    <row r="3" spans="1:6" s="23" customFormat="1" ht="15.75" customHeight="1" x14ac:dyDescent="0.25">
      <c r="A3" s="148" t="s">
        <v>8</v>
      </c>
      <c r="B3" s="148"/>
      <c r="C3" s="148"/>
      <c r="D3" s="148"/>
      <c r="E3" s="148"/>
      <c r="F3" s="148"/>
    </row>
    <row r="4" spans="1:6" ht="15.75" x14ac:dyDescent="0.25">
      <c r="A4" s="146" t="s">
        <v>846</v>
      </c>
      <c r="B4" s="146"/>
      <c r="C4" s="146"/>
      <c r="D4" s="146"/>
      <c r="E4" s="146"/>
      <c r="F4" s="146"/>
    </row>
    <row r="5" spans="1:6" x14ac:dyDescent="0.25">
      <c r="A5" s="82" t="s">
        <v>209</v>
      </c>
      <c r="B5" s="45"/>
      <c r="C5" s="45"/>
      <c r="D5" s="45"/>
      <c r="E5" s="45"/>
      <c r="F5" s="45"/>
    </row>
    <row r="6" spans="1:6" ht="25.5" x14ac:dyDescent="0.25">
      <c r="A6" s="83" t="s">
        <v>847</v>
      </c>
      <c r="B6" s="83" t="s">
        <v>848</v>
      </c>
      <c r="C6" s="83" t="s">
        <v>849</v>
      </c>
      <c r="D6" s="83" t="s">
        <v>850</v>
      </c>
      <c r="E6" s="83" t="s">
        <v>851</v>
      </c>
      <c r="F6" s="83" t="s">
        <v>140</v>
      </c>
    </row>
    <row r="7" spans="1:6" x14ac:dyDescent="0.25">
      <c r="A7" s="84" t="s">
        <v>852</v>
      </c>
      <c r="B7" s="85" t="s">
        <v>853</v>
      </c>
      <c r="C7" s="86">
        <v>1</v>
      </c>
      <c r="D7" s="86">
        <v>1</v>
      </c>
      <c r="E7" s="86">
        <v>0</v>
      </c>
      <c r="F7" s="86">
        <v>0</v>
      </c>
    </row>
    <row r="8" spans="1:6" x14ac:dyDescent="0.25">
      <c r="A8" s="84" t="s">
        <v>852</v>
      </c>
      <c r="B8" s="85" t="s">
        <v>854</v>
      </c>
      <c r="C8" s="86">
        <v>1</v>
      </c>
      <c r="D8" s="86">
        <v>1</v>
      </c>
      <c r="E8" s="86">
        <v>0</v>
      </c>
      <c r="F8" s="86">
        <v>0</v>
      </c>
    </row>
    <row r="9" spans="1:6" x14ac:dyDescent="0.25">
      <c r="A9" s="84" t="s">
        <v>852</v>
      </c>
      <c r="B9" s="85" t="s">
        <v>855</v>
      </c>
      <c r="C9" s="86">
        <v>4</v>
      </c>
      <c r="D9" s="86">
        <v>4</v>
      </c>
      <c r="E9" s="86">
        <v>0</v>
      </c>
      <c r="F9" s="86">
        <v>0</v>
      </c>
    </row>
    <row r="10" spans="1:6" x14ac:dyDescent="0.25">
      <c r="A10" s="84" t="s">
        <v>852</v>
      </c>
      <c r="B10" s="85" t="s">
        <v>856</v>
      </c>
      <c r="C10" s="86">
        <v>2</v>
      </c>
      <c r="D10" s="86">
        <v>2</v>
      </c>
      <c r="E10" s="86">
        <v>0</v>
      </c>
      <c r="F10" s="86">
        <v>0</v>
      </c>
    </row>
    <row r="11" spans="1:6" x14ac:dyDescent="0.25">
      <c r="A11" s="84" t="s">
        <v>852</v>
      </c>
      <c r="B11" s="85" t="s">
        <v>857</v>
      </c>
      <c r="C11" s="86">
        <v>1</v>
      </c>
      <c r="D11" s="86">
        <v>1</v>
      </c>
      <c r="E11" s="86">
        <v>0</v>
      </c>
      <c r="F11" s="86">
        <v>0</v>
      </c>
    </row>
    <row r="12" spans="1:6" x14ac:dyDescent="0.25">
      <c r="A12" s="84" t="s">
        <v>852</v>
      </c>
      <c r="B12" s="85" t="s">
        <v>858</v>
      </c>
      <c r="C12" s="86">
        <v>1</v>
      </c>
      <c r="D12" s="86">
        <v>1</v>
      </c>
      <c r="E12" s="86">
        <v>0</v>
      </c>
      <c r="F12" s="86">
        <v>0</v>
      </c>
    </row>
    <row r="13" spans="1:6" x14ac:dyDescent="0.25">
      <c r="A13" s="84" t="s">
        <v>852</v>
      </c>
      <c r="B13" s="85" t="s">
        <v>859</v>
      </c>
      <c r="C13" s="86">
        <v>3</v>
      </c>
      <c r="D13" s="86">
        <v>3</v>
      </c>
      <c r="E13" s="86">
        <v>0</v>
      </c>
      <c r="F13" s="86">
        <v>0</v>
      </c>
    </row>
    <row r="14" spans="1:6" x14ac:dyDescent="0.25">
      <c r="A14" s="83" t="s">
        <v>860</v>
      </c>
      <c r="B14" s="83"/>
      <c r="C14" s="83">
        <v>13</v>
      </c>
      <c r="D14" s="83">
        <v>13</v>
      </c>
      <c r="E14" s="83">
        <v>0</v>
      </c>
      <c r="F14" s="83">
        <v>0</v>
      </c>
    </row>
    <row r="15" spans="1:6" x14ac:dyDescent="0.25">
      <c r="A15" s="84" t="s">
        <v>861</v>
      </c>
      <c r="B15" s="85" t="s">
        <v>862</v>
      </c>
      <c r="C15" s="86">
        <v>1</v>
      </c>
      <c r="D15" s="86">
        <v>1</v>
      </c>
      <c r="E15" s="86">
        <v>0</v>
      </c>
      <c r="F15" s="86">
        <v>0</v>
      </c>
    </row>
    <row r="16" spans="1:6" x14ac:dyDescent="0.25">
      <c r="A16" s="84" t="s">
        <v>861</v>
      </c>
      <c r="B16" s="85" t="s">
        <v>857</v>
      </c>
      <c r="C16" s="86">
        <v>1</v>
      </c>
      <c r="D16" s="86">
        <v>1</v>
      </c>
      <c r="E16" s="86">
        <v>0</v>
      </c>
      <c r="F16" s="86">
        <v>0</v>
      </c>
    </row>
    <row r="17" spans="1:6" x14ac:dyDescent="0.25">
      <c r="A17" s="83" t="s">
        <v>860</v>
      </c>
      <c r="B17" s="83"/>
      <c r="C17" s="83">
        <v>2</v>
      </c>
      <c r="D17" s="83">
        <v>2</v>
      </c>
      <c r="E17" s="83">
        <v>0</v>
      </c>
      <c r="F17" s="83">
        <v>0</v>
      </c>
    </row>
    <row r="18" spans="1:6" x14ac:dyDescent="0.25">
      <c r="A18" s="84" t="s">
        <v>111</v>
      </c>
      <c r="B18" s="85" t="s">
        <v>863</v>
      </c>
      <c r="C18" s="86">
        <v>18</v>
      </c>
      <c r="D18" s="86">
        <v>18</v>
      </c>
      <c r="E18" s="86">
        <v>0</v>
      </c>
      <c r="F18" s="86">
        <v>0</v>
      </c>
    </row>
    <row r="19" spans="1:6" x14ac:dyDescent="0.25">
      <c r="A19" s="84" t="s">
        <v>111</v>
      </c>
      <c r="B19" s="85" t="s">
        <v>864</v>
      </c>
      <c r="C19" s="86">
        <v>1</v>
      </c>
      <c r="D19" s="86">
        <v>1</v>
      </c>
      <c r="E19" s="86">
        <v>0</v>
      </c>
      <c r="F19" s="86">
        <v>0</v>
      </c>
    </row>
    <row r="20" spans="1:6" x14ac:dyDescent="0.25">
      <c r="A20" s="84" t="s">
        <v>111</v>
      </c>
      <c r="B20" s="85" t="s">
        <v>856</v>
      </c>
      <c r="C20" s="86">
        <v>2</v>
      </c>
      <c r="D20" s="86">
        <v>2</v>
      </c>
      <c r="E20" s="86">
        <v>0</v>
      </c>
      <c r="F20" s="86">
        <v>0</v>
      </c>
    </row>
    <row r="21" spans="1:6" x14ac:dyDescent="0.25">
      <c r="A21" s="84" t="s">
        <v>111</v>
      </c>
      <c r="B21" s="85" t="s">
        <v>865</v>
      </c>
      <c r="C21" s="86">
        <v>1</v>
      </c>
      <c r="D21" s="86">
        <v>1</v>
      </c>
      <c r="E21" s="86">
        <v>0</v>
      </c>
      <c r="F21" s="86">
        <v>0</v>
      </c>
    </row>
    <row r="22" spans="1:6" x14ac:dyDescent="0.25">
      <c r="A22" s="84" t="s">
        <v>111</v>
      </c>
      <c r="B22" s="85" t="s">
        <v>866</v>
      </c>
      <c r="C22" s="86">
        <v>3</v>
      </c>
      <c r="D22" s="86">
        <v>3</v>
      </c>
      <c r="E22" s="86">
        <v>0</v>
      </c>
      <c r="F22" s="86">
        <v>0</v>
      </c>
    </row>
    <row r="23" spans="1:6" x14ac:dyDescent="0.25">
      <c r="A23" s="84" t="s">
        <v>111</v>
      </c>
      <c r="B23" s="85" t="s">
        <v>858</v>
      </c>
      <c r="C23" s="86">
        <v>1</v>
      </c>
      <c r="D23" s="86">
        <v>1</v>
      </c>
      <c r="E23" s="86">
        <v>0</v>
      </c>
      <c r="F23" s="86">
        <v>0</v>
      </c>
    </row>
    <row r="24" spans="1:6" x14ac:dyDescent="0.25">
      <c r="A24" s="83" t="s">
        <v>860</v>
      </c>
      <c r="B24" s="83"/>
      <c r="C24" s="83">
        <v>26</v>
      </c>
      <c r="D24" s="83">
        <v>26</v>
      </c>
      <c r="E24" s="83">
        <v>0</v>
      </c>
      <c r="F24" s="83">
        <v>0</v>
      </c>
    </row>
    <row r="25" spans="1:6" x14ac:dyDescent="0.25">
      <c r="A25" s="84" t="s">
        <v>867</v>
      </c>
      <c r="B25" s="85" t="s">
        <v>863</v>
      </c>
      <c r="C25" s="86">
        <v>7</v>
      </c>
      <c r="D25" s="86">
        <v>7</v>
      </c>
      <c r="E25" s="86">
        <v>0</v>
      </c>
      <c r="F25" s="86">
        <v>0</v>
      </c>
    </row>
    <row r="26" spans="1:6" x14ac:dyDescent="0.25">
      <c r="A26" s="84" t="s">
        <v>867</v>
      </c>
      <c r="B26" s="85" t="s">
        <v>856</v>
      </c>
      <c r="C26" s="86">
        <v>1</v>
      </c>
      <c r="D26" s="86">
        <v>1</v>
      </c>
      <c r="E26" s="86">
        <v>0</v>
      </c>
      <c r="F26" s="86">
        <v>0</v>
      </c>
    </row>
    <row r="27" spans="1:6" x14ac:dyDescent="0.25">
      <c r="A27" s="84" t="s">
        <v>867</v>
      </c>
      <c r="B27" s="85" t="s">
        <v>865</v>
      </c>
      <c r="C27" s="86">
        <v>1</v>
      </c>
      <c r="D27" s="86">
        <v>1</v>
      </c>
      <c r="E27" s="86">
        <v>0</v>
      </c>
      <c r="F27" s="86">
        <v>0</v>
      </c>
    </row>
    <row r="28" spans="1:6" x14ac:dyDescent="0.25">
      <c r="A28" s="84" t="s">
        <v>867</v>
      </c>
      <c r="B28" s="85" t="s">
        <v>866</v>
      </c>
      <c r="C28" s="86">
        <v>1</v>
      </c>
      <c r="D28" s="86">
        <v>1</v>
      </c>
      <c r="E28" s="86">
        <v>0</v>
      </c>
      <c r="F28" s="86">
        <v>0</v>
      </c>
    </row>
    <row r="29" spans="1:6" x14ac:dyDescent="0.25">
      <c r="A29" s="84" t="s">
        <v>867</v>
      </c>
      <c r="B29" s="85" t="s">
        <v>858</v>
      </c>
      <c r="C29" s="86">
        <v>1</v>
      </c>
      <c r="D29" s="86">
        <v>1</v>
      </c>
      <c r="E29" s="86">
        <v>0</v>
      </c>
      <c r="F29" s="86">
        <v>0</v>
      </c>
    </row>
    <row r="30" spans="1:6" x14ac:dyDescent="0.25">
      <c r="A30" s="83" t="s">
        <v>860</v>
      </c>
      <c r="B30" s="83"/>
      <c r="C30" s="83">
        <v>11</v>
      </c>
      <c r="D30" s="83">
        <v>11</v>
      </c>
      <c r="E30" s="83">
        <v>0</v>
      </c>
      <c r="F30" s="83">
        <v>0</v>
      </c>
    </row>
    <row r="31" spans="1:6" x14ac:dyDescent="0.25">
      <c r="A31" s="84" t="s">
        <v>118</v>
      </c>
      <c r="B31" s="85" t="s">
        <v>858</v>
      </c>
      <c r="C31" s="86">
        <v>1</v>
      </c>
      <c r="D31" s="86">
        <v>1</v>
      </c>
      <c r="E31" s="86">
        <v>0</v>
      </c>
      <c r="F31" s="86">
        <v>0</v>
      </c>
    </row>
    <row r="32" spans="1:6" x14ac:dyDescent="0.25">
      <c r="A32" s="83" t="s">
        <v>860</v>
      </c>
      <c r="B32" s="83"/>
      <c r="C32" s="83">
        <v>1</v>
      </c>
      <c r="D32" s="83">
        <v>1</v>
      </c>
      <c r="E32" s="83">
        <v>0</v>
      </c>
      <c r="F32" s="83">
        <v>0</v>
      </c>
    </row>
    <row r="33" spans="1:6" x14ac:dyDescent="0.25">
      <c r="A33" s="84" t="s">
        <v>120</v>
      </c>
      <c r="B33" s="85" t="s">
        <v>868</v>
      </c>
      <c r="C33" s="86">
        <v>1</v>
      </c>
      <c r="D33" s="86">
        <v>1</v>
      </c>
      <c r="E33" s="86">
        <v>0</v>
      </c>
      <c r="F33" s="86">
        <v>0</v>
      </c>
    </row>
    <row r="34" spans="1:6" x14ac:dyDescent="0.25">
      <c r="A34" s="84" t="s">
        <v>120</v>
      </c>
      <c r="B34" s="85" t="s">
        <v>858</v>
      </c>
      <c r="C34" s="86">
        <v>1</v>
      </c>
      <c r="D34" s="86">
        <v>1</v>
      </c>
      <c r="E34" s="86">
        <v>0</v>
      </c>
      <c r="F34" s="86">
        <v>0</v>
      </c>
    </row>
    <row r="35" spans="1:6" x14ac:dyDescent="0.25">
      <c r="A35" s="83" t="s">
        <v>860</v>
      </c>
      <c r="B35" s="83"/>
      <c r="C35" s="83">
        <v>2</v>
      </c>
      <c r="D35" s="83">
        <v>2</v>
      </c>
      <c r="E35" s="83">
        <v>0</v>
      </c>
      <c r="F35" s="83">
        <v>0</v>
      </c>
    </row>
    <row r="36" spans="1:6" x14ac:dyDescent="0.25">
      <c r="A36" s="87" t="s">
        <v>869</v>
      </c>
      <c r="B36" s="88" t="s">
        <v>870</v>
      </c>
      <c r="C36" s="86">
        <v>1</v>
      </c>
      <c r="D36" s="86">
        <v>1</v>
      </c>
      <c r="E36" s="86">
        <v>0</v>
      </c>
      <c r="F36" s="86">
        <v>0</v>
      </c>
    </row>
    <row r="37" spans="1:6" x14ac:dyDescent="0.25">
      <c r="A37" s="84" t="s">
        <v>869</v>
      </c>
      <c r="B37" s="85" t="s">
        <v>857</v>
      </c>
      <c r="C37" s="86">
        <v>1</v>
      </c>
      <c r="D37" s="86">
        <v>1</v>
      </c>
      <c r="E37" s="86">
        <v>0</v>
      </c>
      <c r="F37" s="86">
        <v>0</v>
      </c>
    </row>
    <row r="38" spans="1:6" x14ac:dyDescent="0.25">
      <c r="A38" s="84" t="s">
        <v>869</v>
      </c>
      <c r="B38" s="85" t="s">
        <v>866</v>
      </c>
      <c r="C38" s="86">
        <v>1</v>
      </c>
      <c r="D38" s="86">
        <v>1</v>
      </c>
      <c r="E38" s="86">
        <v>0</v>
      </c>
      <c r="F38" s="86">
        <v>0</v>
      </c>
    </row>
    <row r="39" spans="1:6" x14ac:dyDescent="0.25">
      <c r="A39" s="84" t="s">
        <v>869</v>
      </c>
      <c r="B39" s="85" t="s">
        <v>871</v>
      </c>
      <c r="C39" s="86">
        <v>4</v>
      </c>
      <c r="D39" s="86">
        <v>4</v>
      </c>
      <c r="E39" s="86">
        <v>0</v>
      </c>
      <c r="F39" s="86">
        <v>0</v>
      </c>
    </row>
    <row r="40" spans="1:6" x14ac:dyDescent="0.25">
      <c r="A40" s="84" t="s">
        <v>869</v>
      </c>
      <c r="B40" s="85" t="s">
        <v>872</v>
      </c>
      <c r="C40" s="86">
        <v>1</v>
      </c>
      <c r="D40" s="86">
        <v>1</v>
      </c>
      <c r="E40" s="86">
        <v>0</v>
      </c>
      <c r="F40" s="86">
        <v>0</v>
      </c>
    </row>
    <row r="41" spans="1:6" x14ac:dyDescent="0.25">
      <c r="A41" s="83" t="s">
        <v>860</v>
      </c>
      <c r="B41" s="83"/>
      <c r="C41" s="83">
        <v>8</v>
      </c>
      <c r="D41" s="83">
        <v>8</v>
      </c>
      <c r="E41" s="83">
        <v>0</v>
      </c>
      <c r="F41" s="83">
        <v>0</v>
      </c>
    </row>
    <row r="42" spans="1:6" x14ac:dyDescent="0.25">
      <c r="A42" s="84" t="s">
        <v>873</v>
      </c>
      <c r="B42" s="85" t="s">
        <v>855</v>
      </c>
      <c r="C42" s="86">
        <v>1</v>
      </c>
      <c r="D42" s="86">
        <v>1</v>
      </c>
      <c r="E42" s="86">
        <v>0</v>
      </c>
      <c r="F42" s="86">
        <v>0</v>
      </c>
    </row>
    <row r="43" spans="1:6" x14ac:dyDescent="0.25">
      <c r="A43" s="84" t="s">
        <v>873</v>
      </c>
      <c r="B43" s="85" t="s">
        <v>866</v>
      </c>
      <c r="C43" s="86">
        <v>1</v>
      </c>
      <c r="D43" s="86">
        <v>1</v>
      </c>
      <c r="E43" s="86">
        <v>0</v>
      </c>
      <c r="F43" s="86">
        <v>0</v>
      </c>
    </row>
    <row r="44" spans="1:6" x14ac:dyDescent="0.25">
      <c r="A44" s="84" t="s">
        <v>873</v>
      </c>
      <c r="B44" s="85" t="s">
        <v>874</v>
      </c>
      <c r="C44" s="86">
        <v>1</v>
      </c>
      <c r="D44" s="86">
        <v>1</v>
      </c>
      <c r="E44" s="86">
        <v>0</v>
      </c>
      <c r="F44" s="86">
        <v>0</v>
      </c>
    </row>
    <row r="45" spans="1:6" x14ac:dyDescent="0.25">
      <c r="A45" s="84" t="s">
        <v>873</v>
      </c>
      <c r="B45" s="85" t="s">
        <v>874</v>
      </c>
      <c r="C45" s="86">
        <v>1</v>
      </c>
      <c r="D45" s="86">
        <v>1</v>
      </c>
      <c r="E45" s="86">
        <v>0</v>
      </c>
      <c r="F45" s="86">
        <v>0</v>
      </c>
    </row>
    <row r="46" spans="1:6" x14ac:dyDescent="0.25">
      <c r="A46" s="84" t="s">
        <v>873</v>
      </c>
      <c r="B46" s="89" t="s">
        <v>875</v>
      </c>
      <c r="C46" s="86">
        <v>2</v>
      </c>
      <c r="D46" s="86">
        <v>2</v>
      </c>
      <c r="E46" s="86">
        <v>0</v>
      </c>
      <c r="F46" s="86">
        <v>0</v>
      </c>
    </row>
    <row r="47" spans="1:6" x14ac:dyDescent="0.25">
      <c r="A47" s="84" t="s">
        <v>873</v>
      </c>
      <c r="B47" s="85" t="s">
        <v>871</v>
      </c>
      <c r="C47" s="86">
        <v>1</v>
      </c>
      <c r="D47" s="86">
        <v>1</v>
      </c>
      <c r="E47" s="86">
        <v>0</v>
      </c>
      <c r="F47" s="86">
        <v>0</v>
      </c>
    </row>
    <row r="48" spans="1:6" x14ac:dyDescent="0.25">
      <c r="A48" s="84" t="s">
        <v>873</v>
      </c>
      <c r="B48" s="85" t="s">
        <v>872</v>
      </c>
      <c r="C48" s="86">
        <v>1</v>
      </c>
      <c r="D48" s="86">
        <v>1</v>
      </c>
      <c r="E48" s="86">
        <v>0</v>
      </c>
      <c r="F48" s="86">
        <v>0</v>
      </c>
    </row>
    <row r="49" spans="1:6" x14ac:dyDescent="0.25">
      <c r="A49" s="84" t="s">
        <v>873</v>
      </c>
      <c r="B49" s="85" t="s">
        <v>859</v>
      </c>
      <c r="C49" s="86">
        <v>1</v>
      </c>
      <c r="D49" s="86">
        <v>1</v>
      </c>
      <c r="E49" s="86">
        <v>0</v>
      </c>
      <c r="F49" s="86">
        <v>0</v>
      </c>
    </row>
    <row r="50" spans="1:6" x14ac:dyDescent="0.25">
      <c r="A50" s="84" t="s">
        <v>873</v>
      </c>
      <c r="B50" s="85" t="s">
        <v>859</v>
      </c>
      <c r="C50" s="86">
        <v>3</v>
      </c>
      <c r="D50" s="86">
        <v>3</v>
      </c>
      <c r="E50" s="86">
        <v>0</v>
      </c>
      <c r="F50" s="86">
        <v>0</v>
      </c>
    </row>
    <row r="51" spans="1:6" x14ac:dyDescent="0.25">
      <c r="A51" s="83" t="s">
        <v>860</v>
      </c>
      <c r="B51" s="83"/>
      <c r="C51" s="83">
        <v>12</v>
      </c>
      <c r="D51" s="83">
        <v>12</v>
      </c>
      <c r="E51" s="83">
        <v>0</v>
      </c>
      <c r="F51" s="83">
        <v>0</v>
      </c>
    </row>
    <row r="52" spans="1:6" x14ac:dyDescent="0.25">
      <c r="A52" s="87" t="s">
        <v>136</v>
      </c>
      <c r="B52" s="88" t="s">
        <v>870</v>
      </c>
      <c r="C52" s="86">
        <v>1</v>
      </c>
      <c r="D52" s="86">
        <v>1</v>
      </c>
      <c r="E52" s="86">
        <v>0</v>
      </c>
      <c r="F52" s="86">
        <v>0</v>
      </c>
    </row>
    <row r="53" spans="1:6" x14ac:dyDescent="0.25">
      <c r="A53" s="87" t="s">
        <v>136</v>
      </c>
      <c r="B53" s="90" t="s">
        <v>857</v>
      </c>
      <c r="C53" s="86">
        <v>1</v>
      </c>
      <c r="D53" s="86">
        <v>1</v>
      </c>
      <c r="E53" s="86">
        <v>0</v>
      </c>
      <c r="F53" s="86">
        <v>0</v>
      </c>
    </row>
    <row r="54" spans="1:6" x14ac:dyDescent="0.25">
      <c r="A54" s="84" t="s">
        <v>136</v>
      </c>
      <c r="B54" s="85" t="s">
        <v>871</v>
      </c>
      <c r="C54" s="86">
        <v>4</v>
      </c>
      <c r="D54" s="86">
        <v>1</v>
      </c>
      <c r="E54" s="86">
        <v>0</v>
      </c>
      <c r="F54" s="86">
        <v>0</v>
      </c>
    </row>
    <row r="55" spans="1:6" x14ac:dyDescent="0.25">
      <c r="A55" s="84" t="s">
        <v>136</v>
      </c>
      <c r="B55" s="85" t="s">
        <v>855</v>
      </c>
      <c r="C55" s="86">
        <v>1</v>
      </c>
      <c r="D55" s="86">
        <v>1</v>
      </c>
      <c r="E55" s="86">
        <v>0</v>
      </c>
      <c r="F55" s="86">
        <v>0</v>
      </c>
    </row>
    <row r="56" spans="1:6" x14ac:dyDescent="0.25">
      <c r="A56" s="84" t="s">
        <v>136</v>
      </c>
      <c r="B56" s="85" t="s">
        <v>859</v>
      </c>
      <c r="C56" s="86">
        <v>3</v>
      </c>
      <c r="D56" s="86">
        <v>2</v>
      </c>
      <c r="E56" s="86">
        <v>0</v>
      </c>
      <c r="F56" s="86">
        <v>0</v>
      </c>
    </row>
    <row r="57" spans="1:6" x14ac:dyDescent="0.25">
      <c r="A57" s="83" t="s">
        <v>860</v>
      </c>
      <c r="B57" s="83"/>
      <c r="C57" s="83">
        <v>10</v>
      </c>
      <c r="D57" s="83">
        <v>10</v>
      </c>
      <c r="E57" s="83">
        <v>0</v>
      </c>
      <c r="F57" s="83">
        <v>0</v>
      </c>
    </row>
    <row r="58" spans="1:6" x14ac:dyDescent="0.25">
      <c r="A58" s="84" t="s">
        <v>144</v>
      </c>
      <c r="B58" s="85" t="s">
        <v>876</v>
      </c>
      <c r="C58" s="86">
        <v>1</v>
      </c>
      <c r="D58" s="86">
        <v>1</v>
      </c>
      <c r="E58" s="86">
        <v>0</v>
      </c>
      <c r="F58" s="86">
        <v>0</v>
      </c>
    </row>
    <row r="59" spans="1:6" x14ac:dyDescent="0.25">
      <c r="A59" s="87" t="s">
        <v>144</v>
      </c>
      <c r="B59" s="88" t="s">
        <v>870</v>
      </c>
      <c r="C59" s="86">
        <v>1</v>
      </c>
      <c r="D59" s="86">
        <v>1</v>
      </c>
      <c r="E59" s="86">
        <v>0</v>
      </c>
      <c r="F59" s="86">
        <v>0</v>
      </c>
    </row>
    <row r="60" spans="1:6" x14ac:dyDescent="0.25">
      <c r="A60" s="84" t="s">
        <v>144</v>
      </c>
      <c r="B60" s="85" t="s">
        <v>855</v>
      </c>
      <c r="C60" s="86">
        <v>1</v>
      </c>
      <c r="D60" s="86">
        <v>1</v>
      </c>
      <c r="E60" s="86">
        <v>0</v>
      </c>
      <c r="F60" s="86">
        <v>0</v>
      </c>
    </row>
    <row r="61" spans="1:6" x14ac:dyDescent="0.25">
      <c r="A61" s="84" t="s">
        <v>144</v>
      </c>
      <c r="B61" s="85" t="s">
        <v>877</v>
      </c>
      <c r="C61" s="86">
        <v>1</v>
      </c>
      <c r="D61" s="86">
        <v>1</v>
      </c>
      <c r="E61" s="86">
        <v>0</v>
      </c>
      <c r="F61" s="86">
        <v>0</v>
      </c>
    </row>
    <row r="62" spans="1:6" x14ac:dyDescent="0.25">
      <c r="A62" s="84" t="s">
        <v>144</v>
      </c>
      <c r="B62" s="85" t="s">
        <v>871</v>
      </c>
      <c r="C62" s="86">
        <v>3</v>
      </c>
      <c r="D62" s="86">
        <v>3</v>
      </c>
      <c r="E62" s="86">
        <v>0</v>
      </c>
      <c r="F62" s="86">
        <v>0</v>
      </c>
    </row>
    <row r="63" spans="1:6" x14ac:dyDescent="0.25">
      <c r="A63" s="84" t="s">
        <v>144</v>
      </c>
      <c r="B63" s="85" t="s">
        <v>859</v>
      </c>
      <c r="C63" s="86">
        <v>2</v>
      </c>
      <c r="D63" s="86">
        <v>2</v>
      </c>
      <c r="E63" s="86">
        <v>0</v>
      </c>
      <c r="F63" s="86">
        <v>0</v>
      </c>
    </row>
    <row r="64" spans="1:6" x14ac:dyDescent="0.25">
      <c r="A64" s="83" t="s">
        <v>860</v>
      </c>
      <c r="B64" s="83"/>
      <c r="C64" s="83">
        <v>9</v>
      </c>
      <c r="D64" s="83">
        <v>9</v>
      </c>
      <c r="E64" s="83">
        <v>0</v>
      </c>
      <c r="F64" s="83">
        <v>0</v>
      </c>
    </row>
    <row r="65" spans="1:6" x14ac:dyDescent="0.25">
      <c r="A65" s="84" t="s">
        <v>153</v>
      </c>
      <c r="B65" s="85" t="s">
        <v>876</v>
      </c>
      <c r="C65" s="86">
        <v>2</v>
      </c>
      <c r="D65" s="86">
        <v>2</v>
      </c>
      <c r="E65" s="86">
        <v>0</v>
      </c>
      <c r="F65" s="86">
        <v>0</v>
      </c>
    </row>
    <row r="66" spans="1:6" x14ac:dyDescent="0.25">
      <c r="A66" s="87" t="s">
        <v>153</v>
      </c>
      <c r="B66" s="88" t="s">
        <v>870</v>
      </c>
      <c r="C66" s="86">
        <v>2</v>
      </c>
      <c r="D66" s="86">
        <v>2</v>
      </c>
      <c r="E66" s="86">
        <v>0</v>
      </c>
      <c r="F66" s="86">
        <v>0</v>
      </c>
    </row>
    <row r="67" spans="1:6" x14ac:dyDescent="0.25">
      <c r="A67" s="84" t="s">
        <v>153</v>
      </c>
      <c r="B67" s="85" t="s">
        <v>855</v>
      </c>
      <c r="C67" s="86">
        <v>1</v>
      </c>
      <c r="D67" s="86">
        <v>1</v>
      </c>
      <c r="E67" s="86">
        <v>0</v>
      </c>
      <c r="F67" s="86">
        <v>0</v>
      </c>
    </row>
    <row r="68" spans="1:6" x14ac:dyDescent="0.25">
      <c r="A68" s="84" t="s">
        <v>153</v>
      </c>
      <c r="B68" s="85" t="s">
        <v>878</v>
      </c>
      <c r="C68" s="86">
        <v>1</v>
      </c>
      <c r="D68" s="86">
        <v>1</v>
      </c>
      <c r="E68" s="86">
        <v>0</v>
      </c>
      <c r="F68" s="86">
        <v>0</v>
      </c>
    </row>
    <row r="69" spans="1:6" x14ac:dyDescent="0.25">
      <c r="A69" s="84" t="s">
        <v>153</v>
      </c>
      <c r="B69" s="85" t="s">
        <v>866</v>
      </c>
      <c r="C69" s="86">
        <v>1</v>
      </c>
      <c r="D69" s="86">
        <v>1</v>
      </c>
      <c r="E69" s="86">
        <v>0</v>
      </c>
      <c r="F69" s="86">
        <v>0</v>
      </c>
    </row>
    <row r="70" spans="1:6" x14ac:dyDescent="0.25">
      <c r="A70" s="84" t="s">
        <v>153</v>
      </c>
      <c r="B70" s="85" t="s">
        <v>871</v>
      </c>
      <c r="C70" s="86">
        <v>5</v>
      </c>
      <c r="D70" s="86">
        <v>5</v>
      </c>
      <c r="E70" s="86">
        <v>0</v>
      </c>
      <c r="F70" s="86">
        <v>0</v>
      </c>
    </row>
    <row r="71" spans="1:6" x14ac:dyDescent="0.25">
      <c r="A71" s="84" t="s">
        <v>153</v>
      </c>
      <c r="B71" s="85" t="s">
        <v>858</v>
      </c>
      <c r="C71" s="86">
        <v>1</v>
      </c>
      <c r="D71" s="86">
        <v>1</v>
      </c>
      <c r="E71" s="86">
        <v>0</v>
      </c>
      <c r="F71" s="86">
        <v>0</v>
      </c>
    </row>
    <row r="72" spans="1:6" x14ac:dyDescent="0.25">
      <c r="A72" s="84" t="s">
        <v>153</v>
      </c>
      <c r="B72" s="85" t="s">
        <v>859</v>
      </c>
      <c r="C72" s="86">
        <v>4</v>
      </c>
      <c r="D72" s="86">
        <v>4</v>
      </c>
      <c r="E72" s="86">
        <v>0</v>
      </c>
      <c r="F72" s="86">
        <v>0</v>
      </c>
    </row>
    <row r="73" spans="1:6" x14ac:dyDescent="0.25">
      <c r="A73" s="84" t="s">
        <v>153</v>
      </c>
      <c r="B73" s="85" t="s">
        <v>879</v>
      </c>
      <c r="C73" s="86">
        <v>2</v>
      </c>
      <c r="D73" s="86">
        <v>0</v>
      </c>
      <c r="E73" s="86">
        <v>0</v>
      </c>
      <c r="F73" s="86">
        <v>2</v>
      </c>
    </row>
    <row r="74" spans="1:6" x14ac:dyDescent="0.25">
      <c r="A74" s="83" t="s">
        <v>860</v>
      </c>
      <c r="B74" s="83"/>
      <c r="C74" s="83">
        <v>19</v>
      </c>
      <c r="D74" s="83">
        <v>17</v>
      </c>
      <c r="E74" s="83">
        <v>0</v>
      </c>
      <c r="F74" s="83">
        <v>2</v>
      </c>
    </row>
    <row r="75" spans="1:6" x14ac:dyDescent="0.25">
      <c r="A75" s="87" t="s">
        <v>880</v>
      </c>
      <c r="B75" s="88" t="s">
        <v>870</v>
      </c>
      <c r="C75" s="86">
        <v>1</v>
      </c>
      <c r="D75" s="86">
        <v>1</v>
      </c>
      <c r="E75" s="86">
        <v>0</v>
      </c>
      <c r="F75" s="86">
        <v>0</v>
      </c>
    </row>
    <row r="76" spans="1:6" x14ac:dyDescent="0.25">
      <c r="A76" s="87" t="s">
        <v>880</v>
      </c>
      <c r="B76" s="88" t="s">
        <v>870</v>
      </c>
      <c r="C76" s="86">
        <v>1</v>
      </c>
      <c r="D76" s="86">
        <v>1</v>
      </c>
      <c r="E76" s="86">
        <v>0</v>
      </c>
      <c r="F76" s="86">
        <v>0</v>
      </c>
    </row>
    <row r="77" spans="1:6" x14ac:dyDescent="0.25">
      <c r="A77" s="84" t="s">
        <v>880</v>
      </c>
      <c r="B77" s="85" t="s">
        <v>853</v>
      </c>
      <c r="C77" s="86">
        <v>1</v>
      </c>
      <c r="D77" s="86">
        <v>1</v>
      </c>
      <c r="E77" s="86">
        <v>0</v>
      </c>
      <c r="F77" s="86">
        <v>0</v>
      </c>
    </row>
    <row r="78" spans="1:6" x14ac:dyDescent="0.25">
      <c r="A78" s="84" t="s">
        <v>880</v>
      </c>
      <c r="B78" s="85" t="s">
        <v>855</v>
      </c>
      <c r="C78" s="86">
        <v>2</v>
      </c>
      <c r="D78" s="86">
        <v>2</v>
      </c>
      <c r="E78" s="86">
        <v>0</v>
      </c>
      <c r="F78" s="86">
        <v>0</v>
      </c>
    </row>
    <row r="79" spans="1:6" x14ac:dyDescent="0.25">
      <c r="A79" s="84" t="s">
        <v>880</v>
      </c>
      <c r="B79" s="85" t="s">
        <v>857</v>
      </c>
      <c r="C79" s="86">
        <v>1</v>
      </c>
      <c r="D79" s="86">
        <v>1</v>
      </c>
      <c r="E79" s="86">
        <v>0</v>
      </c>
      <c r="F79" s="86">
        <v>0</v>
      </c>
    </row>
    <row r="80" spans="1:6" x14ac:dyDescent="0.25">
      <c r="A80" s="84" t="s">
        <v>880</v>
      </c>
      <c r="B80" s="85" t="s">
        <v>866</v>
      </c>
      <c r="C80" s="86">
        <v>5</v>
      </c>
      <c r="D80" s="86">
        <v>5</v>
      </c>
      <c r="E80" s="86">
        <v>0</v>
      </c>
      <c r="F80" s="86">
        <v>0</v>
      </c>
    </row>
    <row r="81" spans="1:6" x14ac:dyDescent="0.25">
      <c r="A81" s="84" t="s">
        <v>880</v>
      </c>
      <c r="B81" s="85" t="s">
        <v>874</v>
      </c>
      <c r="C81" s="86">
        <v>1</v>
      </c>
      <c r="D81" s="86">
        <v>1</v>
      </c>
      <c r="E81" s="86">
        <v>0</v>
      </c>
      <c r="F81" s="86">
        <v>0</v>
      </c>
    </row>
    <row r="82" spans="1:6" x14ac:dyDescent="0.25">
      <c r="A82" s="84" t="s">
        <v>880</v>
      </c>
      <c r="B82" s="85" t="s">
        <v>881</v>
      </c>
      <c r="C82" s="86">
        <v>2</v>
      </c>
      <c r="D82" s="86">
        <v>2</v>
      </c>
      <c r="E82" s="86">
        <v>0</v>
      </c>
      <c r="F82" s="86">
        <v>0</v>
      </c>
    </row>
    <row r="83" spans="1:6" x14ac:dyDescent="0.25">
      <c r="A83" s="84" t="s">
        <v>880</v>
      </c>
      <c r="B83" s="85" t="s">
        <v>859</v>
      </c>
      <c r="C83" s="86">
        <v>1</v>
      </c>
      <c r="D83" s="86">
        <v>1</v>
      </c>
      <c r="E83" s="86">
        <v>0</v>
      </c>
      <c r="F83" s="86">
        <v>0</v>
      </c>
    </row>
    <row r="84" spans="1:6" x14ac:dyDescent="0.25">
      <c r="A84" s="84" t="s">
        <v>880</v>
      </c>
      <c r="B84" s="85" t="s">
        <v>859</v>
      </c>
      <c r="C84" s="86">
        <v>1</v>
      </c>
      <c r="D84" s="86">
        <v>1</v>
      </c>
      <c r="E84" s="86">
        <v>0</v>
      </c>
      <c r="F84" s="86">
        <v>0</v>
      </c>
    </row>
    <row r="85" spans="1:6" x14ac:dyDescent="0.25">
      <c r="A85" s="84" t="s">
        <v>880</v>
      </c>
      <c r="B85" s="85" t="s">
        <v>882</v>
      </c>
      <c r="C85" s="86">
        <v>2</v>
      </c>
      <c r="D85" s="86">
        <v>2</v>
      </c>
      <c r="E85" s="86">
        <v>0</v>
      </c>
      <c r="F85" s="86">
        <v>0</v>
      </c>
    </row>
    <row r="86" spans="1:6" x14ac:dyDescent="0.25">
      <c r="A86" s="83" t="s">
        <v>860</v>
      </c>
      <c r="B86" s="83"/>
      <c r="C86" s="83">
        <v>18</v>
      </c>
      <c r="D86" s="83">
        <v>18</v>
      </c>
      <c r="E86" s="83">
        <v>0</v>
      </c>
      <c r="F86" s="83">
        <v>0</v>
      </c>
    </row>
    <row r="87" spans="1:6" x14ac:dyDescent="0.25">
      <c r="A87" s="87" t="s">
        <v>883</v>
      </c>
      <c r="B87" s="88" t="s">
        <v>870</v>
      </c>
      <c r="C87" s="86">
        <v>1</v>
      </c>
      <c r="D87" s="86">
        <v>1</v>
      </c>
      <c r="E87" s="86">
        <v>0</v>
      </c>
      <c r="F87" s="86">
        <v>0</v>
      </c>
    </row>
    <row r="88" spans="1:6" x14ac:dyDescent="0.25">
      <c r="A88" s="87" t="s">
        <v>883</v>
      </c>
      <c r="B88" s="88" t="s">
        <v>870</v>
      </c>
      <c r="C88" s="86">
        <v>1</v>
      </c>
      <c r="D88" s="86">
        <v>1</v>
      </c>
      <c r="E88" s="86">
        <v>0</v>
      </c>
      <c r="F88" s="86">
        <v>0</v>
      </c>
    </row>
    <row r="89" spans="1:6" x14ac:dyDescent="0.25">
      <c r="A89" s="84" t="s">
        <v>883</v>
      </c>
      <c r="B89" s="85" t="s">
        <v>855</v>
      </c>
      <c r="C89" s="86">
        <v>1</v>
      </c>
      <c r="D89" s="86">
        <v>1</v>
      </c>
      <c r="E89" s="86">
        <v>0</v>
      </c>
      <c r="F89" s="86">
        <v>0</v>
      </c>
    </row>
    <row r="90" spans="1:6" x14ac:dyDescent="0.25">
      <c r="A90" s="84" t="s">
        <v>883</v>
      </c>
      <c r="B90" s="85" t="s">
        <v>884</v>
      </c>
      <c r="C90" s="86">
        <v>1</v>
      </c>
      <c r="D90" s="86">
        <v>1</v>
      </c>
      <c r="E90" s="86">
        <v>0</v>
      </c>
      <c r="F90" s="86">
        <v>0</v>
      </c>
    </row>
    <row r="91" spans="1:6" x14ac:dyDescent="0.25">
      <c r="A91" s="84" t="s">
        <v>883</v>
      </c>
      <c r="B91" s="85" t="s">
        <v>885</v>
      </c>
      <c r="C91" s="86">
        <v>2</v>
      </c>
      <c r="D91" s="86">
        <v>1</v>
      </c>
      <c r="E91" s="86">
        <v>0</v>
      </c>
      <c r="F91" s="86">
        <v>1</v>
      </c>
    </row>
    <row r="92" spans="1:6" x14ac:dyDescent="0.25">
      <c r="A92" s="83" t="s">
        <v>860</v>
      </c>
      <c r="B92" s="83"/>
      <c r="C92" s="83">
        <v>6</v>
      </c>
      <c r="D92" s="83">
        <v>5</v>
      </c>
      <c r="E92" s="83">
        <v>0</v>
      </c>
      <c r="F92" s="83">
        <v>1</v>
      </c>
    </row>
    <row r="93" spans="1:6" x14ac:dyDescent="0.25">
      <c r="A93" s="84" t="s">
        <v>886</v>
      </c>
      <c r="B93" s="85" t="s">
        <v>857</v>
      </c>
      <c r="C93" s="86">
        <v>2</v>
      </c>
      <c r="D93" s="86">
        <v>2</v>
      </c>
      <c r="E93" s="86">
        <v>0</v>
      </c>
      <c r="F93" s="86">
        <v>0</v>
      </c>
    </row>
    <row r="94" spans="1:6" x14ac:dyDescent="0.25">
      <c r="A94" s="83" t="s">
        <v>860</v>
      </c>
      <c r="B94" s="83"/>
      <c r="C94" s="83">
        <v>2</v>
      </c>
      <c r="D94" s="83">
        <v>2</v>
      </c>
      <c r="E94" s="83">
        <v>0</v>
      </c>
      <c r="F94" s="83">
        <v>0</v>
      </c>
    </row>
    <row r="95" spans="1:6" x14ac:dyDescent="0.25">
      <c r="A95" s="84" t="s">
        <v>887</v>
      </c>
      <c r="B95" s="85" t="s">
        <v>888</v>
      </c>
      <c r="C95" s="86">
        <v>1</v>
      </c>
      <c r="D95" s="86">
        <v>1</v>
      </c>
      <c r="E95" s="86">
        <v>0</v>
      </c>
      <c r="F95" s="86">
        <v>0</v>
      </c>
    </row>
    <row r="96" spans="1:6" x14ac:dyDescent="0.25">
      <c r="A96" s="84" t="s">
        <v>887</v>
      </c>
      <c r="B96" s="85" t="s">
        <v>888</v>
      </c>
      <c r="C96" s="86">
        <v>1</v>
      </c>
      <c r="D96" s="86">
        <v>1</v>
      </c>
      <c r="E96" s="86">
        <v>0</v>
      </c>
      <c r="F96" s="86">
        <v>0</v>
      </c>
    </row>
    <row r="97" spans="1:6" x14ac:dyDescent="0.25">
      <c r="A97" s="84" t="s">
        <v>887</v>
      </c>
      <c r="B97" s="85" t="s">
        <v>888</v>
      </c>
      <c r="C97" s="86">
        <v>1</v>
      </c>
      <c r="D97" s="86">
        <v>1</v>
      </c>
      <c r="E97" s="86">
        <v>0</v>
      </c>
      <c r="F97" s="86">
        <v>0</v>
      </c>
    </row>
    <row r="98" spans="1:6" x14ac:dyDescent="0.25">
      <c r="A98" s="84" t="s">
        <v>887</v>
      </c>
      <c r="B98" s="85" t="s">
        <v>888</v>
      </c>
      <c r="C98" s="86">
        <v>1</v>
      </c>
      <c r="D98" s="86">
        <v>1</v>
      </c>
      <c r="E98" s="86">
        <v>0</v>
      </c>
      <c r="F98" s="86">
        <v>0</v>
      </c>
    </row>
    <row r="99" spans="1:6" x14ac:dyDescent="0.25">
      <c r="A99" s="87" t="s">
        <v>887</v>
      </c>
      <c r="B99" s="88" t="s">
        <v>870</v>
      </c>
      <c r="C99" s="86">
        <v>1</v>
      </c>
      <c r="D99" s="86">
        <v>1</v>
      </c>
      <c r="E99" s="86">
        <v>0</v>
      </c>
      <c r="F99" s="86">
        <v>0</v>
      </c>
    </row>
    <row r="100" spans="1:6" x14ac:dyDescent="0.25">
      <c r="A100" s="84" t="s">
        <v>887</v>
      </c>
      <c r="B100" s="85" t="s">
        <v>889</v>
      </c>
      <c r="C100" s="86">
        <v>1</v>
      </c>
      <c r="D100" s="86">
        <v>1</v>
      </c>
      <c r="E100" s="86">
        <v>0</v>
      </c>
      <c r="F100" s="86">
        <v>0</v>
      </c>
    </row>
    <row r="101" spans="1:6" x14ac:dyDescent="0.25">
      <c r="A101" s="84" t="s">
        <v>887</v>
      </c>
      <c r="B101" s="85" t="s">
        <v>889</v>
      </c>
      <c r="C101" s="86">
        <v>1</v>
      </c>
      <c r="D101" s="86">
        <v>1</v>
      </c>
      <c r="E101" s="86">
        <v>0</v>
      </c>
      <c r="F101" s="86">
        <v>0</v>
      </c>
    </row>
    <row r="102" spans="1:6" x14ac:dyDescent="0.25">
      <c r="A102" s="84" t="s">
        <v>887</v>
      </c>
      <c r="B102" s="85" t="s">
        <v>890</v>
      </c>
      <c r="C102" s="86">
        <v>3</v>
      </c>
      <c r="D102" s="86">
        <v>3</v>
      </c>
      <c r="E102" s="86">
        <v>0</v>
      </c>
      <c r="F102" s="86">
        <v>0</v>
      </c>
    </row>
    <row r="103" spans="1:6" x14ac:dyDescent="0.25">
      <c r="A103" s="84" t="s">
        <v>887</v>
      </c>
      <c r="B103" s="85" t="s">
        <v>890</v>
      </c>
      <c r="C103" s="86">
        <v>4</v>
      </c>
      <c r="D103" s="86">
        <v>4</v>
      </c>
      <c r="E103" s="86">
        <v>0</v>
      </c>
      <c r="F103" s="86">
        <v>0</v>
      </c>
    </row>
    <row r="104" spans="1:6" x14ac:dyDescent="0.25">
      <c r="A104" s="84" t="s">
        <v>887</v>
      </c>
      <c r="B104" s="85" t="s">
        <v>890</v>
      </c>
      <c r="C104" s="86">
        <v>1</v>
      </c>
      <c r="D104" s="86">
        <v>1</v>
      </c>
      <c r="E104" s="86">
        <v>0</v>
      </c>
      <c r="F104" s="86">
        <v>0</v>
      </c>
    </row>
    <row r="105" spans="1:6" x14ac:dyDescent="0.25">
      <c r="A105" s="84" t="s">
        <v>887</v>
      </c>
      <c r="B105" s="85" t="s">
        <v>857</v>
      </c>
      <c r="C105" s="86">
        <v>3</v>
      </c>
      <c r="D105" s="86">
        <v>3</v>
      </c>
      <c r="E105" s="86">
        <v>0</v>
      </c>
      <c r="F105" s="86">
        <v>0</v>
      </c>
    </row>
    <row r="106" spans="1:6" x14ac:dyDescent="0.25">
      <c r="A106" s="84" t="s">
        <v>887</v>
      </c>
      <c r="B106" s="85" t="s">
        <v>878</v>
      </c>
      <c r="C106" s="86">
        <v>1</v>
      </c>
      <c r="D106" s="86">
        <v>0</v>
      </c>
      <c r="E106" s="86">
        <v>0</v>
      </c>
      <c r="F106" s="86">
        <v>1</v>
      </c>
    </row>
    <row r="107" spans="1:6" x14ac:dyDescent="0.25">
      <c r="A107" s="84" t="s">
        <v>887</v>
      </c>
      <c r="B107" s="85" t="s">
        <v>891</v>
      </c>
      <c r="C107" s="86">
        <v>1</v>
      </c>
      <c r="D107" s="86">
        <v>1</v>
      </c>
      <c r="E107" s="86">
        <v>0</v>
      </c>
      <c r="F107" s="86">
        <v>0</v>
      </c>
    </row>
    <row r="108" spans="1:6" x14ac:dyDescent="0.25">
      <c r="A108" s="84" t="s">
        <v>887</v>
      </c>
      <c r="B108" s="85" t="s">
        <v>892</v>
      </c>
      <c r="C108" s="86">
        <v>5</v>
      </c>
      <c r="D108" s="86">
        <v>5</v>
      </c>
      <c r="E108" s="86">
        <v>0</v>
      </c>
      <c r="F108" s="86">
        <v>0</v>
      </c>
    </row>
    <row r="109" spans="1:6" x14ac:dyDescent="0.25">
      <c r="A109" s="84" t="s">
        <v>887</v>
      </c>
      <c r="B109" s="85" t="s">
        <v>866</v>
      </c>
      <c r="C109" s="86">
        <v>1</v>
      </c>
      <c r="D109" s="86">
        <v>1</v>
      </c>
      <c r="E109" s="86">
        <v>0</v>
      </c>
      <c r="F109" s="86">
        <v>0</v>
      </c>
    </row>
    <row r="110" spans="1:6" x14ac:dyDescent="0.25">
      <c r="A110" s="84" t="s">
        <v>887</v>
      </c>
      <c r="B110" s="84" t="s">
        <v>885</v>
      </c>
      <c r="C110" s="86">
        <v>1</v>
      </c>
      <c r="D110" s="86">
        <v>1</v>
      </c>
      <c r="E110" s="86">
        <v>0</v>
      </c>
      <c r="F110" s="86">
        <v>0</v>
      </c>
    </row>
    <row r="111" spans="1:6" x14ac:dyDescent="0.25">
      <c r="A111" s="84" t="s">
        <v>887</v>
      </c>
      <c r="B111" s="85" t="s">
        <v>893</v>
      </c>
      <c r="C111" s="86">
        <v>1</v>
      </c>
      <c r="D111" s="86">
        <v>1</v>
      </c>
      <c r="E111" s="86">
        <v>0</v>
      </c>
      <c r="F111" s="86">
        <v>0</v>
      </c>
    </row>
    <row r="112" spans="1:6" x14ac:dyDescent="0.25">
      <c r="A112" s="84" t="s">
        <v>887</v>
      </c>
      <c r="B112" s="85" t="s">
        <v>858</v>
      </c>
      <c r="C112" s="86">
        <v>1</v>
      </c>
      <c r="D112" s="86">
        <v>1</v>
      </c>
      <c r="E112" s="86">
        <v>0</v>
      </c>
      <c r="F112" s="86">
        <v>0</v>
      </c>
    </row>
    <row r="113" spans="1:6" x14ac:dyDescent="0.25">
      <c r="A113" s="84" t="s">
        <v>887</v>
      </c>
      <c r="B113" s="85" t="s">
        <v>858</v>
      </c>
      <c r="C113" s="86">
        <v>1</v>
      </c>
      <c r="D113" s="86">
        <v>1</v>
      </c>
      <c r="E113" s="86">
        <v>0</v>
      </c>
      <c r="F113" s="86">
        <v>0</v>
      </c>
    </row>
    <row r="114" spans="1:6" x14ac:dyDescent="0.25">
      <c r="A114" s="84" t="s">
        <v>887</v>
      </c>
      <c r="B114" s="85" t="s">
        <v>894</v>
      </c>
      <c r="C114" s="86">
        <v>1</v>
      </c>
      <c r="D114" s="86">
        <v>1</v>
      </c>
      <c r="E114" s="86">
        <v>0</v>
      </c>
      <c r="F114" s="86">
        <v>0</v>
      </c>
    </row>
    <row r="115" spans="1:6" x14ac:dyDescent="0.25">
      <c r="A115" s="83" t="s">
        <v>860</v>
      </c>
      <c r="B115" s="83"/>
      <c r="C115" s="83">
        <v>31</v>
      </c>
      <c r="D115" s="83">
        <v>30</v>
      </c>
      <c r="E115" s="83">
        <v>0</v>
      </c>
      <c r="F115" s="83">
        <v>1</v>
      </c>
    </row>
    <row r="116" spans="1:6" x14ac:dyDescent="0.25">
      <c r="A116" s="84" t="s">
        <v>189</v>
      </c>
      <c r="B116" s="85" t="s">
        <v>855</v>
      </c>
      <c r="C116" s="86">
        <v>1</v>
      </c>
      <c r="D116" s="86">
        <v>1</v>
      </c>
      <c r="E116" s="86">
        <v>0</v>
      </c>
      <c r="F116" s="86">
        <v>0</v>
      </c>
    </row>
    <row r="117" spans="1:6" x14ac:dyDescent="0.25">
      <c r="A117" s="84" t="s">
        <v>189</v>
      </c>
      <c r="B117" s="85" t="s">
        <v>857</v>
      </c>
      <c r="C117" s="86">
        <v>1</v>
      </c>
      <c r="D117" s="86">
        <v>1</v>
      </c>
      <c r="E117" s="86">
        <v>0</v>
      </c>
      <c r="F117" s="86">
        <v>0</v>
      </c>
    </row>
    <row r="118" spans="1:6" x14ac:dyDescent="0.25">
      <c r="A118" s="83" t="s">
        <v>860</v>
      </c>
      <c r="B118" s="83"/>
      <c r="C118" s="83">
        <v>2</v>
      </c>
      <c r="D118" s="83">
        <v>2</v>
      </c>
      <c r="E118" s="83">
        <v>0</v>
      </c>
      <c r="F118" s="83">
        <v>0</v>
      </c>
    </row>
    <row r="119" spans="1:6" x14ac:dyDescent="0.25">
      <c r="A119" s="84" t="s">
        <v>192</v>
      </c>
      <c r="B119" s="85" t="s">
        <v>862</v>
      </c>
      <c r="C119" s="86">
        <v>1</v>
      </c>
      <c r="D119" s="86">
        <v>0</v>
      </c>
      <c r="E119" s="86">
        <v>0</v>
      </c>
      <c r="F119" s="86">
        <v>1</v>
      </c>
    </row>
    <row r="120" spans="1:6" x14ac:dyDescent="0.25">
      <c r="A120" s="84" t="s">
        <v>192</v>
      </c>
      <c r="B120" s="85" t="s">
        <v>885</v>
      </c>
      <c r="C120" s="86">
        <v>1</v>
      </c>
      <c r="D120" s="86">
        <v>1</v>
      </c>
      <c r="E120" s="86">
        <v>0</v>
      </c>
      <c r="F120" s="86">
        <v>0</v>
      </c>
    </row>
    <row r="121" spans="1:6" x14ac:dyDescent="0.25">
      <c r="A121" s="83" t="s">
        <v>860</v>
      </c>
      <c r="B121" s="83"/>
      <c r="C121" s="83">
        <v>2</v>
      </c>
      <c r="D121" s="83">
        <v>1</v>
      </c>
      <c r="E121" s="83">
        <v>0</v>
      </c>
      <c r="F121" s="83">
        <v>1</v>
      </c>
    </row>
    <row r="122" spans="1:6" x14ac:dyDescent="0.25">
      <c r="A122" s="84" t="s">
        <v>195</v>
      </c>
      <c r="B122" s="85" t="s">
        <v>889</v>
      </c>
      <c r="C122" s="86">
        <v>1</v>
      </c>
      <c r="D122" s="86">
        <v>1</v>
      </c>
      <c r="E122" s="86">
        <v>0</v>
      </c>
      <c r="F122" s="86">
        <v>0</v>
      </c>
    </row>
    <row r="123" spans="1:6" x14ac:dyDescent="0.25">
      <c r="A123" s="84" t="s">
        <v>195</v>
      </c>
      <c r="B123" s="85" t="s">
        <v>853</v>
      </c>
      <c r="C123" s="86">
        <v>1</v>
      </c>
      <c r="D123" s="86">
        <v>1</v>
      </c>
      <c r="E123" s="86">
        <v>0</v>
      </c>
      <c r="F123" s="86">
        <v>0</v>
      </c>
    </row>
    <row r="124" spans="1:6" x14ac:dyDescent="0.25">
      <c r="A124" s="84" t="s">
        <v>195</v>
      </c>
      <c r="B124" s="85" t="s">
        <v>878</v>
      </c>
      <c r="C124" s="86">
        <v>1</v>
      </c>
      <c r="D124" s="86">
        <v>0</v>
      </c>
      <c r="E124" s="86">
        <v>0</v>
      </c>
      <c r="F124" s="86">
        <v>1</v>
      </c>
    </row>
    <row r="125" spans="1:6" x14ac:dyDescent="0.25">
      <c r="A125" s="84" t="s">
        <v>195</v>
      </c>
      <c r="B125" s="85" t="s">
        <v>895</v>
      </c>
      <c r="C125" s="86">
        <v>1</v>
      </c>
      <c r="D125" s="86">
        <v>1</v>
      </c>
      <c r="E125" s="86">
        <v>0</v>
      </c>
      <c r="F125" s="86">
        <v>0</v>
      </c>
    </row>
    <row r="126" spans="1:6" x14ac:dyDescent="0.25">
      <c r="A126" s="83" t="s">
        <v>860</v>
      </c>
      <c r="B126" s="83"/>
      <c r="C126" s="83">
        <v>4</v>
      </c>
      <c r="D126" s="83">
        <v>3</v>
      </c>
      <c r="E126" s="83">
        <v>0</v>
      </c>
      <c r="F126" s="83">
        <v>1</v>
      </c>
    </row>
    <row r="127" spans="1:6" x14ac:dyDescent="0.25">
      <c r="A127" s="87" t="s">
        <v>201</v>
      </c>
      <c r="B127" s="88" t="s">
        <v>870</v>
      </c>
      <c r="C127" s="86">
        <v>1</v>
      </c>
      <c r="D127" s="86">
        <v>1</v>
      </c>
      <c r="E127" s="86">
        <v>0</v>
      </c>
      <c r="F127" s="86">
        <v>0</v>
      </c>
    </row>
    <row r="128" spans="1:6" x14ac:dyDescent="0.25">
      <c r="A128" s="91" t="s">
        <v>201</v>
      </c>
      <c r="B128" s="85" t="s">
        <v>857</v>
      </c>
      <c r="C128" s="86">
        <v>1</v>
      </c>
      <c r="D128" s="86">
        <v>1</v>
      </c>
      <c r="E128" s="86">
        <v>0</v>
      </c>
      <c r="F128" s="86">
        <v>0</v>
      </c>
    </row>
    <row r="129" spans="1:6" x14ac:dyDescent="0.25">
      <c r="A129" s="83" t="s">
        <v>860</v>
      </c>
      <c r="B129" s="83"/>
      <c r="C129" s="83">
        <v>2</v>
      </c>
      <c r="D129" s="83">
        <v>2</v>
      </c>
      <c r="E129" s="83">
        <v>0</v>
      </c>
      <c r="F129" s="83">
        <v>0</v>
      </c>
    </row>
    <row r="130" spans="1:6" x14ac:dyDescent="0.25">
      <c r="A130" s="87" t="s">
        <v>896</v>
      </c>
      <c r="B130" s="85" t="s">
        <v>857</v>
      </c>
      <c r="C130" s="86">
        <v>1</v>
      </c>
      <c r="D130" s="86">
        <v>0</v>
      </c>
      <c r="E130" s="86">
        <v>0</v>
      </c>
      <c r="F130" s="86">
        <v>1</v>
      </c>
    </row>
    <row r="131" spans="1:6" x14ac:dyDescent="0.25">
      <c r="A131" s="87" t="s">
        <v>896</v>
      </c>
      <c r="B131" s="85" t="s">
        <v>859</v>
      </c>
      <c r="C131" s="86">
        <v>3</v>
      </c>
      <c r="D131" s="86">
        <v>0</v>
      </c>
      <c r="E131" s="86">
        <v>0</v>
      </c>
      <c r="F131" s="86">
        <v>3</v>
      </c>
    </row>
    <row r="132" spans="1:6" x14ac:dyDescent="0.25">
      <c r="A132" s="87" t="s">
        <v>896</v>
      </c>
      <c r="B132" s="88" t="s">
        <v>871</v>
      </c>
      <c r="C132" s="86">
        <v>2</v>
      </c>
      <c r="D132" s="86">
        <v>0</v>
      </c>
      <c r="E132" s="86">
        <v>0</v>
      </c>
      <c r="F132" s="86">
        <v>2</v>
      </c>
    </row>
    <row r="133" spans="1:6" x14ac:dyDescent="0.25">
      <c r="A133" s="83" t="s">
        <v>860</v>
      </c>
      <c r="B133" s="83"/>
      <c r="C133" s="83">
        <v>6</v>
      </c>
      <c r="D133" s="83">
        <v>0</v>
      </c>
      <c r="E133" s="83">
        <v>0</v>
      </c>
      <c r="F133" s="83">
        <v>6</v>
      </c>
    </row>
    <row r="134" spans="1:6" x14ac:dyDescent="0.25">
      <c r="A134" s="84" t="s">
        <v>203</v>
      </c>
      <c r="B134" s="85" t="s">
        <v>853</v>
      </c>
      <c r="C134" s="86">
        <v>1</v>
      </c>
      <c r="D134" s="86">
        <v>1</v>
      </c>
      <c r="E134" s="86">
        <v>0</v>
      </c>
      <c r="F134" s="86">
        <v>0</v>
      </c>
    </row>
    <row r="135" spans="1:6" x14ac:dyDescent="0.25">
      <c r="A135" s="84" t="s">
        <v>203</v>
      </c>
      <c r="B135" s="85" t="s">
        <v>897</v>
      </c>
      <c r="C135" s="86">
        <v>1</v>
      </c>
      <c r="D135" s="86">
        <v>1</v>
      </c>
      <c r="E135" s="86">
        <v>0</v>
      </c>
      <c r="F135" s="86">
        <v>0</v>
      </c>
    </row>
    <row r="136" spans="1:6" x14ac:dyDescent="0.25">
      <c r="A136" s="83" t="s">
        <v>860</v>
      </c>
      <c r="B136" s="83"/>
      <c r="C136" s="83">
        <v>2</v>
      </c>
      <c r="D136" s="83">
        <v>2</v>
      </c>
      <c r="E136" s="83">
        <v>0</v>
      </c>
      <c r="F136" s="83">
        <v>0</v>
      </c>
    </row>
    <row r="137" spans="1:6" x14ac:dyDescent="0.25">
      <c r="A137" s="92" t="s">
        <v>48</v>
      </c>
      <c r="B137" s="92"/>
      <c r="C137" s="92">
        <f>+C14+C17+C24+C30+C32+C35+C41+C51+C57+C64+C74+C86+C92+C94+C115+C118+C121+C126+C129+C133+C136</f>
        <v>188</v>
      </c>
      <c r="D137" s="92">
        <f>+D14+D17+D24+D30+D32+D35+D41+D51+D57+D64+D74+D86+D92+D94+D115+D118+D121+D126+D129+D133+D136</f>
        <v>176</v>
      </c>
      <c r="E137" s="92">
        <f>+E14+E17+E24+E30+E32+E35+E41+E51+E57+E64+E74+E86+E92+E94+E115+E118+E121+E126+E129+E133+E136</f>
        <v>0</v>
      </c>
      <c r="F137" s="92">
        <f>+F14+F17+F24+F30+F32+F35+F41+F51+F57+F64+F74+F86+F92+F94+F115+F118+F121+F126+F129+F133+F136</f>
        <v>12</v>
      </c>
    </row>
    <row r="138" spans="1:6" ht="36.75" customHeight="1" x14ac:dyDescent="0.25">
      <c r="A138" s="147"/>
      <c r="B138" s="147"/>
      <c r="C138" s="147"/>
      <c r="D138" s="147"/>
      <c r="E138" s="147"/>
      <c r="F138" s="147"/>
    </row>
  </sheetData>
  <mergeCells count="3">
    <mergeCell ref="A4:F4"/>
    <mergeCell ref="A138:F138"/>
    <mergeCell ref="A3:F3"/>
  </mergeCells>
  <pageMargins left="0.25" right="0.25" top="0.75" bottom="0.75" header="0.3" footer="0.3"/>
  <pageSetup scale="82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20"/>
  <sheetViews>
    <sheetView workbookViewId="0">
      <selection sqref="A1:A18"/>
    </sheetView>
  </sheetViews>
  <sheetFormatPr baseColWidth="10" defaultColWidth="15.5703125" defaultRowHeight="15" x14ac:dyDescent="0.25"/>
  <cols>
    <col min="1" max="1" width="4" style="3" customWidth="1"/>
    <col min="2" max="2" width="12" customWidth="1"/>
    <col min="3" max="3" width="13" customWidth="1"/>
    <col min="4" max="4" width="11.5703125" customWidth="1"/>
    <col min="5" max="5" width="11.28515625" customWidth="1"/>
    <col min="6" max="7" width="10.5703125" customWidth="1"/>
    <col min="8" max="8" width="10.7109375" customWidth="1"/>
    <col min="9" max="9" width="10.5703125" customWidth="1"/>
    <col min="10" max="10" width="7.85546875" bestFit="1" customWidth="1"/>
    <col min="11" max="11" width="13.42578125" customWidth="1"/>
    <col min="12" max="12" width="12.7109375" customWidth="1"/>
    <col min="13" max="13" width="12" customWidth="1"/>
    <col min="14" max="14" width="12.5703125" customWidth="1"/>
    <col min="15" max="15" width="12.85546875" customWidth="1"/>
    <col min="16" max="16" width="12" customWidth="1"/>
    <col min="17" max="17" width="11.5703125" customWidth="1"/>
    <col min="18" max="18" width="9.7109375" customWidth="1"/>
    <col min="19" max="19" width="9.42578125" customWidth="1"/>
    <col min="20" max="21" width="9.5703125" customWidth="1"/>
    <col min="22" max="22" width="9.85546875" customWidth="1"/>
    <col min="23" max="23" width="9.7109375" customWidth="1"/>
    <col min="24" max="24" width="13.85546875" customWidth="1"/>
    <col min="25" max="25" width="13.28515625" customWidth="1"/>
    <col min="26" max="26" width="13" customWidth="1"/>
    <col min="27" max="27" width="10" bestFit="1" customWidth="1"/>
    <col min="28" max="29" width="9.85546875" customWidth="1"/>
    <col min="30" max="30" width="11.140625" customWidth="1"/>
    <col min="31" max="31" width="13.28515625" bestFit="1" customWidth="1"/>
    <col min="32" max="33" width="13.5703125" bestFit="1" customWidth="1"/>
    <col min="34" max="34" width="13.85546875" bestFit="1" customWidth="1"/>
    <col min="35" max="35" width="12.7109375" customWidth="1"/>
    <col min="36" max="36" width="12.5703125" customWidth="1"/>
    <col min="37" max="37" width="12.42578125" customWidth="1"/>
    <col min="38" max="38" width="12.5703125" customWidth="1"/>
    <col min="39" max="39" width="12.85546875" customWidth="1"/>
    <col min="40" max="40" width="13" customWidth="1"/>
    <col min="41" max="41" width="13.42578125" customWidth="1"/>
    <col min="42" max="42" width="10.28515625" customWidth="1"/>
    <col min="43" max="43" width="10.7109375" customWidth="1"/>
    <col min="44" max="45" width="12" customWidth="1"/>
    <col min="46" max="46" width="12.140625" customWidth="1"/>
    <col min="47" max="47" width="14.85546875" customWidth="1"/>
    <col min="48" max="49" width="12" customWidth="1"/>
    <col min="50" max="56" width="11.7109375" bestFit="1" customWidth="1"/>
    <col min="57" max="57" width="12.140625" customWidth="1"/>
    <col min="58" max="58" width="12.5703125" customWidth="1"/>
    <col min="59" max="59" width="13.85546875" customWidth="1"/>
    <col min="60" max="60" width="13.140625" customWidth="1"/>
    <col min="61" max="61" width="12.28515625" customWidth="1"/>
    <col min="62" max="62" width="10.140625" customWidth="1"/>
    <col min="257" max="257" width="12.5703125" customWidth="1"/>
    <col min="513" max="513" width="12.5703125" customWidth="1"/>
    <col min="769" max="769" width="12.5703125" customWidth="1"/>
    <col min="1025" max="1025" width="12.5703125" customWidth="1"/>
    <col min="1281" max="1281" width="12.5703125" customWidth="1"/>
    <col min="1537" max="1537" width="12.5703125" customWidth="1"/>
    <col min="1793" max="1793" width="12.5703125" customWidth="1"/>
    <col min="2049" max="2049" width="12.5703125" customWidth="1"/>
    <col min="2305" max="2305" width="12.5703125" customWidth="1"/>
    <col min="2561" max="2561" width="12.5703125" customWidth="1"/>
    <col min="2817" max="2817" width="12.5703125" customWidth="1"/>
    <col min="3073" max="3073" width="12.5703125" customWidth="1"/>
    <col min="3329" max="3329" width="12.5703125" customWidth="1"/>
    <col min="3585" max="3585" width="12.5703125" customWidth="1"/>
    <col min="3841" max="3841" width="12.5703125" customWidth="1"/>
    <col min="4097" max="4097" width="12.5703125" customWidth="1"/>
    <col min="4353" max="4353" width="12.5703125" customWidth="1"/>
    <col min="4609" max="4609" width="12.5703125" customWidth="1"/>
    <col min="4865" max="4865" width="12.5703125" customWidth="1"/>
    <col min="5121" max="5121" width="12.5703125" customWidth="1"/>
    <col min="5377" max="5377" width="12.5703125" customWidth="1"/>
    <col min="5633" max="5633" width="12.5703125" customWidth="1"/>
    <col min="5889" max="5889" width="12.5703125" customWidth="1"/>
    <col min="6145" max="6145" width="12.5703125" customWidth="1"/>
    <col min="6401" max="6401" width="12.5703125" customWidth="1"/>
    <col min="6657" max="6657" width="12.5703125" customWidth="1"/>
    <col min="6913" max="6913" width="12.5703125" customWidth="1"/>
    <col min="7169" max="7169" width="12.5703125" customWidth="1"/>
    <col min="7425" max="7425" width="12.5703125" customWidth="1"/>
    <col min="7681" max="7681" width="12.5703125" customWidth="1"/>
    <col min="7937" max="7937" width="12.5703125" customWidth="1"/>
    <col min="8193" max="8193" width="12.5703125" customWidth="1"/>
    <col min="8449" max="8449" width="12.5703125" customWidth="1"/>
    <col min="8705" max="8705" width="12.5703125" customWidth="1"/>
    <col min="8961" max="8961" width="12.5703125" customWidth="1"/>
    <col min="9217" max="9217" width="12.5703125" customWidth="1"/>
    <col min="9473" max="9473" width="12.5703125" customWidth="1"/>
    <col min="9729" max="9729" width="12.5703125" customWidth="1"/>
    <col min="9985" max="9985" width="12.5703125" customWidth="1"/>
    <col min="10241" max="10241" width="12.5703125" customWidth="1"/>
    <col min="10497" max="10497" width="12.5703125" customWidth="1"/>
    <col min="10753" max="10753" width="12.5703125" customWidth="1"/>
    <col min="11009" max="11009" width="12.5703125" customWidth="1"/>
    <col min="11265" max="11265" width="12.5703125" customWidth="1"/>
    <col min="11521" max="11521" width="12.5703125" customWidth="1"/>
    <col min="11777" max="11777" width="12.5703125" customWidth="1"/>
    <col min="12033" max="12033" width="12.5703125" customWidth="1"/>
    <col min="12289" max="12289" width="12.5703125" customWidth="1"/>
    <col min="12545" max="12545" width="12.5703125" customWidth="1"/>
    <col min="12801" max="12801" width="12.5703125" customWidth="1"/>
    <col min="13057" max="13057" width="12.5703125" customWidth="1"/>
    <col min="13313" max="13313" width="12.5703125" customWidth="1"/>
    <col min="13569" max="13569" width="12.5703125" customWidth="1"/>
    <col min="13825" max="13825" width="12.5703125" customWidth="1"/>
    <col min="14081" max="14081" width="12.5703125" customWidth="1"/>
    <col min="14337" max="14337" width="12.5703125" customWidth="1"/>
    <col min="14593" max="14593" width="12.5703125" customWidth="1"/>
    <col min="14849" max="14849" width="12.5703125" customWidth="1"/>
    <col min="15105" max="15105" width="12.5703125" customWidth="1"/>
    <col min="15361" max="15361" width="12.5703125" customWidth="1"/>
    <col min="15617" max="15617" width="12.5703125" customWidth="1"/>
    <col min="15873" max="15873" width="12.5703125" customWidth="1"/>
    <col min="16129" max="16129" width="12.5703125" customWidth="1"/>
  </cols>
  <sheetData>
    <row r="1" spans="1:62" x14ac:dyDescent="0.25">
      <c r="A1" s="151" t="s">
        <v>973</v>
      </c>
      <c r="B1" s="152" t="s">
        <v>898</v>
      </c>
      <c r="C1" s="153"/>
      <c r="D1" s="154"/>
      <c r="E1" s="93" t="s">
        <v>209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 t="s">
        <v>209</v>
      </c>
      <c r="AO1" s="93" t="s">
        <v>209</v>
      </c>
      <c r="AP1" s="93" t="s">
        <v>209</v>
      </c>
      <c r="AQ1" s="93"/>
      <c r="AR1" s="93"/>
      <c r="AS1" s="93"/>
      <c r="AT1" s="93"/>
      <c r="AU1" s="93"/>
      <c r="AV1" s="93"/>
      <c r="AW1" s="93" t="s">
        <v>209</v>
      </c>
      <c r="AX1" s="93" t="s">
        <v>209</v>
      </c>
      <c r="AY1" s="93" t="s">
        <v>209</v>
      </c>
      <c r="AZ1" s="93" t="s">
        <v>209</v>
      </c>
      <c r="BA1" s="93" t="s">
        <v>209</v>
      </c>
      <c r="BB1" s="93"/>
      <c r="BC1" s="93" t="s">
        <v>209</v>
      </c>
      <c r="BD1" s="93" t="s">
        <v>209</v>
      </c>
      <c r="BE1" s="93" t="s">
        <v>209</v>
      </c>
      <c r="BF1" s="93" t="s">
        <v>209</v>
      </c>
      <c r="BG1" s="93" t="s">
        <v>209</v>
      </c>
      <c r="BH1" s="93" t="s">
        <v>209</v>
      </c>
      <c r="BI1" s="93" t="s">
        <v>209</v>
      </c>
      <c r="BJ1" s="93" t="s">
        <v>209</v>
      </c>
    </row>
    <row r="2" spans="1:62" x14ac:dyDescent="0.25">
      <c r="A2" s="151"/>
      <c r="B2" s="155"/>
      <c r="C2" s="156"/>
      <c r="D2" s="157"/>
      <c r="E2" s="94">
        <f>+E3*12</f>
        <v>159499.44</v>
      </c>
      <c r="F2" s="94">
        <f t="shared" ref="F2:BJ2" si="0">+F3*12</f>
        <v>281372.27999999997</v>
      </c>
      <c r="G2" s="94">
        <f t="shared" si="0"/>
        <v>188814.59999999998</v>
      </c>
      <c r="H2" s="94">
        <f t="shared" si="0"/>
        <v>182093.52</v>
      </c>
      <c r="I2" s="94">
        <f t="shared" si="0"/>
        <v>159499.44</v>
      </c>
      <c r="J2" s="94">
        <f t="shared" si="0"/>
        <v>72730.200000000012</v>
      </c>
      <c r="K2" s="94">
        <f t="shared" si="0"/>
        <v>161240.16</v>
      </c>
      <c r="L2" s="94">
        <f t="shared" si="0"/>
        <v>112980.48000000001</v>
      </c>
      <c r="M2" s="94">
        <f t="shared" si="0"/>
        <v>101690.28</v>
      </c>
      <c r="N2" s="94">
        <f t="shared" si="0"/>
        <v>99686.16</v>
      </c>
      <c r="O2" s="94">
        <f t="shared" si="0"/>
        <v>79749.72</v>
      </c>
      <c r="P2" s="94">
        <f t="shared" si="0"/>
        <v>72731.16</v>
      </c>
      <c r="Q2" s="94">
        <f t="shared" si="0"/>
        <v>154852.68</v>
      </c>
      <c r="R2" s="94">
        <f t="shared" si="0"/>
        <v>119237.51999999999</v>
      </c>
      <c r="S2" s="94">
        <f t="shared" si="0"/>
        <v>112980.48000000001</v>
      </c>
      <c r="T2" s="94">
        <f t="shared" si="0"/>
        <v>107001.84</v>
      </c>
      <c r="U2" s="94">
        <f t="shared" si="0"/>
        <v>106335.59999999999</v>
      </c>
      <c r="V2" s="94">
        <f t="shared" si="0"/>
        <v>93040.200000000012</v>
      </c>
      <c r="W2" s="94">
        <f t="shared" si="0"/>
        <v>79749.72</v>
      </c>
      <c r="X2" s="94">
        <f t="shared" si="0"/>
        <v>112979.76</v>
      </c>
      <c r="Y2" s="94">
        <f t="shared" si="0"/>
        <v>93040.200000000012</v>
      </c>
      <c r="Z2" s="94">
        <f t="shared" si="0"/>
        <v>72731.16</v>
      </c>
      <c r="AA2" s="94">
        <f t="shared" si="0"/>
        <v>93040.200000000012</v>
      </c>
      <c r="AB2" s="94">
        <f t="shared" si="0"/>
        <v>106335</v>
      </c>
      <c r="AC2" s="94">
        <f t="shared" si="0"/>
        <v>99686.16</v>
      </c>
      <c r="AD2" s="94">
        <f t="shared" si="0"/>
        <v>59813.279999999999</v>
      </c>
      <c r="AE2" s="94">
        <f t="shared" si="0"/>
        <v>182094.59999999998</v>
      </c>
      <c r="AF2" s="94">
        <f t="shared" si="0"/>
        <v>392853.12</v>
      </c>
      <c r="AG2" s="94">
        <f t="shared" si="0"/>
        <v>240719.88</v>
      </c>
      <c r="AH2" s="94">
        <f t="shared" si="0"/>
        <v>492246.48</v>
      </c>
      <c r="AI2" s="94">
        <f t="shared" si="0"/>
        <v>41513.279999999999</v>
      </c>
      <c r="AJ2" s="94">
        <f t="shared" si="0"/>
        <v>165645.24</v>
      </c>
      <c r="AK2" s="94">
        <f t="shared" si="0"/>
        <v>63033.72</v>
      </c>
      <c r="AL2" s="94">
        <f t="shared" si="0"/>
        <v>59814.36</v>
      </c>
      <c r="AM2" s="94">
        <f t="shared" si="0"/>
        <v>49107.479999999996</v>
      </c>
      <c r="AN2" s="94">
        <f t="shared" si="0"/>
        <v>243905.27999999997</v>
      </c>
      <c r="AO2" s="94">
        <f t="shared" si="0"/>
        <v>199375.19999999998</v>
      </c>
      <c r="AP2" s="94">
        <f t="shared" si="0"/>
        <v>92918.040000000008</v>
      </c>
      <c r="AQ2" s="94">
        <f t="shared" si="0"/>
        <v>73106.880000000005</v>
      </c>
      <c r="AR2" s="94">
        <f t="shared" si="0"/>
        <v>46519.68</v>
      </c>
      <c r="AS2" s="94">
        <f t="shared" si="0"/>
        <v>132916.20000000001</v>
      </c>
      <c r="AT2" s="94">
        <f t="shared" si="0"/>
        <v>117969.95999999999</v>
      </c>
      <c r="AU2" s="94">
        <f t="shared" si="0"/>
        <v>302528.64000000001</v>
      </c>
      <c r="AV2" s="94">
        <f t="shared" si="0"/>
        <v>101971.68</v>
      </c>
      <c r="AW2" s="94">
        <f t="shared" si="0"/>
        <v>159499.44</v>
      </c>
      <c r="AX2" s="94">
        <f t="shared" si="0"/>
        <v>159499.44</v>
      </c>
      <c r="AY2" s="94">
        <f t="shared" si="0"/>
        <v>118056.72</v>
      </c>
      <c r="AZ2" s="94">
        <f t="shared" si="0"/>
        <v>112980.48000000001</v>
      </c>
      <c r="BA2" s="94">
        <f t="shared" si="0"/>
        <v>95702.040000000008</v>
      </c>
      <c r="BB2" s="94">
        <f t="shared" si="0"/>
        <v>86399.28</v>
      </c>
      <c r="BC2" s="94">
        <f t="shared" si="0"/>
        <v>57251.520000000004</v>
      </c>
      <c r="BD2" s="94">
        <f t="shared" si="0"/>
        <v>50940.12</v>
      </c>
      <c r="BE2" s="94">
        <f t="shared" si="0"/>
        <v>182094.59999999998</v>
      </c>
      <c r="BF2" s="94">
        <f t="shared" si="0"/>
        <v>112552.92</v>
      </c>
      <c r="BG2" s="94">
        <f t="shared" si="0"/>
        <v>106332.95999999999</v>
      </c>
      <c r="BH2" s="94">
        <f t="shared" si="0"/>
        <v>101015.51999999999</v>
      </c>
      <c r="BI2" s="94">
        <f t="shared" si="0"/>
        <v>94033.319999999992</v>
      </c>
      <c r="BJ2" s="94">
        <f t="shared" si="0"/>
        <v>79749.72</v>
      </c>
    </row>
    <row r="3" spans="1:62" x14ac:dyDescent="0.25">
      <c r="A3" s="151"/>
      <c r="B3" s="158" t="s">
        <v>899</v>
      </c>
      <c r="C3" s="159"/>
      <c r="D3" s="160"/>
      <c r="E3" s="95">
        <v>13291.62</v>
      </c>
      <c r="F3" s="95">
        <v>23447.69</v>
      </c>
      <c r="G3" s="95">
        <v>15734.55</v>
      </c>
      <c r="H3" s="95">
        <v>15174.46</v>
      </c>
      <c r="I3" s="95">
        <v>13291.62</v>
      </c>
      <c r="J3" s="95">
        <v>6060.85</v>
      </c>
      <c r="K3" s="95">
        <v>13436.68</v>
      </c>
      <c r="L3" s="95">
        <v>9415.0400000000009</v>
      </c>
      <c r="M3" s="95">
        <v>8474.19</v>
      </c>
      <c r="N3" s="95">
        <v>8307.18</v>
      </c>
      <c r="O3" s="95">
        <v>6645.81</v>
      </c>
      <c r="P3" s="95">
        <v>6060.93</v>
      </c>
      <c r="Q3" s="95">
        <v>12904.39</v>
      </c>
      <c r="R3" s="95">
        <v>9936.4599999999991</v>
      </c>
      <c r="S3" s="95">
        <v>9415.0400000000009</v>
      </c>
      <c r="T3" s="95">
        <v>8916.82</v>
      </c>
      <c r="U3" s="95">
        <v>8861.2999999999993</v>
      </c>
      <c r="V3" s="95">
        <v>7753.35</v>
      </c>
      <c r="W3" s="95">
        <v>6645.81</v>
      </c>
      <c r="X3" s="95">
        <v>9414.98</v>
      </c>
      <c r="Y3" s="95">
        <v>7753.35</v>
      </c>
      <c r="Z3" s="95">
        <v>6060.93</v>
      </c>
      <c r="AA3" s="95">
        <v>7753.35</v>
      </c>
      <c r="AB3" s="95">
        <v>8861.25</v>
      </c>
      <c r="AC3" s="95">
        <v>8307.18</v>
      </c>
      <c r="AD3" s="95">
        <v>4984.4399999999996</v>
      </c>
      <c r="AE3" s="95">
        <v>15174.55</v>
      </c>
      <c r="AF3" s="95">
        <v>32737.759999999998</v>
      </c>
      <c r="AG3" s="95">
        <v>20059.990000000002</v>
      </c>
      <c r="AH3" s="95">
        <v>41020.54</v>
      </c>
      <c r="AI3" s="95">
        <v>3459.44</v>
      </c>
      <c r="AJ3" s="95">
        <v>13803.77</v>
      </c>
      <c r="AK3" s="95">
        <v>5252.81</v>
      </c>
      <c r="AL3" s="95">
        <v>4984.53</v>
      </c>
      <c r="AM3" s="95">
        <v>4092.29</v>
      </c>
      <c r="AN3" s="95">
        <v>20325.439999999999</v>
      </c>
      <c r="AO3" s="95">
        <v>16614.599999999999</v>
      </c>
      <c r="AP3" s="95">
        <v>7743.17</v>
      </c>
      <c r="AQ3" s="95">
        <v>6092.24</v>
      </c>
      <c r="AR3" s="95">
        <v>3876.64</v>
      </c>
      <c r="AS3" s="95">
        <v>11076.35</v>
      </c>
      <c r="AT3" s="95">
        <v>9830.83</v>
      </c>
      <c r="AU3" s="95">
        <v>25210.720000000001</v>
      </c>
      <c r="AV3" s="95">
        <v>8497.64</v>
      </c>
      <c r="AW3" s="95">
        <v>13291.62</v>
      </c>
      <c r="AX3" s="95">
        <v>13291.62</v>
      </c>
      <c r="AY3" s="95">
        <v>9838.06</v>
      </c>
      <c r="AZ3" s="95">
        <v>9415.0400000000009</v>
      </c>
      <c r="BA3" s="96">
        <v>7975.17</v>
      </c>
      <c r="BB3" s="96">
        <v>7199.94</v>
      </c>
      <c r="BC3" s="96">
        <v>4770.96</v>
      </c>
      <c r="BD3" s="96">
        <v>4245.01</v>
      </c>
      <c r="BE3" s="96">
        <v>15174.55</v>
      </c>
      <c r="BF3" s="96">
        <v>9379.41</v>
      </c>
      <c r="BG3" s="96">
        <v>8861.08</v>
      </c>
      <c r="BH3" s="96">
        <v>8417.9599999999991</v>
      </c>
      <c r="BI3" s="96">
        <v>7836.11</v>
      </c>
      <c r="BJ3" s="96">
        <v>6645.81</v>
      </c>
    </row>
    <row r="4" spans="1:62" x14ac:dyDescent="0.25">
      <c r="A4" s="151"/>
      <c r="B4" s="161" t="s">
        <v>900</v>
      </c>
      <c r="C4" s="158" t="s">
        <v>901</v>
      </c>
      <c r="D4" s="160"/>
      <c r="E4" s="97">
        <v>0.02</v>
      </c>
      <c r="F4" s="97">
        <v>0.02</v>
      </c>
      <c r="G4" s="97">
        <v>0.02</v>
      </c>
      <c r="H4" s="97">
        <v>0.02</v>
      </c>
      <c r="I4" s="97">
        <v>0.02</v>
      </c>
      <c r="J4" s="97">
        <v>0.02</v>
      </c>
      <c r="K4" s="97">
        <v>0.02</v>
      </c>
      <c r="L4" s="97">
        <v>0.02</v>
      </c>
      <c r="M4" s="97">
        <v>0.02</v>
      </c>
      <c r="N4" s="97">
        <v>0.02</v>
      </c>
      <c r="O4" s="97">
        <v>0.02</v>
      </c>
      <c r="P4" s="97">
        <v>0.02</v>
      </c>
      <c r="Q4" s="97">
        <v>0.02</v>
      </c>
      <c r="R4" s="97">
        <v>0.02</v>
      </c>
      <c r="S4" s="97">
        <v>0.02</v>
      </c>
      <c r="T4" s="97">
        <v>0.02</v>
      </c>
      <c r="U4" s="97">
        <v>0.02</v>
      </c>
      <c r="V4" s="97">
        <v>0.02</v>
      </c>
      <c r="W4" s="97">
        <v>0.02</v>
      </c>
      <c r="X4" s="97">
        <v>0.02</v>
      </c>
      <c r="Y4" s="97">
        <v>0.02</v>
      </c>
      <c r="Z4" s="97">
        <v>0.02</v>
      </c>
      <c r="AA4" s="97">
        <v>0.02</v>
      </c>
      <c r="AB4" s="97">
        <v>0.02</v>
      </c>
      <c r="AC4" s="97">
        <v>0.02</v>
      </c>
      <c r="AD4" s="97">
        <v>0.02</v>
      </c>
      <c r="AE4" s="97">
        <v>0.02</v>
      </c>
      <c r="AF4" s="97">
        <v>0.02</v>
      </c>
      <c r="AG4" s="97">
        <v>0.02</v>
      </c>
      <c r="AH4" s="97">
        <v>0.02</v>
      </c>
      <c r="AI4" s="97">
        <v>0.02</v>
      </c>
      <c r="AJ4" s="97">
        <v>0.02</v>
      </c>
      <c r="AK4" s="97">
        <v>0.02</v>
      </c>
      <c r="AL4" s="97">
        <v>0.02</v>
      </c>
      <c r="AM4" s="97">
        <v>0.02</v>
      </c>
      <c r="AN4" s="97">
        <v>0.02</v>
      </c>
      <c r="AO4" s="97">
        <v>0.02</v>
      </c>
      <c r="AP4" s="97">
        <v>0.02</v>
      </c>
      <c r="AQ4" s="97">
        <v>0.02</v>
      </c>
      <c r="AR4" s="97">
        <v>0.02</v>
      </c>
      <c r="AS4" s="97">
        <v>0.02</v>
      </c>
      <c r="AT4" s="97">
        <v>0.02</v>
      </c>
      <c r="AU4" s="97">
        <v>0.02</v>
      </c>
      <c r="AV4" s="97">
        <v>0.02</v>
      </c>
      <c r="AW4" s="97">
        <v>0.02</v>
      </c>
      <c r="AX4" s="97">
        <v>0.02</v>
      </c>
      <c r="AY4" s="97">
        <v>0.02</v>
      </c>
      <c r="AZ4" s="97">
        <v>0.02</v>
      </c>
      <c r="BA4" s="97">
        <v>0.02</v>
      </c>
      <c r="BB4" s="97">
        <v>0.02</v>
      </c>
      <c r="BC4" s="97">
        <v>0.02</v>
      </c>
      <c r="BD4" s="97">
        <v>0.02</v>
      </c>
      <c r="BE4" s="97">
        <v>0.02</v>
      </c>
      <c r="BF4" s="97">
        <v>0.02</v>
      </c>
      <c r="BG4" s="97">
        <v>0.02</v>
      </c>
      <c r="BH4" s="97">
        <v>0.02</v>
      </c>
      <c r="BI4" s="97">
        <v>0.02</v>
      </c>
      <c r="BJ4" s="97">
        <v>0.02</v>
      </c>
    </row>
    <row r="5" spans="1:62" x14ac:dyDescent="0.25">
      <c r="A5" s="151"/>
      <c r="B5" s="162"/>
      <c r="C5" s="158" t="s">
        <v>902</v>
      </c>
      <c r="D5" s="160"/>
      <c r="E5" s="98">
        <f>+E3*E4</f>
        <v>265.83240000000001</v>
      </c>
      <c r="F5" s="98">
        <f t="shared" ref="F5:BJ5" si="1">+F3*F4</f>
        <v>468.9538</v>
      </c>
      <c r="G5" s="98">
        <f t="shared" si="1"/>
        <v>314.69099999999997</v>
      </c>
      <c r="H5" s="98">
        <f t="shared" si="1"/>
        <v>303.48919999999998</v>
      </c>
      <c r="I5" s="98">
        <f t="shared" si="1"/>
        <v>265.83240000000001</v>
      </c>
      <c r="J5" s="98">
        <f t="shared" si="1"/>
        <v>121.21700000000001</v>
      </c>
      <c r="K5" s="98">
        <f t="shared" si="1"/>
        <v>268.73360000000002</v>
      </c>
      <c r="L5" s="98">
        <f t="shared" si="1"/>
        <v>188.30080000000001</v>
      </c>
      <c r="M5" s="98">
        <f t="shared" si="1"/>
        <v>169.4838</v>
      </c>
      <c r="N5" s="98">
        <f t="shared" si="1"/>
        <v>166.14360000000002</v>
      </c>
      <c r="O5" s="98">
        <f t="shared" si="1"/>
        <v>132.9162</v>
      </c>
      <c r="P5" s="98">
        <f t="shared" si="1"/>
        <v>121.21860000000001</v>
      </c>
      <c r="Q5" s="98">
        <f t="shared" si="1"/>
        <v>258.08780000000002</v>
      </c>
      <c r="R5" s="98">
        <f t="shared" si="1"/>
        <v>198.72919999999999</v>
      </c>
      <c r="S5" s="98">
        <f t="shared" si="1"/>
        <v>188.30080000000001</v>
      </c>
      <c r="T5" s="98">
        <f t="shared" si="1"/>
        <v>178.3364</v>
      </c>
      <c r="U5" s="98">
        <f t="shared" si="1"/>
        <v>177.226</v>
      </c>
      <c r="V5" s="98">
        <f t="shared" si="1"/>
        <v>155.06700000000001</v>
      </c>
      <c r="W5" s="98">
        <f t="shared" si="1"/>
        <v>132.9162</v>
      </c>
      <c r="X5" s="98">
        <f t="shared" si="1"/>
        <v>188.2996</v>
      </c>
      <c r="Y5" s="98">
        <f t="shared" si="1"/>
        <v>155.06700000000001</v>
      </c>
      <c r="Z5" s="98">
        <f t="shared" si="1"/>
        <v>121.21860000000001</v>
      </c>
      <c r="AA5" s="98">
        <f t="shared" si="1"/>
        <v>155.06700000000001</v>
      </c>
      <c r="AB5" s="98">
        <f t="shared" si="1"/>
        <v>177.22499999999999</v>
      </c>
      <c r="AC5" s="98">
        <f t="shared" si="1"/>
        <v>166.14360000000002</v>
      </c>
      <c r="AD5" s="98">
        <f t="shared" si="1"/>
        <v>99.688800000000001</v>
      </c>
      <c r="AE5" s="98">
        <f t="shared" si="1"/>
        <v>303.49099999999999</v>
      </c>
      <c r="AF5" s="98">
        <f t="shared" si="1"/>
        <v>654.75519999999995</v>
      </c>
      <c r="AG5" s="98">
        <f t="shared" si="1"/>
        <v>401.19980000000004</v>
      </c>
      <c r="AH5" s="98">
        <f t="shared" si="1"/>
        <v>820.41079999999999</v>
      </c>
      <c r="AI5" s="98">
        <f t="shared" si="1"/>
        <v>69.188800000000001</v>
      </c>
      <c r="AJ5" s="98">
        <f t="shared" si="1"/>
        <v>276.0754</v>
      </c>
      <c r="AK5" s="98">
        <f t="shared" si="1"/>
        <v>105.0562</v>
      </c>
      <c r="AL5" s="98">
        <f t="shared" si="1"/>
        <v>99.690600000000003</v>
      </c>
      <c r="AM5" s="98">
        <f t="shared" si="1"/>
        <v>81.845799999999997</v>
      </c>
      <c r="AN5" s="98">
        <f t="shared" si="1"/>
        <v>406.50880000000001</v>
      </c>
      <c r="AO5" s="98">
        <f t="shared" si="1"/>
        <v>332.29199999999997</v>
      </c>
      <c r="AP5" s="98">
        <f t="shared" si="1"/>
        <v>154.86340000000001</v>
      </c>
      <c r="AQ5" s="98">
        <f t="shared" si="1"/>
        <v>121.84479999999999</v>
      </c>
      <c r="AR5" s="98">
        <f t="shared" si="1"/>
        <v>77.532799999999995</v>
      </c>
      <c r="AS5" s="98">
        <f t="shared" si="1"/>
        <v>221.52700000000002</v>
      </c>
      <c r="AT5" s="98">
        <f t="shared" si="1"/>
        <v>196.61660000000001</v>
      </c>
      <c r="AU5" s="98">
        <f t="shared" si="1"/>
        <v>504.21440000000001</v>
      </c>
      <c r="AV5" s="98">
        <f t="shared" si="1"/>
        <v>169.9528</v>
      </c>
      <c r="AW5" s="98">
        <f t="shared" si="1"/>
        <v>265.83240000000001</v>
      </c>
      <c r="AX5" s="98">
        <f t="shared" si="1"/>
        <v>265.83240000000001</v>
      </c>
      <c r="AY5" s="98">
        <f t="shared" si="1"/>
        <v>196.7612</v>
      </c>
      <c r="AZ5" s="98">
        <f t="shared" si="1"/>
        <v>188.30080000000001</v>
      </c>
      <c r="BA5" s="98">
        <f t="shared" si="1"/>
        <v>159.5034</v>
      </c>
      <c r="BB5" s="98">
        <f t="shared" si="1"/>
        <v>143.99879999999999</v>
      </c>
      <c r="BC5" s="98">
        <f t="shared" si="1"/>
        <v>95.419200000000004</v>
      </c>
      <c r="BD5" s="98">
        <f t="shared" si="1"/>
        <v>84.900200000000012</v>
      </c>
      <c r="BE5" s="98">
        <f t="shared" si="1"/>
        <v>303.49099999999999</v>
      </c>
      <c r="BF5" s="98">
        <f t="shared" si="1"/>
        <v>187.5882</v>
      </c>
      <c r="BG5" s="98">
        <f t="shared" si="1"/>
        <v>177.2216</v>
      </c>
      <c r="BH5" s="98">
        <f t="shared" si="1"/>
        <v>168.35919999999999</v>
      </c>
      <c r="BI5" s="98">
        <f t="shared" si="1"/>
        <v>156.72219999999999</v>
      </c>
      <c r="BJ5" s="98">
        <f t="shared" si="1"/>
        <v>132.9162</v>
      </c>
    </row>
    <row r="6" spans="1:62" x14ac:dyDescent="0.25">
      <c r="A6" s="151"/>
      <c r="B6" s="163"/>
      <c r="C6" s="158" t="s">
        <v>903</v>
      </c>
      <c r="D6" s="160"/>
      <c r="E6" s="99">
        <v>3813.2875335521562</v>
      </c>
      <c r="F6" s="99">
        <v>6060.630739104</v>
      </c>
      <c r="G6" s="99">
        <v>4426.765263387515</v>
      </c>
      <c r="H6" s="99">
        <v>4286.1400000000003</v>
      </c>
      <c r="I6" s="99">
        <v>3813.2875335521562</v>
      </c>
      <c r="J6" s="99">
        <v>2012.05</v>
      </c>
      <c r="K6" s="100">
        <v>3849.7156804871083</v>
      </c>
      <c r="L6" s="100">
        <v>2839.7702558142414</v>
      </c>
      <c r="M6" s="100">
        <v>2603.496791050582</v>
      </c>
      <c r="N6" s="100">
        <v>2561.556198644811</v>
      </c>
      <c r="O6" s="100">
        <v>2151.4801061686576</v>
      </c>
      <c r="P6" s="99">
        <v>2012.0462937060265</v>
      </c>
      <c r="Q6" s="99">
        <v>3716.0443372309082</v>
      </c>
      <c r="R6" s="99">
        <v>2970.7140279817313</v>
      </c>
      <c r="S6" s="99">
        <v>2839.7702558142414</v>
      </c>
      <c r="T6" s="99">
        <v>2714.6553286774047</v>
      </c>
      <c r="U6" s="99">
        <v>2700.7</v>
      </c>
      <c r="V6" s="99">
        <v>2422.4742094648041</v>
      </c>
      <c r="W6" s="99">
        <v>2151.4801061686576</v>
      </c>
      <c r="X6" s="99">
        <v>2839.7562994247314</v>
      </c>
      <c r="Y6" s="99">
        <v>2422.4742094648041</v>
      </c>
      <c r="Z6" s="99">
        <v>2012.0462937060265</v>
      </c>
      <c r="AA6" s="99">
        <v>2422.4742094648041</v>
      </c>
      <c r="AB6" s="99">
        <v>2700.6989391673897</v>
      </c>
      <c r="AC6" s="99">
        <v>2561.5455261116563</v>
      </c>
      <c r="AD6" s="99">
        <v>1755.4142278205725</v>
      </c>
      <c r="AE6" s="99">
        <v>4286.1447875050508</v>
      </c>
      <c r="AF6" s="99">
        <v>0</v>
      </c>
      <c r="AG6" s="99">
        <v>5513.0140459464392</v>
      </c>
      <c r="AH6" s="99">
        <v>6060.630739104</v>
      </c>
      <c r="AI6" s="99">
        <v>1391.8588238808729</v>
      </c>
      <c r="AJ6" s="99">
        <v>3941.9022305996523</v>
      </c>
      <c r="AK6" s="99">
        <v>1819.3916305452231</v>
      </c>
      <c r="AL6" s="99">
        <v>1755.4142278205725</v>
      </c>
      <c r="AM6" s="99">
        <v>1542.7266906020984</v>
      </c>
      <c r="AN6" s="99">
        <v>5579.67</v>
      </c>
      <c r="AO6" s="99">
        <v>0</v>
      </c>
      <c r="AP6" s="99">
        <v>2419.919369220383</v>
      </c>
      <c r="AQ6" s="99">
        <v>2019.5116619035075</v>
      </c>
      <c r="AR6" s="99">
        <v>1491.3167937376379</v>
      </c>
      <c r="AS6" s="99">
        <v>3256.9718912934632</v>
      </c>
      <c r="AT6" s="99">
        <v>2944.1870363436378</v>
      </c>
      <c r="AU6" s="99">
        <v>6060.630739104</v>
      </c>
      <c r="AV6" s="99">
        <v>2609.386321746681</v>
      </c>
      <c r="AW6" s="99">
        <v>3813.2875335521562</v>
      </c>
      <c r="AX6" s="99">
        <v>3813.2875335521562</v>
      </c>
      <c r="AY6" s="99">
        <v>2946.0030089081174</v>
      </c>
      <c r="AZ6" s="99">
        <v>2839.7702558142414</v>
      </c>
      <c r="BA6" s="99">
        <v>2478.1807277119833</v>
      </c>
      <c r="BB6" s="99">
        <v>2283.58</v>
      </c>
      <c r="BC6" s="99">
        <v>1704.5212876355936</v>
      </c>
      <c r="BD6" s="99">
        <v>1579.1352110284374</v>
      </c>
      <c r="BE6" s="99">
        <v>4286.1431455768725</v>
      </c>
      <c r="BF6" s="99">
        <v>2830.8234548513601</v>
      </c>
      <c r="BG6" s="99">
        <v>2700.6989391673897</v>
      </c>
      <c r="BH6" s="99">
        <v>2589.3762087228024</v>
      </c>
      <c r="BI6" s="99">
        <v>2443.2577363374821</v>
      </c>
      <c r="BJ6" s="99">
        <v>2151.4801061686576</v>
      </c>
    </row>
    <row r="7" spans="1:62" ht="30" customHeight="1" x14ac:dyDescent="0.25">
      <c r="A7" s="151"/>
      <c r="B7" s="158" t="s">
        <v>904</v>
      </c>
      <c r="C7" s="159"/>
      <c r="D7" s="160"/>
      <c r="E7" s="99">
        <v>2091.3894128893512</v>
      </c>
      <c r="F7" s="99">
        <v>3689.4115295625011</v>
      </c>
      <c r="G7" s="99">
        <v>2475.7697693394766</v>
      </c>
      <c r="H7" s="99">
        <v>2387.66</v>
      </c>
      <c r="I7" s="99">
        <v>2091.3894128893512</v>
      </c>
      <c r="J7" s="99">
        <v>953.67</v>
      </c>
      <c r="K7" s="100">
        <v>2114.2138177906209</v>
      </c>
      <c r="L7" s="100">
        <v>1481.4228240000007</v>
      </c>
      <c r="M7" s="100">
        <v>1333.3834181850007</v>
      </c>
      <c r="N7" s="100">
        <v>1307.1051376955259</v>
      </c>
      <c r="O7" s="100">
        <v>1045.6947064446756</v>
      </c>
      <c r="P7" s="99">
        <v>953.66594295000039</v>
      </c>
      <c r="Q7" s="99">
        <v>2030.4607554231013</v>
      </c>
      <c r="R7" s="99">
        <v>1563.4669005375006</v>
      </c>
      <c r="S7" s="99">
        <v>1481.4228240000007</v>
      </c>
      <c r="T7" s="99">
        <v>1403.0308662300008</v>
      </c>
      <c r="U7" s="99">
        <v>1394.29</v>
      </c>
      <c r="V7" s="99">
        <v>1219.9619832225005</v>
      </c>
      <c r="W7" s="99">
        <v>1045.6947064446756</v>
      </c>
      <c r="X7" s="99">
        <v>1481.4140794902755</v>
      </c>
      <c r="Y7" s="99">
        <v>1219.9619832225005</v>
      </c>
      <c r="Z7" s="99">
        <v>953.66594295000039</v>
      </c>
      <c r="AA7" s="99">
        <v>1219.9619832225005</v>
      </c>
      <c r="AB7" s="99">
        <v>1394.2863565050006</v>
      </c>
      <c r="AC7" s="99">
        <v>1307.0984507175008</v>
      </c>
      <c r="AD7" s="99">
        <v>784.28427519382524</v>
      </c>
      <c r="AE7" s="99">
        <v>2387.6626612650011</v>
      </c>
      <c r="AF7" s="99">
        <v>0</v>
      </c>
      <c r="AG7" s="99">
        <v>3156.3693639581265</v>
      </c>
      <c r="AH7" s="99">
        <v>6424.1427075000029</v>
      </c>
      <c r="AI7" s="99">
        <v>544.33132765935034</v>
      </c>
      <c r="AJ7" s="99">
        <v>2171.974185068626</v>
      </c>
      <c r="AK7" s="99">
        <v>826.5104838900005</v>
      </c>
      <c r="AL7" s="99">
        <v>784.28427519382524</v>
      </c>
      <c r="AM7" s="99">
        <v>643.90676764923637</v>
      </c>
      <c r="AN7" s="99">
        <v>3198.13</v>
      </c>
      <c r="AO7" s="99">
        <v>0</v>
      </c>
      <c r="AP7" s="99">
        <v>1218.3612235599007</v>
      </c>
      <c r="AQ7" s="99">
        <v>958.59321698857548</v>
      </c>
      <c r="AR7" s="99">
        <v>609.97533339907534</v>
      </c>
      <c r="AS7" s="99">
        <v>1742.8245107411256</v>
      </c>
      <c r="AT7" s="99">
        <v>1546.8461594649007</v>
      </c>
      <c r="AU7" s="99">
        <v>3966.8182410150016</v>
      </c>
      <c r="AV7" s="99">
        <v>1337.0735601383167</v>
      </c>
      <c r="AW7" s="99">
        <v>2091.3894128893512</v>
      </c>
      <c r="AX7" s="99">
        <v>2091.3894128893512</v>
      </c>
      <c r="AY7" s="99">
        <v>1547.9839744950009</v>
      </c>
      <c r="AZ7" s="99">
        <v>1481.4228240000007</v>
      </c>
      <c r="BA7" s="99">
        <v>1254.8654365983755</v>
      </c>
      <c r="BB7" s="99">
        <v>1132.8800000000001</v>
      </c>
      <c r="BC7" s="99">
        <v>750.69404142547523</v>
      </c>
      <c r="BD7" s="99">
        <v>667.93703015392521</v>
      </c>
      <c r="BE7" s="99">
        <v>2387.6616324991514</v>
      </c>
      <c r="BF7" s="99">
        <v>1475.8171200339843</v>
      </c>
      <c r="BG7" s="99">
        <v>1394.2863565050006</v>
      </c>
      <c r="BH7" s="99">
        <v>1324.5360318750004</v>
      </c>
      <c r="BI7" s="99">
        <v>1232.9841013518005</v>
      </c>
      <c r="BJ7" s="99">
        <v>1045.6947064446756</v>
      </c>
    </row>
    <row r="8" spans="1:62" x14ac:dyDescent="0.25">
      <c r="A8" s="151"/>
      <c r="B8" s="158" t="s">
        <v>905</v>
      </c>
      <c r="C8" s="159"/>
      <c r="D8" s="160"/>
      <c r="E8" s="127">
        <f>+E3+E5+E6+E7</f>
        <v>19462.129346441507</v>
      </c>
      <c r="F8" s="127">
        <f t="shared" ref="F8:BJ8" si="2">+F3+F5+F6+F7</f>
        <v>33666.686068666495</v>
      </c>
      <c r="G8" s="127">
        <f t="shared" si="2"/>
        <v>22951.77603272699</v>
      </c>
      <c r="H8" s="127">
        <f t="shared" si="2"/>
        <v>22151.749199999998</v>
      </c>
      <c r="I8" s="127">
        <f t="shared" si="2"/>
        <v>19462.129346441507</v>
      </c>
      <c r="J8" s="127">
        <f t="shared" si="2"/>
        <v>9147.7870000000003</v>
      </c>
      <c r="K8" s="127">
        <f t="shared" si="2"/>
        <v>19669.343098277728</v>
      </c>
      <c r="L8" s="127">
        <f t="shared" si="2"/>
        <v>13924.533879814244</v>
      </c>
      <c r="M8" s="127">
        <f t="shared" si="2"/>
        <v>12580.554009235584</v>
      </c>
      <c r="N8" s="127">
        <f t="shared" si="2"/>
        <v>12341.984936340337</v>
      </c>
      <c r="O8" s="127">
        <f t="shared" si="2"/>
        <v>9975.9010126133326</v>
      </c>
      <c r="P8" s="127">
        <f t="shared" si="2"/>
        <v>9147.8608366560256</v>
      </c>
      <c r="Q8" s="127">
        <f t="shared" si="2"/>
        <v>18908.982892654007</v>
      </c>
      <c r="R8" s="127">
        <f t="shared" si="2"/>
        <v>14669.370128519229</v>
      </c>
      <c r="S8" s="127">
        <f t="shared" si="2"/>
        <v>13924.533879814244</v>
      </c>
      <c r="T8" s="127">
        <f t="shared" si="2"/>
        <v>13212.842594907406</v>
      </c>
      <c r="U8" s="127">
        <f t="shared" si="2"/>
        <v>13133.516</v>
      </c>
      <c r="V8" s="127">
        <f t="shared" si="2"/>
        <v>11550.853192687304</v>
      </c>
      <c r="W8" s="127">
        <f t="shared" si="2"/>
        <v>9975.9010126133326</v>
      </c>
      <c r="X8" s="127">
        <f t="shared" si="2"/>
        <v>13924.449978915007</v>
      </c>
      <c r="Y8" s="127">
        <f t="shared" si="2"/>
        <v>11550.853192687304</v>
      </c>
      <c r="Z8" s="127">
        <f t="shared" si="2"/>
        <v>9147.8608366560256</v>
      </c>
      <c r="AA8" s="127">
        <f t="shared" si="2"/>
        <v>11550.853192687304</v>
      </c>
      <c r="AB8" s="127">
        <f t="shared" si="2"/>
        <v>13133.460295672392</v>
      </c>
      <c r="AC8" s="127">
        <f t="shared" si="2"/>
        <v>12341.967576829156</v>
      </c>
      <c r="AD8" s="127">
        <f t="shared" si="2"/>
        <v>7623.8273030143973</v>
      </c>
      <c r="AE8" s="127">
        <f t="shared" si="2"/>
        <v>22151.848448770048</v>
      </c>
      <c r="AF8" s="127">
        <f t="shared" si="2"/>
        <v>33392.515200000002</v>
      </c>
      <c r="AG8" s="127">
        <f t="shared" si="2"/>
        <v>29130.573209904564</v>
      </c>
      <c r="AH8" s="127">
        <f t="shared" si="2"/>
        <v>54325.724246604004</v>
      </c>
      <c r="AI8" s="127">
        <f t="shared" si="2"/>
        <v>5464.8189515402228</v>
      </c>
      <c r="AJ8" s="127">
        <f t="shared" si="2"/>
        <v>20193.721815668279</v>
      </c>
      <c r="AK8" s="127">
        <f t="shared" si="2"/>
        <v>8003.7683144352241</v>
      </c>
      <c r="AL8" s="127">
        <f t="shared" si="2"/>
        <v>7623.9191030143975</v>
      </c>
      <c r="AM8" s="127">
        <f t="shared" si="2"/>
        <v>6360.7692582513355</v>
      </c>
      <c r="AN8" s="127">
        <f t="shared" si="2"/>
        <v>29509.748799999998</v>
      </c>
      <c r="AO8" s="127">
        <f t="shared" si="2"/>
        <v>16946.892</v>
      </c>
      <c r="AP8" s="127">
        <f t="shared" si="2"/>
        <v>11536.313992780284</v>
      </c>
      <c r="AQ8" s="127">
        <f t="shared" si="2"/>
        <v>9192.1896788920822</v>
      </c>
      <c r="AR8" s="127">
        <f t="shared" si="2"/>
        <v>6055.4649271367134</v>
      </c>
      <c r="AS8" s="127">
        <f t="shared" si="2"/>
        <v>16297.673402034588</v>
      </c>
      <c r="AT8" s="127">
        <f t="shared" si="2"/>
        <v>14518.479795808536</v>
      </c>
      <c r="AU8" s="127">
        <f t="shared" si="2"/>
        <v>35742.383380119005</v>
      </c>
      <c r="AV8" s="127">
        <f t="shared" si="2"/>
        <v>12614.052681884996</v>
      </c>
      <c r="AW8" s="127">
        <f t="shared" si="2"/>
        <v>19462.129346441507</v>
      </c>
      <c r="AX8" s="127">
        <f t="shared" si="2"/>
        <v>19462.129346441507</v>
      </c>
      <c r="AY8" s="127">
        <f t="shared" si="2"/>
        <v>14528.808183403118</v>
      </c>
      <c r="AZ8" s="127">
        <f t="shared" si="2"/>
        <v>13924.533879814244</v>
      </c>
      <c r="BA8" s="127">
        <f t="shared" si="2"/>
        <v>11867.719564310359</v>
      </c>
      <c r="BB8" s="127">
        <f t="shared" si="2"/>
        <v>10760.398799999999</v>
      </c>
      <c r="BC8" s="127">
        <f t="shared" si="2"/>
        <v>7321.5945290610689</v>
      </c>
      <c r="BD8" s="127">
        <f t="shared" si="2"/>
        <v>6576.9824411823629</v>
      </c>
      <c r="BE8" s="127">
        <f t="shared" si="2"/>
        <v>22151.845778076025</v>
      </c>
      <c r="BF8" s="127">
        <f t="shared" si="2"/>
        <v>13873.638774885343</v>
      </c>
      <c r="BG8" s="127">
        <f t="shared" si="2"/>
        <v>13133.286895672392</v>
      </c>
      <c r="BH8" s="127">
        <f t="shared" si="2"/>
        <v>12500.231440597803</v>
      </c>
      <c r="BI8" s="127">
        <f t="shared" si="2"/>
        <v>11669.074037689281</v>
      </c>
      <c r="BJ8" s="127">
        <f t="shared" si="2"/>
        <v>9975.9010126133326</v>
      </c>
    </row>
    <row r="9" spans="1:62" x14ac:dyDescent="0.25">
      <c r="A9" s="151"/>
      <c r="B9" s="161" t="s">
        <v>906</v>
      </c>
      <c r="C9" s="159" t="s">
        <v>907</v>
      </c>
      <c r="D9" s="160"/>
      <c r="E9" s="128">
        <f>+E10+E11</f>
        <v>1452.04</v>
      </c>
      <c r="F9" s="128">
        <f t="shared" ref="F9:BJ9" si="3">+F10+F11</f>
        <v>3427.55</v>
      </c>
      <c r="G9" s="128">
        <f t="shared" si="3"/>
        <v>1900.58</v>
      </c>
      <c r="H9" s="128">
        <f t="shared" si="3"/>
        <v>1786.8899999999999</v>
      </c>
      <c r="I9" s="128">
        <f t="shared" si="3"/>
        <v>1452.04</v>
      </c>
      <c r="J9" s="128">
        <f t="shared" si="3"/>
        <v>194.64</v>
      </c>
      <c r="K9" s="128">
        <f t="shared" si="3"/>
        <v>1477.49</v>
      </c>
      <c r="L9" s="128">
        <f t="shared" si="3"/>
        <v>875.95</v>
      </c>
      <c r="M9" s="128">
        <f t="shared" si="3"/>
        <v>510.29999999999995</v>
      </c>
      <c r="N9" s="128">
        <f t="shared" si="3"/>
        <v>490.41</v>
      </c>
      <c r="O9" s="128">
        <f t="shared" si="3"/>
        <v>221.11</v>
      </c>
      <c r="P9" s="128">
        <f t="shared" si="3"/>
        <v>194.65</v>
      </c>
      <c r="Q9" s="128">
        <f t="shared" si="3"/>
        <v>1384.09</v>
      </c>
      <c r="R9" s="128">
        <f t="shared" si="3"/>
        <v>938.08</v>
      </c>
      <c r="S9" s="128">
        <f t="shared" si="3"/>
        <v>875.95</v>
      </c>
      <c r="T9" s="128">
        <f t="shared" si="3"/>
        <v>598.97</v>
      </c>
      <c r="U9" s="128">
        <f t="shared" si="3"/>
        <v>556.43000000000006</v>
      </c>
      <c r="V9" s="128">
        <f t="shared" si="3"/>
        <v>383.32</v>
      </c>
      <c r="W9" s="128">
        <f t="shared" si="3"/>
        <v>221.11</v>
      </c>
      <c r="X9" s="128">
        <f t="shared" si="3"/>
        <v>875.94</v>
      </c>
      <c r="Y9" s="128">
        <f t="shared" si="3"/>
        <v>383.32</v>
      </c>
      <c r="Z9" s="128">
        <f t="shared" si="3"/>
        <v>194.65</v>
      </c>
      <c r="AA9" s="128">
        <f t="shared" si="3"/>
        <v>383.32</v>
      </c>
      <c r="AB9" s="128">
        <f t="shared" si="3"/>
        <v>556.41999999999996</v>
      </c>
      <c r="AC9" s="128">
        <f t="shared" si="3"/>
        <v>490.41</v>
      </c>
      <c r="AD9" s="128">
        <f t="shared" si="3"/>
        <v>160.08000000000001</v>
      </c>
      <c r="AE9" s="128">
        <f t="shared" si="3"/>
        <v>1786.8999999999999</v>
      </c>
      <c r="AF9" s="128">
        <f t="shared" si="3"/>
        <v>5057.55</v>
      </c>
      <c r="AG9" s="128">
        <f t="shared" si="3"/>
        <v>2778.63</v>
      </c>
      <c r="AH9" s="128">
        <f t="shared" si="3"/>
        <v>6616.04</v>
      </c>
      <c r="AI9" s="128">
        <f t="shared" si="3"/>
        <v>111.1</v>
      </c>
      <c r="AJ9" s="128">
        <f t="shared" si="3"/>
        <v>1541.9099999999999</v>
      </c>
      <c r="AK9" s="128">
        <f t="shared" si="3"/>
        <v>168.69</v>
      </c>
      <c r="AL9" s="128">
        <f t="shared" si="3"/>
        <v>160.08000000000001</v>
      </c>
      <c r="AM9" s="128">
        <f t="shared" si="3"/>
        <v>131.41999999999999</v>
      </c>
      <c r="AN9" s="128">
        <f t="shared" si="3"/>
        <v>2832.51</v>
      </c>
      <c r="AO9" s="128">
        <f t="shared" si="3"/>
        <v>2079.23</v>
      </c>
      <c r="AP9" s="128">
        <f t="shared" si="3"/>
        <v>382.11</v>
      </c>
      <c r="AQ9" s="128">
        <f t="shared" si="3"/>
        <v>195.65</v>
      </c>
      <c r="AR9" s="128">
        <f t="shared" si="3"/>
        <v>124.5</v>
      </c>
      <c r="AS9" s="128">
        <f t="shared" si="3"/>
        <v>1085.78</v>
      </c>
      <c r="AT9" s="128">
        <f t="shared" si="3"/>
        <v>925.5</v>
      </c>
      <c r="AU9" s="128">
        <f t="shared" si="3"/>
        <v>3728.8100000000004</v>
      </c>
      <c r="AV9" s="128">
        <f t="shared" si="3"/>
        <v>513.09999999999991</v>
      </c>
      <c r="AW9" s="128">
        <f t="shared" si="3"/>
        <v>1452.04</v>
      </c>
      <c r="AX9" s="128">
        <f t="shared" si="3"/>
        <v>1452.04</v>
      </c>
      <c r="AY9" s="128">
        <f t="shared" si="3"/>
        <v>926.3599999999999</v>
      </c>
      <c r="AZ9" s="128">
        <f t="shared" si="3"/>
        <v>875.95</v>
      </c>
      <c r="BA9" s="128">
        <f t="shared" si="3"/>
        <v>450.84000000000003</v>
      </c>
      <c r="BB9" s="128">
        <f t="shared" si="3"/>
        <v>317.38</v>
      </c>
      <c r="BC9" s="128">
        <f t="shared" si="3"/>
        <v>153.22</v>
      </c>
      <c r="BD9" s="128">
        <f t="shared" si="3"/>
        <v>136.33000000000001</v>
      </c>
      <c r="BE9" s="128">
        <f t="shared" si="3"/>
        <v>1786.8999999999999</v>
      </c>
      <c r="BF9" s="128">
        <f t="shared" si="3"/>
        <v>871.71</v>
      </c>
      <c r="BG9" s="128">
        <f t="shared" si="3"/>
        <v>556.4</v>
      </c>
      <c r="BH9" s="128">
        <f t="shared" si="3"/>
        <v>503.59999999999997</v>
      </c>
      <c r="BI9" s="128">
        <f t="shared" si="3"/>
        <v>434.28</v>
      </c>
      <c r="BJ9" s="128">
        <f t="shared" si="3"/>
        <v>221.11</v>
      </c>
    </row>
    <row r="10" spans="1:62" x14ac:dyDescent="0.25">
      <c r="A10" s="151"/>
      <c r="B10" s="162"/>
      <c r="C10" s="159" t="s">
        <v>903</v>
      </c>
      <c r="D10" s="160"/>
      <c r="E10" s="129">
        <v>426.86</v>
      </c>
      <c r="F10" s="129">
        <v>714.26</v>
      </c>
      <c r="G10" s="129">
        <v>505.32</v>
      </c>
      <c r="H10" s="129">
        <v>487.33</v>
      </c>
      <c r="I10" s="129">
        <v>426.86</v>
      </c>
      <c r="J10" s="129">
        <v>194.64</v>
      </c>
      <c r="K10" s="129">
        <v>431.52</v>
      </c>
      <c r="L10" s="129">
        <v>302.36</v>
      </c>
      <c r="M10" s="129">
        <v>272.14999999999998</v>
      </c>
      <c r="N10" s="129">
        <v>266.79000000000002</v>
      </c>
      <c r="O10" s="129">
        <v>213.43</v>
      </c>
      <c r="P10" s="129">
        <v>194.65</v>
      </c>
      <c r="Q10" s="129">
        <v>414.43</v>
      </c>
      <c r="R10" s="129">
        <v>319.11</v>
      </c>
      <c r="S10" s="129">
        <v>302.36</v>
      </c>
      <c r="T10" s="129">
        <v>286.36</v>
      </c>
      <c r="U10" s="129">
        <v>284.58</v>
      </c>
      <c r="V10" s="129">
        <v>249</v>
      </c>
      <c r="W10" s="129">
        <v>213.43</v>
      </c>
      <c r="X10" s="129">
        <v>302.36</v>
      </c>
      <c r="Y10" s="129">
        <v>249</v>
      </c>
      <c r="Z10" s="129">
        <v>194.65</v>
      </c>
      <c r="AA10" s="129">
        <v>249</v>
      </c>
      <c r="AB10" s="129">
        <v>284.58</v>
      </c>
      <c r="AC10" s="129">
        <v>266.79000000000002</v>
      </c>
      <c r="AD10" s="129">
        <v>160.08000000000001</v>
      </c>
      <c r="AE10" s="129">
        <v>487.33</v>
      </c>
      <c r="AF10" s="129">
        <v>714.26</v>
      </c>
      <c r="AG10" s="129">
        <v>644.23</v>
      </c>
      <c r="AH10" s="129">
        <v>714.26</v>
      </c>
      <c r="AI10" s="129">
        <v>111.1</v>
      </c>
      <c r="AJ10" s="129">
        <v>443.31</v>
      </c>
      <c r="AK10" s="129">
        <v>168.69</v>
      </c>
      <c r="AL10" s="129">
        <v>160.08000000000001</v>
      </c>
      <c r="AM10" s="129">
        <v>131.41999999999999</v>
      </c>
      <c r="AN10" s="129">
        <v>652.75</v>
      </c>
      <c r="AO10" s="129">
        <v>533.58000000000004</v>
      </c>
      <c r="AP10" s="129">
        <v>248.67</v>
      </c>
      <c r="AQ10" s="129">
        <v>195.65</v>
      </c>
      <c r="AR10" s="129">
        <v>124.5</v>
      </c>
      <c r="AS10" s="129">
        <v>355.72</v>
      </c>
      <c r="AT10" s="129">
        <v>315.72000000000003</v>
      </c>
      <c r="AU10" s="129">
        <v>714.26</v>
      </c>
      <c r="AV10" s="129">
        <v>272.89999999999998</v>
      </c>
      <c r="AW10" s="129">
        <v>426.86</v>
      </c>
      <c r="AX10" s="129">
        <v>426.86</v>
      </c>
      <c r="AY10" s="129">
        <v>315.95</v>
      </c>
      <c r="AZ10" s="129">
        <v>302.36</v>
      </c>
      <c r="BA10" s="130">
        <v>256.12</v>
      </c>
      <c r="BB10" s="130">
        <v>231.23</v>
      </c>
      <c r="BC10" s="130">
        <v>153.22</v>
      </c>
      <c r="BD10" s="130">
        <v>136.33000000000001</v>
      </c>
      <c r="BE10" s="130">
        <v>487.33</v>
      </c>
      <c r="BF10" s="130">
        <v>301.22000000000003</v>
      </c>
      <c r="BG10" s="130">
        <v>284.57</v>
      </c>
      <c r="BH10" s="130">
        <v>270.33999999999997</v>
      </c>
      <c r="BI10" s="130">
        <v>251.66</v>
      </c>
      <c r="BJ10" s="130">
        <v>213.43</v>
      </c>
    </row>
    <row r="11" spans="1:62" x14ac:dyDescent="0.25">
      <c r="A11" s="151"/>
      <c r="B11" s="163"/>
      <c r="C11" s="159" t="s">
        <v>908</v>
      </c>
      <c r="D11" s="160"/>
      <c r="E11" s="129">
        <v>1025.18</v>
      </c>
      <c r="F11" s="129">
        <v>2713.29</v>
      </c>
      <c r="G11" s="129">
        <v>1395.26</v>
      </c>
      <c r="H11" s="129">
        <v>1299.56</v>
      </c>
      <c r="I11" s="129">
        <v>1025.18</v>
      </c>
      <c r="J11" s="129">
        <v>0</v>
      </c>
      <c r="K11" s="129">
        <v>1045.97</v>
      </c>
      <c r="L11" s="129">
        <v>573.59</v>
      </c>
      <c r="M11" s="129">
        <v>238.15</v>
      </c>
      <c r="N11" s="129">
        <v>223.62</v>
      </c>
      <c r="O11" s="129">
        <v>7.68</v>
      </c>
      <c r="P11" s="129">
        <v>0</v>
      </c>
      <c r="Q11" s="129">
        <v>969.66</v>
      </c>
      <c r="R11" s="129">
        <v>618.97</v>
      </c>
      <c r="S11" s="129">
        <v>573.59</v>
      </c>
      <c r="T11" s="129">
        <v>312.61</v>
      </c>
      <c r="U11" s="129">
        <v>271.85000000000002</v>
      </c>
      <c r="V11" s="129">
        <v>134.32</v>
      </c>
      <c r="W11" s="129">
        <v>7.68</v>
      </c>
      <c r="X11" s="129">
        <v>573.58000000000004</v>
      </c>
      <c r="Y11" s="129">
        <v>134.32</v>
      </c>
      <c r="Z11" s="129">
        <v>0</v>
      </c>
      <c r="AA11" s="129">
        <v>134.32</v>
      </c>
      <c r="AB11" s="129">
        <v>271.83999999999997</v>
      </c>
      <c r="AC11" s="129">
        <v>223.62</v>
      </c>
      <c r="AD11" s="129">
        <v>0</v>
      </c>
      <c r="AE11" s="129">
        <v>1299.57</v>
      </c>
      <c r="AF11" s="129">
        <v>4343.29</v>
      </c>
      <c r="AG11" s="129">
        <v>2134.4</v>
      </c>
      <c r="AH11" s="129">
        <v>5901.78</v>
      </c>
      <c r="AI11" s="129">
        <v>0</v>
      </c>
      <c r="AJ11" s="129">
        <v>1098.5999999999999</v>
      </c>
      <c r="AK11" s="129">
        <v>0</v>
      </c>
      <c r="AL11" s="129">
        <v>0</v>
      </c>
      <c r="AM11" s="129">
        <v>0</v>
      </c>
      <c r="AN11" s="129">
        <v>2179.7600000000002</v>
      </c>
      <c r="AO11" s="129">
        <v>1545.65</v>
      </c>
      <c r="AP11" s="129">
        <v>133.44</v>
      </c>
      <c r="AQ11" s="129">
        <v>0</v>
      </c>
      <c r="AR11" s="129">
        <v>0</v>
      </c>
      <c r="AS11" s="129">
        <v>730.06</v>
      </c>
      <c r="AT11" s="129">
        <v>609.78</v>
      </c>
      <c r="AU11" s="129">
        <v>3014.55</v>
      </c>
      <c r="AV11" s="129">
        <v>240.2</v>
      </c>
      <c r="AW11" s="129">
        <v>1025.18</v>
      </c>
      <c r="AX11" s="129">
        <v>1025.18</v>
      </c>
      <c r="AY11" s="129">
        <v>610.41</v>
      </c>
      <c r="AZ11" s="129">
        <v>573.59</v>
      </c>
      <c r="BA11" s="130">
        <v>194.72</v>
      </c>
      <c r="BB11" s="130">
        <v>86.15</v>
      </c>
      <c r="BC11" s="130">
        <v>0</v>
      </c>
      <c r="BD11" s="130">
        <v>0</v>
      </c>
      <c r="BE11" s="130">
        <v>1299.57</v>
      </c>
      <c r="BF11" s="130">
        <v>570.49</v>
      </c>
      <c r="BG11" s="130">
        <v>271.83</v>
      </c>
      <c r="BH11" s="130">
        <v>233.26</v>
      </c>
      <c r="BI11" s="130">
        <v>182.62</v>
      </c>
      <c r="BJ11" s="130">
        <v>7.68</v>
      </c>
    </row>
    <row r="12" spans="1:62" x14ac:dyDescent="0.25">
      <c r="A12" s="151"/>
      <c r="B12" s="161" t="s">
        <v>909</v>
      </c>
      <c r="C12" s="159" t="s">
        <v>910</v>
      </c>
      <c r="D12" s="160"/>
      <c r="E12" s="127">
        <f>+E8-E9</f>
        <v>18010.089346441506</v>
      </c>
      <c r="F12" s="127">
        <f t="shared" ref="F12:BJ12" si="4">+F8-F9</f>
        <v>30239.136068666496</v>
      </c>
      <c r="G12" s="127">
        <f t="shared" si="4"/>
        <v>21051.196032726992</v>
      </c>
      <c r="H12" s="127">
        <f t="shared" si="4"/>
        <v>20364.859199999999</v>
      </c>
      <c r="I12" s="127">
        <f t="shared" si="4"/>
        <v>18010.089346441506</v>
      </c>
      <c r="J12" s="127">
        <f t="shared" si="4"/>
        <v>8953.1470000000008</v>
      </c>
      <c r="K12" s="127">
        <f t="shared" si="4"/>
        <v>18191.853098277727</v>
      </c>
      <c r="L12" s="127">
        <f t="shared" si="4"/>
        <v>13048.583879814243</v>
      </c>
      <c r="M12" s="127">
        <f t="shared" si="4"/>
        <v>12070.254009235585</v>
      </c>
      <c r="N12" s="127">
        <f t="shared" si="4"/>
        <v>11851.574936340337</v>
      </c>
      <c r="O12" s="127">
        <f t="shared" si="4"/>
        <v>9754.791012613332</v>
      </c>
      <c r="P12" s="127">
        <f t="shared" si="4"/>
        <v>8953.210836656026</v>
      </c>
      <c r="Q12" s="127">
        <f t="shared" si="4"/>
        <v>17524.892892654007</v>
      </c>
      <c r="R12" s="127">
        <f t="shared" si="4"/>
        <v>13731.290128519229</v>
      </c>
      <c r="S12" s="127">
        <f t="shared" si="4"/>
        <v>13048.583879814243</v>
      </c>
      <c r="T12" s="127">
        <f t="shared" si="4"/>
        <v>12613.872594907407</v>
      </c>
      <c r="U12" s="127">
        <f t="shared" si="4"/>
        <v>12577.085999999999</v>
      </c>
      <c r="V12" s="127">
        <f t="shared" si="4"/>
        <v>11167.533192687304</v>
      </c>
      <c r="W12" s="127">
        <f t="shared" si="4"/>
        <v>9754.791012613332</v>
      </c>
      <c r="X12" s="127">
        <f t="shared" si="4"/>
        <v>13048.509978915006</v>
      </c>
      <c r="Y12" s="127">
        <f t="shared" si="4"/>
        <v>11167.533192687304</v>
      </c>
      <c r="Z12" s="127">
        <f t="shared" si="4"/>
        <v>8953.210836656026</v>
      </c>
      <c r="AA12" s="127">
        <f t="shared" si="4"/>
        <v>11167.533192687304</v>
      </c>
      <c r="AB12" s="127">
        <f t="shared" si="4"/>
        <v>12577.040295672392</v>
      </c>
      <c r="AC12" s="127">
        <f t="shared" si="4"/>
        <v>11851.557576829156</v>
      </c>
      <c r="AD12" s="127">
        <f t="shared" si="4"/>
        <v>7463.7473030143974</v>
      </c>
      <c r="AE12" s="127">
        <f t="shared" si="4"/>
        <v>20364.948448770047</v>
      </c>
      <c r="AF12" s="127">
        <f t="shared" si="4"/>
        <v>28334.965200000002</v>
      </c>
      <c r="AG12" s="127">
        <f t="shared" si="4"/>
        <v>26351.943209904563</v>
      </c>
      <c r="AH12" s="127">
        <f t="shared" si="4"/>
        <v>47709.684246604003</v>
      </c>
      <c r="AI12" s="127">
        <f t="shared" si="4"/>
        <v>5353.7189515402224</v>
      </c>
      <c r="AJ12" s="127">
        <f t="shared" si="4"/>
        <v>18651.811815668279</v>
      </c>
      <c r="AK12" s="127">
        <f t="shared" si="4"/>
        <v>7835.0783144352245</v>
      </c>
      <c r="AL12" s="127">
        <f t="shared" si="4"/>
        <v>7463.8391030143976</v>
      </c>
      <c r="AM12" s="127">
        <f t="shared" si="4"/>
        <v>6229.3492582513354</v>
      </c>
      <c r="AN12" s="127">
        <f t="shared" si="4"/>
        <v>26677.238799999999</v>
      </c>
      <c r="AO12" s="127">
        <f t="shared" si="4"/>
        <v>14867.662</v>
      </c>
      <c r="AP12" s="127">
        <f t="shared" si="4"/>
        <v>11154.203992780283</v>
      </c>
      <c r="AQ12" s="127">
        <f t="shared" si="4"/>
        <v>8996.5396788920825</v>
      </c>
      <c r="AR12" s="127">
        <f t="shared" si="4"/>
        <v>5930.9649271367134</v>
      </c>
      <c r="AS12" s="127">
        <f t="shared" si="4"/>
        <v>15211.893402034588</v>
      </c>
      <c r="AT12" s="127">
        <f t="shared" si="4"/>
        <v>13592.979795808536</v>
      </c>
      <c r="AU12" s="127">
        <f t="shared" si="4"/>
        <v>32013.573380119004</v>
      </c>
      <c r="AV12" s="127">
        <f t="shared" si="4"/>
        <v>12100.952681884995</v>
      </c>
      <c r="AW12" s="127">
        <f t="shared" si="4"/>
        <v>18010.089346441506</v>
      </c>
      <c r="AX12" s="127">
        <f t="shared" si="4"/>
        <v>18010.089346441506</v>
      </c>
      <c r="AY12" s="127">
        <f t="shared" si="4"/>
        <v>13602.448183403118</v>
      </c>
      <c r="AZ12" s="127">
        <f t="shared" si="4"/>
        <v>13048.583879814243</v>
      </c>
      <c r="BA12" s="127">
        <f t="shared" si="4"/>
        <v>11416.879564310359</v>
      </c>
      <c r="BB12" s="127">
        <f t="shared" si="4"/>
        <v>10443.0188</v>
      </c>
      <c r="BC12" s="127">
        <f t="shared" si="4"/>
        <v>7168.3745290610686</v>
      </c>
      <c r="BD12" s="127">
        <f t="shared" si="4"/>
        <v>6440.652441182363</v>
      </c>
      <c r="BE12" s="127">
        <f t="shared" si="4"/>
        <v>20364.945778076024</v>
      </c>
      <c r="BF12" s="127">
        <f t="shared" si="4"/>
        <v>13001.928774885342</v>
      </c>
      <c r="BG12" s="127">
        <f t="shared" si="4"/>
        <v>12576.886895672393</v>
      </c>
      <c r="BH12" s="127">
        <f t="shared" si="4"/>
        <v>11996.631440597803</v>
      </c>
      <c r="BI12" s="127">
        <f t="shared" si="4"/>
        <v>11234.79403768928</v>
      </c>
      <c r="BJ12" s="127">
        <f t="shared" si="4"/>
        <v>9754.791012613332</v>
      </c>
    </row>
    <row r="13" spans="1:62" x14ac:dyDescent="0.25">
      <c r="A13" s="151"/>
      <c r="B13" s="162"/>
      <c r="C13" s="164" t="s">
        <v>911</v>
      </c>
      <c r="D13" s="105" t="s">
        <v>901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  <c r="AL13" s="128">
        <v>0</v>
      </c>
      <c r="AM13" s="128">
        <v>0</v>
      </c>
      <c r="AN13" s="128">
        <v>0</v>
      </c>
      <c r="AO13" s="128">
        <v>0</v>
      </c>
      <c r="AP13" s="128">
        <v>0</v>
      </c>
      <c r="AQ13" s="128">
        <v>0</v>
      </c>
      <c r="AR13" s="128">
        <v>0</v>
      </c>
      <c r="AS13" s="128">
        <v>0</v>
      </c>
      <c r="AT13" s="128">
        <v>0</v>
      </c>
      <c r="AU13" s="128">
        <v>0</v>
      </c>
      <c r="AV13" s="128">
        <v>0</v>
      </c>
      <c r="AW13" s="128">
        <v>0</v>
      </c>
      <c r="AX13" s="128">
        <v>0</v>
      </c>
      <c r="AY13" s="128">
        <v>0</v>
      </c>
      <c r="AZ13" s="128">
        <v>0</v>
      </c>
      <c r="BA13" s="128">
        <v>0</v>
      </c>
      <c r="BB13" s="128">
        <v>0</v>
      </c>
      <c r="BC13" s="128">
        <v>0</v>
      </c>
      <c r="BD13" s="128">
        <v>0</v>
      </c>
      <c r="BE13" s="128">
        <v>0</v>
      </c>
      <c r="BF13" s="128">
        <v>0</v>
      </c>
      <c r="BG13" s="128">
        <v>0</v>
      </c>
      <c r="BH13" s="128">
        <v>0</v>
      </c>
      <c r="BI13" s="128">
        <v>0</v>
      </c>
      <c r="BJ13" s="128">
        <v>0</v>
      </c>
    </row>
    <row r="14" spans="1:62" x14ac:dyDescent="0.25">
      <c r="A14" s="151"/>
      <c r="B14" s="162"/>
      <c r="C14" s="165"/>
      <c r="D14" s="105" t="s">
        <v>901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0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8">
        <v>0</v>
      </c>
      <c r="AM14" s="128">
        <v>0</v>
      </c>
      <c r="AN14" s="128">
        <v>0</v>
      </c>
      <c r="AO14" s="128">
        <v>0</v>
      </c>
      <c r="AP14" s="128">
        <v>0</v>
      </c>
      <c r="AQ14" s="128">
        <v>0</v>
      </c>
      <c r="AR14" s="128">
        <v>0</v>
      </c>
      <c r="AS14" s="128">
        <v>0</v>
      </c>
      <c r="AT14" s="128">
        <v>0</v>
      </c>
      <c r="AU14" s="128">
        <v>0</v>
      </c>
      <c r="AV14" s="128">
        <v>0</v>
      </c>
      <c r="AW14" s="128">
        <v>0</v>
      </c>
      <c r="AX14" s="128">
        <v>0</v>
      </c>
      <c r="AY14" s="128">
        <v>0</v>
      </c>
      <c r="AZ14" s="128">
        <v>0</v>
      </c>
      <c r="BA14" s="128">
        <v>0</v>
      </c>
      <c r="BB14" s="128">
        <v>0</v>
      </c>
      <c r="BC14" s="128">
        <v>0</v>
      </c>
      <c r="BD14" s="128">
        <v>0</v>
      </c>
      <c r="BE14" s="128">
        <v>0</v>
      </c>
      <c r="BF14" s="128">
        <v>0</v>
      </c>
      <c r="BG14" s="128">
        <v>0</v>
      </c>
      <c r="BH14" s="128">
        <v>0</v>
      </c>
      <c r="BI14" s="128">
        <v>0</v>
      </c>
      <c r="BJ14" s="128">
        <v>0</v>
      </c>
    </row>
    <row r="15" spans="1:62" ht="13.5" customHeight="1" x14ac:dyDescent="0.25">
      <c r="A15" s="151"/>
      <c r="B15" s="162"/>
      <c r="C15" s="165"/>
      <c r="D15" s="105" t="s">
        <v>912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8">
        <v>0</v>
      </c>
      <c r="AY15" s="128">
        <v>0</v>
      </c>
      <c r="AZ15" s="128">
        <v>0</v>
      </c>
      <c r="BA15" s="128">
        <v>0</v>
      </c>
      <c r="BB15" s="128">
        <v>0</v>
      </c>
      <c r="BC15" s="128">
        <v>0</v>
      </c>
      <c r="BD15" s="128">
        <v>0</v>
      </c>
      <c r="BE15" s="128">
        <v>0</v>
      </c>
      <c r="BF15" s="128">
        <v>0</v>
      </c>
      <c r="BG15" s="128">
        <v>0</v>
      </c>
      <c r="BH15" s="128">
        <v>0</v>
      </c>
      <c r="BI15" s="128">
        <v>0</v>
      </c>
      <c r="BJ15" s="128">
        <v>0</v>
      </c>
    </row>
    <row r="16" spans="1:62" ht="22.5" customHeight="1" x14ac:dyDescent="0.25">
      <c r="A16" s="151"/>
      <c r="B16" s="162"/>
      <c r="C16" s="166"/>
      <c r="D16" s="105" t="s">
        <v>913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  <c r="AL16" s="128">
        <v>0</v>
      </c>
      <c r="AM16" s="128">
        <v>0</v>
      </c>
      <c r="AN16" s="128">
        <v>0</v>
      </c>
      <c r="AO16" s="128">
        <v>0</v>
      </c>
      <c r="AP16" s="128">
        <v>0</v>
      </c>
      <c r="AQ16" s="128">
        <v>0</v>
      </c>
      <c r="AR16" s="128">
        <v>0</v>
      </c>
      <c r="AS16" s="128">
        <v>0</v>
      </c>
      <c r="AT16" s="128">
        <v>0</v>
      </c>
      <c r="AU16" s="128">
        <v>0</v>
      </c>
      <c r="AV16" s="128">
        <v>0</v>
      </c>
      <c r="AW16" s="128">
        <v>0</v>
      </c>
      <c r="AX16" s="128">
        <v>0</v>
      </c>
      <c r="AY16" s="128">
        <v>0</v>
      </c>
      <c r="AZ16" s="128">
        <v>0</v>
      </c>
      <c r="BA16" s="128">
        <v>0</v>
      </c>
      <c r="BB16" s="128">
        <v>0</v>
      </c>
      <c r="BC16" s="128">
        <v>0</v>
      </c>
      <c r="BD16" s="128">
        <v>0</v>
      </c>
      <c r="BE16" s="128">
        <v>0</v>
      </c>
      <c r="BF16" s="128">
        <v>0</v>
      </c>
      <c r="BG16" s="128">
        <v>0</v>
      </c>
      <c r="BH16" s="128">
        <v>0</v>
      </c>
      <c r="BI16" s="128">
        <v>0</v>
      </c>
      <c r="BJ16" s="128">
        <v>0</v>
      </c>
    </row>
    <row r="17" spans="1:62" x14ac:dyDescent="0.25">
      <c r="A17" s="151"/>
      <c r="B17" s="163"/>
      <c r="C17" s="159" t="s">
        <v>914</v>
      </c>
      <c r="D17" s="160"/>
      <c r="E17" s="127">
        <f>+E12</f>
        <v>18010.089346441506</v>
      </c>
      <c r="F17" s="127">
        <f t="shared" ref="F17:BJ17" si="5">+F12</f>
        <v>30239.136068666496</v>
      </c>
      <c r="G17" s="127">
        <f t="shared" si="5"/>
        <v>21051.196032726992</v>
      </c>
      <c r="H17" s="127">
        <f t="shared" si="5"/>
        <v>20364.859199999999</v>
      </c>
      <c r="I17" s="127">
        <f t="shared" si="5"/>
        <v>18010.089346441506</v>
      </c>
      <c r="J17" s="127">
        <f t="shared" si="5"/>
        <v>8953.1470000000008</v>
      </c>
      <c r="K17" s="127">
        <f t="shared" si="5"/>
        <v>18191.853098277727</v>
      </c>
      <c r="L17" s="127">
        <f t="shared" si="5"/>
        <v>13048.583879814243</v>
      </c>
      <c r="M17" s="127">
        <f t="shared" si="5"/>
        <v>12070.254009235585</v>
      </c>
      <c r="N17" s="127">
        <f t="shared" si="5"/>
        <v>11851.574936340337</v>
      </c>
      <c r="O17" s="127">
        <f t="shared" si="5"/>
        <v>9754.791012613332</v>
      </c>
      <c r="P17" s="127">
        <f t="shared" si="5"/>
        <v>8953.210836656026</v>
      </c>
      <c r="Q17" s="127">
        <f t="shared" si="5"/>
        <v>17524.892892654007</v>
      </c>
      <c r="R17" s="127">
        <f t="shared" si="5"/>
        <v>13731.290128519229</v>
      </c>
      <c r="S17" s="127">
        <f t="shared" si="5"/>
        <v>13048.583879814243</v>
      </c>
      <c r="T17" s="127">
        <f t="shared" si="5"/>
        <v>12613.872594907407</v>
      </c>
      <c r="U17" s="127">
        <f t="shared" si="5"/>
        <v>12577.085999999999</v>
      </c>
      <c r="V17" s="127">
        <f t="shared" si="5"/>
        <v>11167.533192687304</v>
      </c>
      <c r="W17" s="127">
        <f t="shared" si="5"/>
        <v>9754.791012613332</v>
      </c>
      <c r="X17" s="127">
        <f t="shared" si="5"/>
        <v>13048.509978915006</v>
      </c>
      <c r="Y17" s="127">
        <f t="shared" si="5"/>
        <v>11167.533192687304</v>
      </c>
      <c r="Z17" s="127">
        <f t="shared" si="5"/>
        <v>8953.210836656026</v>
      </c>
      <c r="AA17" s="127">
        <f t="shared" si="5"/>
        <v>11167.533192687304</v>
      </c>
      <c r="AB17" s="127">
        <f t="shared" si="5"/>
        <v>12577.040295672392</v>
      </c>
      <c r="AC17" s="127">
        <f t="shared" si="5"/>
        <v>11851.557576829156</v>
      </c>
      <c r="AD17" s="127">
        <f t="shared" si="5"/>
        <v>7463.7473030143974</v>
      </c>
      <c r="AE17" s="127">
        <f t="shared" si="5"/>
        <v>20364.948448770047</v>
      </c>
      <c r="AF17" s="127">
        <f t="shared" si="5"/>
        <v>28334.965200000002</v>
      </c>
      <c r="AG17" s="127">
        <f t="shared" si="5"/>
        <v>26351.943209904563</v>
      </c>
      <c r="AH17" s="127">
        <f t="shared" si="5"/>
        <v>47709.684246604003</v>
      </c>
      <c r="AI17" s="127">
        <f t="shared" si="5"/>
        <v>5353.7189515402224</v>
      </c>
      <c r="AJ17" s="127">
        <f t="shared" si="5"/>
        <v>18651.811815668279</v>
      </c>
      <c r="AK17" s="127">
        <f t="shared" si="5"/>
        <v>7835.0783144352245</v>
      </c>
      <c r="AL17" s="127">
        <f t="shared" si="5"/>
        <v>7463.8391030143976</v>
      </c>
      <c r="AM17" s="127">
        <f t="shared" si="5"/>
        <v>6229.3492582513354</v>
      </c>
      <c r="AN17" s="127">
        <f t="shared" si="5"/>
        <v>26677.238799999999</v>
      </c>
      <c r="AO17" s="127">
        <f t="shared" si="5"/>
        <v>14867.662</v>
      </c>
      <c r="AP17" s="127">
        <f t="shared" si="5"/>
        <v>11154.203992780283</v>
      </c>
      <c r="AQ17" s="127">
        <f t="shared" si="5"/>
        <v>8996.5396788920825</v>
      </c>
      <c r="AR17" s="127">
        <f t="shared" si="5"/>
        <v>5930.9649271367134</v>
      </c>
      <c r="AS17" s="127">
        <f t="shared" si="5"/>
        <v>15211.893402034588</v>
      </c>
      <c r="AT17" s="127">
        <f t="shared" si="5"/>
        <v>13592.979795808536</v>
      </c>
      <c r="AU17" s="127">
        <f t="shared" si="5"/>
        <v>32013.573380119004</v>
      </c>
      <c r="AV17" s="127">
        <f t="shared" si="5"/>
        <v>12100.952681884995</v>
      </c>
      <c r="AW17" s="127">
        <f t="shared" si="5"/>
        <v>18010.089346441506</v>
      </c>
      <c r="AX17" s="127">
        <f t="shared" si="5"/>
        <v>18010.089346441506</v>
      </c>
      <c r="AY17" s="127">
        <f t="shared" si="5"/>
        <v>13602.448183403118</v>
      </c>
      <c r="AZ17" s="127">
        <f t="shared" si="5"/>
        <v>13048.583879814243</v>
      </c>
      <c r="BA17" s="127">
        <f t="shared" si="5"/>
        <v>11416.879564310359</v>
      </c>
      <c r="BB17" s="127">
        <f t="shared" si="5"/>
        <v>10443.0188</v>
      </c>
      <c r="BC17" s="127">
        <f t="shared" si="5"/>
        <v>7168.3745290610686</v>
      </c>
      <c r="BD17" s="127">
        <f t="shared" si="5"/>
        <v>6440.652441182363</v>
      </c>
      <c r="BE17" s="127">
        <f t="shared" si="5"/>
        <v>20364.945778076024</v>
      </c>
      <c r="BF17" s="127">
        <f t="shared" si="5"/>
        <v>13001.928774885342</v>
      </c>
      <c r="BG17" s="127">
        <f t="shared" si="5"/>
        <v>12576.886895672393</v>
      </c>
      <c r="BH17" s="127">
        <f t="shared" si="5"/>
        <v>11996.631440597803</v>
      </c>
      <c r="BI17" s="127">
        <f t="shared" si="5"/>
        <v>11234.79403768928</v>
      </c>
      <c r="BJ17" s="127">
        <f t="shared" si="5"/>
        <v>9754.791012613332</v>
      </c>
    </row>
    <row r="18" spans="1:62" s="104" customFormat="1" ht="36" x14ac:dyDescent="0.25">
      <c r="A18" s="151"/>
      <c r="B18" s="158" t="s">
        <v>848</v>
      </c>
      <c r="C18" s="159"/>
      <c r="D18" s="160"/>
      <c r="E18" s="106" t="s">
        <v>915</v>
      </c>
      <c r="F18" s="106" t="s">
        <v>916</v>
      </c>
      <c r="G18" s="106" t="s">
        <v>917</v>
      </c>
      <c r="H18" s="106" t="s">
        <v>918</v>
      </c>
      <c r="I18" s="106" t="s">
        <v>919</v>
      </c>
      <c r="J18" s="106" t="s">
        <v>920</v>
      </c>
      <c r="K18" s="106" t="s">
        <v>921</v>
      </c>
      <c r="L18" s="106" t="s">
        <v>922</v>
      </c>
      <c r="M18" s="106" t="s">
        <v>923</v>
      </c>
      <c r="N18" s="106" t="s">
        <v>924</v>
      </c>
      <c r="O18" s="106" t="s">
        <v>925</v>
      </c>
      <c r="P18" s="106" t="s">
        <v>926</v>
      </c>
      <c r="Q18" s="106" t="s">
        <v>927</v>
      </c>
      <c r="R18" s="106" t="s">
        <v>928</v>
      </c>
      <c r="S18" s="106" t="s">
        <v>929</v>
      </c>
      <c r="T18" s="106" t="s">
        <v>930</v>
      </c>
      <c r="U18" s="106" t="s">
        <v>931</v>
      </c>
      <c r="V18" s="106" t="s">
        <v>932</v>
      </c>
      <c r="W18" s="106" t="s">
        <v>933</v>
      </c>
      <c r="X18" s="106" t="s">
        <v>934</v>
      </c>
      <c r="Y18" s="106" t="s">
        <v>935</v>
      </c>
      <c r="Z18" s="106" t="s">
        <v>936</v>
      </c>
      <c r="AA18" s="106" t="s">
        <v>937</v>
      </c>
      <c r="AB18" s="106" t="s">
        <v>938</v>
      </c>
      <c r="AC18" s="106" t="s">
        <v>939</v>
      </c>
      <c r="AD18" s="106" t="s">
        <v>940</v>
      </c>
      <c r="AE18" s="106" t="s">
        <v>941</v>
      </c>
      <c r="AF18" s="106" t="s">
        <v>942</v>
      </c>
      <c r="AG18" s="106" t="s">
        <v>943</v>
      </c>
      <c r="AH18" s="106" t="s">
        <v>944</v>
      </c>
      <c r="AI18" s="106" t="s">
        <v>945</v>
      </c>
      <c r="AJ18" s="106" t="s">
        <v>946</v>
      </c>
      <c r="AK18" s="106" t="s">
        <v>947</v>
      </c>
      <c r="AL18" s="106" t="s">
        <v>948</v>
      </c>
      <c r="AM18" s="106" t="s">
        <v>949</v>
      </c>
      <c r="AN18" s="106" t="s">
        <v>950</v>
      </c>
      <c r="AO18" s="106" t="s">
        <v>951</v>
      </c>
      <c r="AP18" s="106" t="s">
        <v>952</v>
      </c>
      <c r="AQ18" s="106" t="s">
        <v>953</v>
      </c>
      <c r="AR18" s="106" t="s">
        <v>954</v>
      </c>
      <c r="AS18" s="106" t="s">
        <v>955</v>
      </c>
      <c r="AT18" s="106" t="s">
        <v>956</v>
      </c>
      <c r="AU18" s="106" t="s">
        <v>957</v>
      </c>
      <c r="AV18" s="106" t="s">
        <v>958</v>
      </c>
      <c r="AW18" s="106" t="s">
        <v>959</v>
      </c>
      <c r="AX18" s="106" t="s">
        <v>960</v>
      </c>
      <c r="AY18" s="106" t="s">
        <v>961</v>
      </c>
      <c r="AZ18" s="106" t="s">
        <v>962</v>
      </c>
      <c r="BA18" s="106" t="s">
        <v>963</v>
      </c>
      <c r="BB18" s="106" t="s">
        <v>964</v>
      </c>
      <c r="BC18" s="106" t="s">
        <v>965</v>
      </c>
      <c r="BD18" s="106" t="s">
        <v>966</v>
      </c>
      <c r="BE18" s="106" t="s">
        <v>967</v>
      </c>
      <c r="BF18" s="106" t="s">
        <v>968</v>
      </c>
      <c r="BG18" s="106" t="s">
        <v>969</v>
      </c>
      <c r="BH18" s="106" t="s">
        <v>970</v>
      </c>
      <c r="BI18" s="106" t="s">
        <v>971</v>
      </c>
      <c r="BJ18" s="106" t="s">
        <v>972</v>
      </c>
    </row>
    <row r="19" spans="1:62" ht="19.5" customHeight="1" x14ac:dyDescent="0.25">
      <c r="A19" s="107"/>
      <c r="B19" s="149" t="s">
        <v>974</v>
      </c>
      <c r="C19" s="149"/>
      <c r="D19" s="149"/>
      <c r="E19" s="108"/>
      <c r="F19" s="108"/>
      <c r="G19" s="107"/>
      <c r="H19" s="107"/>
      <c r="I19" s="107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62" ht="34.5" customHeight="1" x14ac:dyDescent="0.25">
      <c r="A20" s="107"/>
      <c r="B20" s="150"/>
      <c r="C20" s="150"/>
      <c r="D20" s="150"/>
      <c r="E20" s="109"/>
      <c r="F20" s="109"/>
      <c r="G20" s="107"/>
      <c r="H20" s="107"/>
      <c r="I20" s="107"/>
    </row>
  </sheetData>
  <mergeCells count="19">
    <mergeCell ref="C12:D12"/>
    <mergeCell ref="C13:C16"/>
    <mergeCell ref="C17:D17"/>
    <mergeCell ref="B19:D20"/>
    <mergeCell ref="A1:A18"/>
    <mergeCell ref="B1:D2"/>
    <mergeCell ref="B3:D3"/>
    <mergeCell ref="B4:B6"/>
    <mergeCell ref="C4:D4"/>
    <mergeCell ref="C5:D5"/>
    <mergeCell ref="C6:D6"/>
    <mergeCell ref="B7:D7"/>
    <mergeCell ref="B8:D8"/>
    <mergeCell ref="B18:D18"/>
    <mergeCell ref="B9:B11"/>
    <mergeCell ref="C9:D9"/>
    <mergeCell ref="C10:D10"/>
    <mergeCell ref="C11:D11"/>
    <mergeCell ref="B12:B17"/>
  </mergeCells>
  <hyperlinks>
    <hyperlink ref="C13" location="_ftn1" display="_ftn1" xr:uid="{00000000-0004-0000-0500-000000000000}"/>
  </hyperlink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INGRESOS</vt:lpstr>
      <vt:lpstr>EGRESOS</vt:lpstr>
      <vt:lpstr>COG</vt:lpstr>
      <vt:lpstr>6</vt:lpstr>
      <vt:lpstr>15</vt:lpstr>
      <vt:lpstr>16</vt:lpstr>
      <vt:lpstr>'15'!Títulos_a_imprimir</vt:lpstr>
      <vt:lpstr>'16'!Títulos_a_imprimir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cp:lastPrinted>2019-01-08T23:31:05Z</cp:lastPrinted>
  <dcterms:created xsi:type="dcterms:W3CDTF">2018-12-14T17:06:05Z</dcterms:created>
  <dcterms:modified xsi:type="dcterms:W3CDTF">2019-02-06T19:11:14Z</dcterms:modified>
</cp:coreProperties>
</file>