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UVI TV 2019\"/>
    </mc:Choice>
  </mc:AlternateContent>
  <xr:revisionPtr revIDLastSave="0" documentId="8_{C6AD56F5-D4D3-4838-B14F-6E0E4E64F0C0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CAL INGRESOS" sheetId="1" r:id="rId1"/>
  </sheets>
  <calcPr calcId="181029"/>
</workbook>
</file>

<file path=xl/calcChain.xml><?xml version="1.0" encoding="utf-8"?>
<calcChain xmlns="http://schemas.openxmlformats.org/spreadsheetml/2006/main">
  <c r="O31" i="1" l="1"/>
  <c r="N31" i="1"/>
  <c r="M31" i="1"/>
  <c r="L31" i="1"/>
  <c r="K31" i="1"/>
  <c r="J31" i="1"/>
  <c r="I31" i="1"/>
  <c r="H31" i="1"/>
  <c r="G31" i="1"/>
  <c r="F31" i="1"/>
  <c r="E31" i="1"/>
  <c r="D31" i="1"/>
  <c r="O28" i="1"/>
  <c r="N28" i="1"/>
  <c r="M28" i="1"/>
  <c r="L28" i="1"/>
  <c r="K28" i="1"/>
  <c r="J28" i="1"/>
  <c r="I28" i="1"/>
  <c r="H28" i="1"/>
  <c r="G28" i="1"/>
  <c r="F28" i="1"/>
  <c r="E28" i="1"/>
  <c r="D28" i="1"/>
  <c r="O27" i="1"/>
  <c r="N27" i="1"/>
  <c r="M27" i="1"/>
  <c r="L27" i="1"/>
  <c r="K27" i="1"/>
  <c r="J27" i="1"/>
  <c r="I27" i="1"/>
  <c r="H27" i="1"/>
  <c r="G27" i="1"/>
  <c r="F27" i="1"/>
  <c r="E27" i="1"/>
  <c r="D27" i="1"/>
  <c r="O26" i="1"/>
  <c r="O29" i="1" s="1"/>
  <c r="N26" i="1"/>
  <c r="N29" i="1" s="1"/>
  <c r="M26" i="1"/>
  <c r="M29" i="1" s="1"/>
  <c r="L26" i="1"/>
  <c r="K26" i="1"/>
  <c r="K29" i="1" s="1"/>
  <c r="J26" i="1"/>
  <c r="J29" i="1" s="1"/>
  <c r="I26" i="1"/>
  <c r="I29" i="1" s="1"/>
  <c r="H26" i="1"/>
  <c r="H29" i="1" s="1"/>
  <c r="G26" i="1"/>
  <c r="G29" i="1" s="1"/>
  <c r="F26" i="1"/>
  <c r="F29" i="1" s="1"/>
  <c r="E26" i="1"/>
  <c r="E29" i="1" s="1"/>
  <c r="D26" i="1"/>
  <c r="D29" i="1" s="1"/>
  <c r="P24" i="1"/>
  <c r="P23" i="1"/>
  <c r="P22" i="1"/>
  <c r="O21" i="1"/>
  <c r="N21" i="1"/>
  <c r="N20" i="1" s="1"/>
  <c r="M21" i="1"/>
  <c r="L21" i="1"/>
  <c r="L20" i="1" s="1"/>
  <c r="K21" i="1"/>
  <c r="K20" i="1" s="1"/>
  <c r="J21" i="1"/>
  <c r="J20" i="1" s="1"/>
  <c r="I21" i="1"/>
  <c r="H21" i="1"/>
  <c r="H20" i="1" s="1"/>
  <c r="G21" i="1"/>
  <c r="F21" i="1"/>
  <c r="F20" i="1" s="1"/>
  <c r="E21" i="1"/>
  <c r="D21" i="1"/>
  <c r="D20" i="1" s="1"/>
  <c r="O20" i="1"/>
  <c r="M20" i="1"/>
  <c r="I20" i="1"/>
  <c r="G20" i="1"/>
  <c r="E20" i="1"/>
  <c r="P19" i="1"/>
  <c r="P18" i="1"/>
  <c r="P17" i="1"/>
  <c r="P16" i="1"/>
  <c r="P15" i="1" s="1"/>
  <c r="P14" i="1" s="1"/>
  <c r="O15" i="1"/>
  <c r="N15" i="1"/>
  <c r="N14" i="1" s="1"/>
  <c r="N10" i="1" s="1"/>
  <c r="M15" i="1"/>
  <c r="L15" i="1"/>
  <c r="L14" i="1" s="1"/>
  <c r="K15" i="1"/>
  <c r="K14" i="1" s="1"/>
  <c r="J15" i="1"/>
  <c r="J14" i="1" s="1"/>
  <c r="I15" i="1"/>
  <c r="H15" i="1"/>
  <c r="H14" i="1" s="1"/>
  <c r="G15" i="1"/>
  <c r="F15" i="1"/>
  <c r="F14" i="1" s="1"/>
  <c r="F10" i="1" s="1"/>
  <c r="E15" i="1"/>
  <c r="D15" i="1"/>
  <c r="D14" i="1" s="1"/>
  <c r="O14" i="1"/>
  <c r="M14" i="1"/>
  <c r="I14" i="1"/>
  <c r="G14" i="1"/>
  <c r="E14" i="1"/>
  <c r="P13" i="1"/>
  <c r="P12" i="1" s="1"/>
  <c r="P11" i="1" s="1"/>
  <c r="O12" i="1"/>
  <c r="O11" i="1" s="1"/>
  <c r="N12" i="1"/>
  <c r="M12" i="1"/>
  <c r="M11" i="1" s="1"/>
  <c r="M10" i="1" s="1"/>
  <c r="L12" i="1"/>
  <c r="K12" i="1"/>
  <c r="K11" i="1" s="1"/>
  <c r="J12" i="1"/>
  <c r="I12" i="1"/>
  <c r="I11" i="1" s="1"/>
  <c r="I10" i="1" s="1"/>
  <c r="H12" i="1"/>
  <c r="G12" i="1"/>
  <c r="G11" i="1" s="1"/>
  <c r="F12" i="1"/>
  <c r="E12" i="1"/>
  <c r="E11" i="1" s="1"/>
  <c r="E10" i="1" s="1"/>
  <c r="D12" i="1"/>
  <c r="N11" i="1"/>
  <c r="L11" i="1"/>
  <c r="J11" i="1"/>
  <c r="H11" i="1"/>
  <c r="F11" i="1"/>
  <c r="D11" i="1"/>
  <c r="J10" i="1" l="1"/>
  <c r="G10" i="1"/>
  <c r="O10" i="1"/>
  <c r="D10" i="1"/>
  <c r="H10" i="1"/>
  <c r="L10" i="1"/>
  <c r="P21" i="1"/>
  <c r="P20" i="1" s="1"/>
  <c r="P10" i="1" s="1"/>
  <c r="L29" i="1"/>
  <c r="K10" i="1"/>
</calcChain>
</file>

<file path=xl/sharedStrings.xml><?xml version="1.0" encoding="utf-8"?>
<sst xmlns="http://schemas.openxmlformats.org/spreadsheetml/2006/main" count="45" uniqueCount="44">
  <si>
    <t>INSTITUTO MUNICIPAL DE VIVIENDA DEL MUNICIPIO DE CELAYA GUANAJUATO.</t>
  </si>
  <si>
    <t>Clasificación por Rubro del Ingreso</t>
  </si>
  <si>
    <t>Administrativa</t>
  </si>
  <si>
    <t xml:space="preserve">VIVIENDA </t>
  </si>
  <si>
    <t>Funcional</t>
  </si>
  <si>
    <t>2.2.5</t>
  </si>
  <si>
    <t>INSTITUTO MUNICIPAL DE VIVIENDA</t>
  </si>
  <si>
    <t>UR</t>
  </si>
  <si>
    <t>31120-8601</t>
  </si>
  <si>
    <t>DIRECCION GENERAL</t>
  </si>
  <si>
    <t>Programa</t>
  </si>
  <si>
    <t>E06-01</t>
  </si>
  <si>
    <t>INGRESOS</t>
  </si>
  <si>
    <t>Denominación</t>
  </si>
  <si>
    <t>FF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</si>
  <si>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</si>
  <si>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</si>
  <si>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</si>
  <si>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</si>
  <si>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</si>
  <si>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</si>
  <si>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</si>
  <si>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</si>
  <si>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</si>
  <si>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</si>
  <si>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</si>
  <si>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</si>
  <si>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Anual</t>
  </si>
  <si>
    <t>CRI</t>
  </si>
  <si>
    <t>PRODUCTOS</t>
  </si>
  <si>
    <t>PRODUCTOS DE TIPO CORRIENTE</t>
  </si>
  <si>
    <t>Intereses por inversion temporales</t>
  </si>
  <si>
    <t>VENTA DE BIENES Y SERVICIOS</t>
  </si>
  <si>
    <t>INGRESOS POR VENTA DE BIENES Y SERVICIOS</t>
  </si>
  <si>
    <t>Venta de Terrenos</t>
  </si>
  <si>
    <t>Venta de  UBV Huertas</t>
  </si>
  <si>
    <t>Otros Ingresos</t>
  </si>
  <si>
    <t>Ingresos por Servicios</t>
  </si>
  <si>
    <t>TRANSFERENCIAS INTERNAS Y ASIGNACIONES AL SECTOR PUBLICO</t>
  </si>
  <si>
    <t>TRANSFERENCIAS INTERNAS Y ASIGNACIONES AL SECTOR PúBLICO</t>
  </si>
  <si>
    <t>Transferencias Municipales para el servicios personales</t>
  </si>
  <si>
    <t>Transferencias Municipales para materiales</t>
  </si>
  <si>
    <t>Transferencias Municipales para servicios básicos</t>
  </si>
  <si>
    <t xml:space="preserve">PRESUPUESTO  DE INGRESOS CALENDARIZADO PARA EL EJERCICIO FISCAL 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</si>
</sst>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 Narrow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sz val="8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43" fontId="3" fillId="0" borderId="0" xfId="1" applyFont="1"/>
    <xf numFmtId="43" fontId="5" fillId="0" borderId="1" xfId="1" applyFont="1" applyBorder="1" applyAlignment="1">
      <alignment horizontal="center" wrapText="1"/>
    </xf>
    <xf numFmtId="0" fontId="5" fillId="0" borderId="1" xfId="1" applyNumberFormat="1" applyFont="1" applyBorder="1" applyAlignment="1">
      <alignment horizontal="justify" vertical="distributed" wrapText="1"/>
    </xf>
    <xf numFmtId="0" fontId="5" fillId="0" borderId="1" xfId="1" applyNumberFormat="1" applyFont="1" applyBorder="1" applyAlignment="1">
      <alignment horizontal="left" vertical="center" wrapText="1"/>
    </xf>
    <xf numFmtId="43" fontId="5" fillId="0" borderId="1" xfId="1" applyFont="1" applyBorder="1" applyAlignment="1">
      <alignment horizontal="justify" vertical="distributed" wrapText="1"/>
    </xf>
    <xf numFmtId="43" fontId="5" fillId="0" borderId="1" xfId="1" applyFont="1" applyBorder="1" applyAlignment="1">
      <alignment horizontal="center" vertical="center" wrapText="1"/>
    </xf>
    <xf numFmtId="43" fontId="7" fillId="0" borderId="1" xfId="1" applyFont="1" applyBorder="1" applyAlignment="1">
      <alignment horizontal="justify" vertical="distributed"/>
    </xf>
    <xf numFmtId="0" fontId="7" fillId="0" borderId="1" xfId="1" applyNumberFormat="1" applyFont="1" applyBorder="1" applyAlignment="1">
      <alignment horizontal="left"/>
    </xf>
    <xf numFmtId="43" fontId="8" fillId="3" borderId="1" xfId="1" applyFont="1" applyFill="1" applyBorder="1" applyAlignment="1">
      <alignment horizontal="center" vertical="center"/>
    </xf>
    <xf numFmtId="43" fontId="8" fillId="3" borderId="1" xfId="1" applyFont="1" applyFill="1" applyBorder="1" applyAlignment="1">
      <alignment horizontal="justify" vertical="distributed"/>
    </xf>
    <xf numFmtId="0" fontId="8" fillId="3" borderId="1" xfId="1" applyNumberFormat="1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horizontal="center" vertical="center" wrapText="1"/>
    </xf>
    <xf numFmtId="43" fontId="9" fillId="4" borderId="1" xfId="1" applyFont="1" applyFill="1" applyBorder="1" applyAlignment="1">
      <alignment horizontal="center" vertical="center"/>
    </xf>
    <xf numFmtId="43" fontId="9" fillId="4" borderId="1" xfId="1" applyFont="1" applyFill="1" applyBorder="1" applyAlignment="1">
      <alignment horizontal="center" vertical="distributed"/>
    </xf>
    <xf numFmtId="0" fontId="9" fillId="4" borderId="1" xfId="1" applyNumberFormat="1" applyFont="1" applyFill="1" applyBorder="1" applyAlignment="1">
      <alignment horizontal="left" vertical="center"/>
    </xf>
    <xf numFmtId="43" fontId="9" fillId="4" borderId="1" xfId="1" applyFont="1" applyFill="1" applyBorder="1" applyAlignment="1">
      <alignment horizontal="left" vertical="center"/>
    </xf>
    <xf numFmtId="43" fontId="10" fillId="5" borderId="1" xfId="1" applyFont="1" applyFill="1" applyBorder="1" applyAlignment="1">
      <alignment horizontal="justify" vertical="distributed" wrapText="1"/>
    </xf>
    <xf numFmtId="0" fontId="10" fillId="5" borderId="1" xfId="1" applyNumberFormat="1" applyFont="1" applyFill="1" applyBorder="1" applyAlignment="1">
      <alignment vertical="center" wrapText="1"/>
    </xf>
    <xf numFmtId="43" fontId="10" fillId="5" borderId="1" xfId="1" applyFont="1" applyFill="1" applyBorder="1" applyAlignment="1">
      <alignment vertical="center" wrapText="1"/>
    </xf>
    <xf numFmtId="43" fontId="11" fillId="6" borderId="1" xfId="1" applyFont="1" applyFill="1" applyBorder="1" applyAlignment="1">
      <alignment horizontal="justify" vertical="distributed" wrapText="1"/>
    </xf>
    <xf numFmtId="0" fontId="11" fillId="6" borderId="1" xfId="1" applyNumberFormat="1" applyFont="1" applyFill="1" applyBorder="1" applyAlignment="1">
      <alignment horizontal="center" vertical="center" wrapText="1"/>
    </xf>
    <xf numFmtId="43" fontId="11" fillId="6" borderId="1" xfId="1" applyFont="1" applyFill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43" fontId="7" fillId="0" borderId="1" xfId="1" applyFont="1" applyBorder="1" applyAlignment="1">
      <alignment horizontal="justify" vertical="distributed" wrapText="1"/>
    </xf>
    <xf numFmtId="0" fontId="6" fillId="0" borderId="1" xfId="1" applyNumberFormat="1" applyFont="1" applyBorder="1" applyAlignment="1">
      <alignment horizontal="center" vertical="center" wrapText="1"/>
    </xf>
    <xf numFmtId="43" fontId="5" fillId="0" borderId="1" xfId="0" applyNumberFormat="1" applyFont="1" applyBorder="1"/>
    <xf numFmtId="43" fontId="8" fillId="0" borderId="1" xfId="1" applyFont="1" applyBorder="1" applyAlignment="1">
      <alignment horizontal="right" vertical="center" wrapText="1"/>
    </xf>
    <xf numFmtId="43" fontId="9" fillId="5" borderId="1" xfId="1" applyFont="1" applyFill="1" applyBorder="1" applyAlignment="1">
      <alignment horizontal="justify" vertical="distributed"/>
    </xf>
    <xf numFmtId="0" fontId="9" fillId="5" borderId="1" xfId="1" applyNumberFormat="1" applyFont="1" applyFill="1" applyBorder="1" applyAlignment="1">
      <alignment horizontal="center" vertical="center"/>
    </xf>
    <xf numFmtId="43" fontId="9" fillId="5" borderId="1" xfId="1" applyFont="1" applyFill="1" applyBorder="1" applyAlignment="1">
      <alignment vertical="center"/>
    </xf>
    <xf numFmtId="43" fontId="10" fillId="6" borderId="1" xfId="1" applyFont="1" applyFill="1" applyBorder="1" applyAlignment="1">
      <alignment horizontal="justify" vertical="distributed" wrapText="1"/>
    </xf>
    <xf numFmtId="0" fontId="7" fillId="0" borderId="1" xfId="1" applyNumberFormat="1" applyFont="1" applyBorder="1" applyAlignment="1">
      <alignment horizontal="center"/>
    </xf>
    <xf numFmtId="43" fontId="6" fillId="0" borderId="1" xfId="1" applyFont="1" applyBorder="1" applyAlignment="1">
      <alignment horizontal="justify" vertical="distributed" wrapText="1"/>
    </xf>
    <xf numFmtId="43" fontId="5" fillId="0" borderId="1" xfId="0" applyNumberFormat="1" applyFont="1" applyBorder="1" applyAlignment="1">
      <alignment vertical="center"/>
    </xf>
    <xf numFmtId="43" fontId="5" fillId="0" borderId="1" xfId="1" applyFont="1" applyBorder="1"/>
    <xf numFmtId="43" fontId="5" fillId="0" borderId="1" xfId="1" applyFont="1" applyBorder="1" applyAlignment="1">
      <alignment horizontal="right" vertical="center"/>
    </xf>
    <xf numFmtId="0" fontId="10" fillId="5" borderId="1" xfId="1" applyNumberFormat="1" applyFont="1" applyFill="1" applyBorder="1" applyAlignment="1">
      <alignment horizontal="center" vertical="center" wrapText="1"/>
    </xf>
    <xf numFmtId="43" fontId="12" fillId="5" borderId="1" xfId="1" applyFont="1" applyFill="1" applyBorder="1" applyAlignment="1">
      <alignment horizontal="right" vertical="center" wrapText="1"/>
    </xf>
    <xf numFmtId="0" fontId="11" fillId="6" borderId="1" xfId="1" applyNumberFormat="1" applyFont="1" applyFill="1" applyBorder="1" applyAlignment="1">
      <alignment vertical="center" wrapText="1"/>
    </xf>
    <xf numFmtId="43" fontId="13" fillId="6" borderId="1" xfId="1" applyFont="1" applyFill="1" applyBorder="1" applyAlignment="1">
      <alignment horizontal="right" vertical="center" wrapText="1"/>
    </xf>
    <xf numFmtId="0" fontId="7" fillId="0" borderId="1" xfId="1" applyNumberFormat="1" applyFont="1" applyBorder="1" applyAlignment="1">
      <alignment vertical="center" wrapText="1"/>
    </xf>
    <xf numFmtId="43" fontId="5" fillId="0" borderId="0" xfId="1" applyFont="1"/>
    <xf numFmtId="43" fontId="3" fillId="0" borderId="0" xfId="1" applyFont="1" applyAlignment="1">
      <alignment horizontal="justify" vertical="distributed"/>
    </xf>
    <xf numFmtId="0" fontId="3" fillId="0" borderId="0" xfId="1" applyNumberFormat="1" applyFont="1"/>
    <xf numFmtId="43" fontId="14" fillId="0" borderId="0" xfId="1" applyFont="1"/>
    <xf numFmtId="43" fontId="3" fillId="0" borderId="1" xfId="1" applyFont="1" applyBorder="1"/>
    <xf numFmtId="43" fontId="3" fillId="7" borderId="0" xfId="1" applyFont="1" applyFill="1"/>
    <xf numFmtId="43" fontId="3" fillId="7" borderId="0" xfId="1" applyFont="1" applyFill="1" applyAlignment="1">
      <alignment horizontal="justify" vertical="distributed"/>
    </xf>
    <xf numFmtId="0" fontId="3" fillId="7" borderId="0" xfId="1" applyNumberFormat="1" applyFont="1" applyFill="1"/>
    <xf numFmtId="43" fontId="14" fillId="7" borderId="0" xfId="1" applyFont="1" applyFill="1"/>
    <xf numFmtId="43" fontId="7" fillId="0" borderId="1" xfId="1" applyFont="1" applyBorder="1" applyAlignment="1">
      <alignment horizontal="left" vertical="center"/>
    </xf>
    <xf numFmtId="43" fontId="2" fillId="7" borderId="0" xfId="1" applyFont="1" applyFill="1" applyAlignment="1">
      <alignment horizontal="center" vertical="center"/>
    </xf>
    <xf numFmtId="43" fontId="4" fillId="2" borderId="1" xfId="1" applyFont="1" applyFill="1" applyBorder="1" applyAlignment="1">
      <alignment horizontal="center" vertical="center"/>
    </xf>
    <xf numFmtId="43" fontId="5" fillId="0" borderId="1" xfId="1" applyFont="1" applyBorder="1" applyAlignment="1">
      <alignment horizontal="left" vertical="center"/>
    </xf>
    <xf numFmtId="43" fontId="6" fillId="0" borderId="1" xfId="1" applyFont="1" applyBorder="1" applyAlignment="1">
      <alignment horizontal="left" vertical="center" wrapText="1"/>
    </xf>
    <xf numFmtId="43" fontId="5" fillId="0" borderId="1" xfId="1" applyFon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733425</xdr:colOff>
          <xdr:row>0</xdr:row>
          <xdr:rowOff>85725</xdr:rowOff>
        </xdr:from>
        <xdr:to>
          <xdr:col>15</xdr:col>
          <xdr:colOff>704850</xdr:colOff>
          <xdr:row>2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66675</xdr:colOff>
      <xdr:row>0</xdr:row>
      <xdr:rowOff>95250</xdr:rowOff>
    </xdr:from>
    <xdr:to>
      <xdr:col>1</xdr:col>
      <xdr:colOff>371475</xdr:colOff>
      <xdr:row>2</xdr:row>
      <xdr:rowOff>114300</xdr:rowOff>
    </xdr:to>
    <xdr:pic>
      <xdr:nvPicPr>
        <xdr:cNvPr id="3" name="Imagen 4" descr="Sin título:Users:mdconsulting:Documents:01 CELAYA:EP:2 GOBIERNO:02 DISEÑOS:03 HOJA MEMBRETADA:01 superior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791" r="59047" b="-1"/>
        <a:stretch/>
      </xdr:blipFill>
      <xdr:spPr bwMode="auto">
        <a:xfrm>
          <a:off x="66675" y="95250"/>
          <a:ext cx="1047750" cy="590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"/>
  <sheetViews>
    <sheetView tabSelected="1" workbookViewId="0">
      <selection activeCell="K37" sqref="K37"/>
    </sheetView>
  </sheetViews>
  <sheetFormatPr baseColWidth="10" defaultRowHeight="12.75" x14ac:dyDescent="0.25"/>
  <cols>
    <col min="1" max="1" width="11.140625" style="1" bestFit="1" customWidth="1"/>
    <col min="2" max="2" width="48.28515625" style="43" customWidth="1"/>
    <col min="3" max="3" width="7" style="44" bestFit="1" customWidth="1"/>
    <col min="4" max="15" width="11.140625" style="1" bestFit="1" customWidth="1"/>
    <col min="16" max="16" width="12" style="45" bestFit="1" customWidth="1"/>
    <col min="17" max="17" width="17" style="1" customWidth="1"/>
    <col min="18" max="18" width="13.42578125" style="1" bestFit="1" customWidth="1"/>
    <col min="19" max="16384" width="11.42578125" style="1"/>
  </cols>
  <sheetData>
    <row r="1" spans="1:16" ht="22.5" customHeight="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22.5" customHeight="1" x14ac:dyDescent="0.25">
      <c r="A2" s="52" t="s">
        <v>43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x14ac:dyDescent="0.25">
      <c r="A3" s="47"/>
      <c r="B3" s="48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50"/>
    </row>
    <row r="4" spans="1:16" ht="18" customHeight="1" x14ac:dyDescent="0.25">
      <c r="A4" s="53" t="s">
        <v>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18" customHeight="1" x14ac:dyDescent="0.25">
      <c r="A5" s="2" t="s">
        <v>2</v>
      </c>
      <c r="B5" s="3">
        <v>31120</v>
      </c>
      <c r="C5" s="4"/>
      <c r="D5" s="54" t="s">
        <v>3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ht="18" customHeight="1" x14ac:dyDescent="0.25">
      <c r="A6" s="2" t="s">
        <v>4</v>
      </c>
      <c r="B6" s="5" t="s">
        <v>5</v>
      </c>
      <c r="C6" s="4"/>
      <c r="D6" s="54" t="s">
        <v>6</v>
      </c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ht="18" customHeight="1" x14ac:dyDescent="0.25">
      <c r="A7" s="2" t="s">
        <v>7</v>
      </c>
      <c r="B7" s="5" t="s">
        <v>8</v>
      </c>
      <c r="C7" s="4"/>
      <c r="D7" s="55" t="s">
        <v>9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6" ht="18" customHeight="1" x14ac:dyDescent="0.25">
      <c r="A8" s="6" t="s">
        <v>10</v>
      </c>
      <c r="B8" s="7" t="s">
        <v>11</v>
      </c>
      <c r="C8" s="8"/>
      <c r="D8" s="51" t="s">
        <v>12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6" ht="18" customHeight="1" x14ac:dyDescent="0.25">
      <c r="A9" s="9"/>
      <c r="B9" s="10" t="s">
        <v>13</v>
      </c>
      <c r="C9" s="11" t="s">
        <v>14</v>
      </c>
      <c r="D9" s="12" t="s">
        <v>15</v>
      </c>
      <c r="E9" s="12" t="s">
        <v>16</v>
      </c>
      <c r="F9" s="12" t="s">
        <v>17</v>
      </c>
      <c r="G9" s="12" t="s">
        <v>18</v>
      </c>
      <c r="H9" s="12" t="s">
        <v>19</v>
      </c>
      <c r="I9" s="12" t="s">
        <v>20</v>
      </c>
      <c r="J9" s="12" t="s">
        <v>21</v>
      </c>
      <c r="K9" s="12" t="s">
        <v>22</v>
      </c>
      <c r="L9" s="12" t="s">
        <v>23</v>
      </c>
      <c r="M9" s="12" t="s">
        <v>24</v>
      </c>
      <c r="N9" s="12" t="s">
        <v>25</v>
      </c>
      <c r="O9" s="12" t="s">
        <v>26</v>
      </c>
      <c r="P9" s="12" t="s">
        <v>27</v>
      </c>
    </row>
    <row r="10" spans="1:16" ht="24.75" customHeight="1" x14ac:dyDescent="0.25">
      <c r="A10" s="13" t="s">
        <v>28</v>
      </c>
      <c r="B10" s="14" t="s">
        <v>12</v>
      </c>
      <c r="C10" s="15"/>
      <c r="D10" s="16">
        <f t="shared" ref="D10:P10" si="0">+D14+D20+D11</f>
        <v>1164273.1812499999</v>
      </c>
      <c r="E10" s="16">
        <f t="shared" si="0"/>
        <v>1234326.29125</v>
      </c>
      <c r="F10" s="16">
        <f t="shared" si="0"/>
        <v>1149285.6412500001</v>
      </c>
      <c r="G10" s="16">
        <f t="shared" si="0"/>
        <v>1153499.8812500001</v>
      </c>
      <c r="H10" s="16">
        <f t="shared" si="0"/>
        <v>1129530.45475</v>
      </c>
      <c r="I10" s="16">
        <f t="shared" si="0"/>
        <v>1132626.7185</v>
      </c>
      <c r="J10" s="16">
        <f t="shared" si="0"/>
        <v>1147664.1285000001</v>
      </c>
      <c r="K10" s="16">
        <f t="shared" si="0"/>
        <v>1116491.2835000001</v>
      </c>
      <c r="L10" s="16">
        <f t="shared" si="0"/>
        <v>1106891.9135</v>
      </c>
      <c r="M10" s="16">
        <f t="shared" si="0"/>
        <v>1135383.3685000001</v>
      </c>
      <c r="N10" s="16">
        <f t="shared" si="0"/>
        <v>1116557.1135</v>
      </c>
      <c r="O10" s="16">
        <f t="shared" si="0"/>
        <v>1116673.5535000002</v>
      </c>
      <c r="P10" s="16">
        <f t="shared" si="0"/>
        <v>13703203.52925</v>
      </c>
    </row>
    <row r="11" spans="1:16" ht="15" customHeight="1" x14ac:dyDescent="0.25">
      <c r="A11" s="37">
        <v>50</v>
      </c>
      <c r="B11" s="17" t="s">
        <v>29</v>
      </c>
      <c r="C11" s="18"/>
      <c r="D11" s="19">
        <f>+D12</f>
        <v>10000</v>
      </c>
      <c r="E11" s="19">
        <f t="shared" ref="E11:P11" si="1">+E12</f>
        <v>10000</v>
      </c>
      <c r="F11" s="19">
        <f t="shared" si="1"/>
        <v>10000</v>
      </c>
      <c r="G11" s="19">
        <f t="shared" si="1"/>
        <v>10000</v>
      </c>
      <c r="H11" s="19">
        <f t="shared" si="1"/>
        <v>10000</v>
      </c>
      <c r="I11" s="19">
        <f t="shared" si="1"/>
        <v>10000</v>
      </c>
      <c r="J11" s="19">
        <f t="shared" si="1"/>
        <v>10000</v>
      </c>
      <c r="K11" s="19">
        <f t="shared" si="1"/>
        <v>10000</v>
      </c>
      <c r="L11" s="19">
        <f t="shared" si="1"/>
        <v>10000</v>
      </c>
      <c r="M11" s="19">
        <f t="shared" si="1"/>
        <v>10000</v>
      </c>
      <c r="N11" s="19">
        <f t="shared" si="1"/>
        <v>10000</v>
      </c>
      <c r="O11" s="19">
        <f t="shared" si="1"/>
        <v>10000</v>
      </c>
      <c r="P11" s="19">
        <f t="shared" si="1"/>
        <v>120000</v>
      </c>
    </row>
    <row r="12" spans="1:16" ht="15" customHeight="1" x14ac:dyDescent="0.25">
      <c r="A12" s="21">
        <v>51</v>
      </c>
      <c r="B12" s="20" t="s">
        <v>30</v>
      </c>
      <c r="C12" s="21"/>
      <c r="D12" s="22">
        <f>SUM(D13)</f>
        <v>10000</v>
      </c>
      <c r="E12" s="22">
        <f t="shared" ref="E12:P12" si="2">SUM(E13)</f>
        <v>10000</v>
      </c>
      <c r="F12" s="22">
        <f t="shared" si="2"/>
        <v>10000</v>
      </c>
      <c r="G12" s="22">
        <f t="shared" si="2"/>
        <v>10000</v>
      </c>
      <c r="H12" s="22">
        <f t="shared" si="2"/>
        <v>10000</v>
      </c>
      <c r="I12" s="22">
        <f t="shared" si="2"/>
        <v>10000</v>
      </c>
      <c r="J12" s="22">
        <f t="shared" si="2"/>
        <v>10000</v>
      </c>
      <c r="K12" s="22">
        <f t="shared" si="2"/>
        <v>10000</v>
      </c>
      <c r="L12" s="22">
        <f t="shared" si="2"/>
        <v>10000</v>
      </c>
      <c r="M12" s="22">
        <f t="shared" si="2"/>
        <v>10000</v>
      </c>
      <c r="N12" s="22">
        <f t="shared" si="2"/>
        <v>10000</v>
      </c>
      <c r="O12" s="22">
        <f t="shared" si="2"/>
        <v>10000</v>
      </c>
      <c r="P12" s="22">
        <f t="shared" si="2"/>
        <v>120000</v>
      </c>
    </row>
    <row r="13" spans="1:16" ht="15" customHeight="1" x14ac:dyDescent="0.25">
      <c r="A13" s="23">
        <v>511601</v>
      </c>
      <c r="B13" s="24" t="s">
        <v>31</v>
      </c>
      <c r="C13" s="25">
        <v>1400319</v>
      </c>
      <c r="D13" s="26">
        <v>10000</v>
      </c>
      <c r="E13" s="26">
        <v>10000</v>
      </c>
      <c r="F13" s="26">
        <v>10000</v>
      </c>
      <c r="G13" s="26">
        <v>10000</v>
      </c>
      <c r="H13" s="26">
        <v>10000</v>
      </c>
      <c r="I13" s="26">
        <v>10000</v>
      </c>
      <c r="J13" s="26">
        <v>10000</v>
      </c>
      <c r="K13" s="26">
        <v>10000</v>
      </c>
      <c r="L13" s="26">
        <v>10000</v>
      </c>
      <c r="M13" s="26">
        <v>10000</v>
      </c>
      <c r="N13" s="26">
        <v>10000</v>
      </c>
      <c r="O13" s="26">
        <v>10000</v>
      </c>
      <c r="P13" s="27">
        <f>SUM(D13:O13)</f>
        <v>120000</v>
      </c>
    </row>
    <row r="14" spans="1:16" ht="15" customHeight="1" x14ac:dyDescent="0.25">
      <c r="A14" s="29">
        <v>70</v>
      </c>
      <c r="B14" s="28" t="s">
        <v>32</v>
      </c>
      <c r="C14" s="29"/>
      <c r="D14" s="30">
        <f>SUM(D15)</f>
        <v>863640.07125000004</v>
      </c>
      <c r="E14" s="30">
        <f t="shared" ref="E14:P14" si="3">SUM(E15)</f>
        <v>948640.07125000004</v>
      </c>
      <c r="F14" s="30">
        <f t="shared" si="3"/>
        <v>863640.07125000004</v>
      </c>
      <c r="G14" s="30">
        <f t="shared" si="3"/>
        <v>861392.57125000004</v>
      </c>
      <c r="H14" s="30">
        <f t="shared" si="3"/>
        <v>857344.23475000006</v>
      </c>
      <c r="I14" s="30">
        <f t="shared" si="3"/>
        <v>855319.81850000005</v>
      </c>
      <c r="J14" s="30">
        <f t="shared" si="3"/>
        <v>845306.81850000005</v>
      </c>
      <c r="K14" s="30">
        <f t="shared" si="3"/>
        <v>843303.44350000005</v>
      </c>
      <c r="L14" s="30">
        <f t="shared" si="3"/>
        <v>838955.69350000005</v>
      </c>
      <c r="M14" s="30">
        <f t="shared" si="3"/>
        <v>836526.06850000005</v>
      </c>
      <c r="N14" s="30">
        <f t="shared" si="3"/>
        <v>835520.89350000001</v>
      </c>
      <c r="O14" s="30">
        <f t="shared" si="3"/>
        <v>834445.19350000005</v>
      </c>
      <c r="P14" s="30">
        <f t="shared" si="3"/>
        <v>10284034.94925</v>
      </c>
    </row>
    <row r="15" spans="1:16" ht="15" customHeight="1" x14ac:dyDescent="0.25">
      <c r="A15" s="21">
        <v>71</v>
      </c>
      <c r="B15" s="31" t="s">
        <v>33</v>
      </c>
      <c r="C15" s="21"/>
      <c r="D15" s="22">
        <f t="shared" ref="D15:P15" si="4">SUM(D16:D19)</f>
        <v>863640.07125000004</v>
      </c>
      <c r="E15" s="22">
        <f t="shared" si="4"/>
        <v>948640.07125000004</v>
      </c>
      <c r="F15" s="22">
        <f t="shared" si="4"/>
        <v>863640.07125000004</v>
      </c>
      <c r="G15" s="22">
        <f t="shared" si="4"/>
        <v>861392.57125000004</v>
      </c>
      <c r="H15" s="22">
        <f t="shared" si="4"/>
        <v>857344.23475000006</v>
      </c>
      <c r="I15" s="22">
        <f t="shared" si="4"/>
        <v>855319.81850000005</v>
      </c>
      <c r="J15" s="22">
        <f t="shared" si="4"/>
        <v>845306.81850000005</v>
      </c>
      <c r="K15" s="22">
        <f t="shared" si="4"/>
        <v>843303.44350000005</v>
      </c>
      <c r="L15" s="22">
        <f t="shared" si="4"/>
        <v>838955.69350000005</v>
      </c>
      <c r="M15" s="22">
        <f t="shared" si="4"/>
        <v>836526.06850000005</v>
      </c>
      <c r="N15" s="22">
        <f t="shared" si="4"/>
        <v>835520.89350000001</v>
      </c>
      <c r="O15" s="22">
        <f t="shared" si="4"/>
        <v>834445.19350000005</v>
      </c>
      <c r="P15" s="22">
        <f t="shared" si="4"/>
        <v>10284034.94925</v>
      </c>
    </row>
    <row r="16" spans="1:16" ht="15" customHeight="1" x14ac:dyDescent="0.25">
      <c r="A16" s="32">
        <v>711101</v>
      </c>
      <c r="B16" s="33" t="s">
        <v>34</v>
      </c>
      <c r="C16" s="25">
        <v>1400319</v>
      </c>
      <c r="D16" s="34">
        <v>502817.95624999999</v>
      </c>
      <c r="E16" s="34">
        <v>502817.95624999999</v>
      </c>
      <c r="F16" s="34">
        <v>502817.95624999999</v>
      </c>
      <c r="G16" s="34">
        <v>501318.33124999999</v>
      </c>
      <c r="H16" s="34">
        <v>499730.61975000001</v>
      </c>
      <c r="I16" s="34">
        <v>497706.2035</v>
      </c>
      <c r="J16" s="34">
        <v>493777.72850000003</v>
      </c>
      <c r="K16" s="34">
        <v>493324.35350000003</v>
      </c>
      <c r="L16" s="34">
        <v>492536.9535</v>
      </c>
      <c r="M16" s="34">
        <v>492536.9535</v>
      </c>
      <c r="N16" s="34">
        <v>492536.9535</v>
      </c>
      <c r="O16" s="34">
        <v>491461.25349999999</v>
      </c>
      <c r="P16" s="6">
        <f>SUM(D16:O16)</f>
        <v>5963383.2192499992</v>
      </c>
    </row>
    <row r="17" spans="1:17" ht="15" customHeight="1" x14ac:dyDescent="0.25">
      <c r="A17" s="32">
        <v>711102</v>
      </c>
      <c r="B17" s="33" t="s">
        <v>35</v>
      </c>
      <c r="C17" s="25">
        <v>1400319</v>
      </c>
      <c r="D17" s="35">
        <v>343822.11500000005</v>
      </c>
      <c r="E17" s="35">
        <v>343822.11500000005</v>
      </c>
      <c r="F17" s="35">
        <v>343822.11500000005</v>
      </c>
      <c r="G17" s="35">
        <v>343074.24000000005</v>
      </c>
      <c r="H17" s="35">
        <v>340613.61500000005</v>
      </c>
      <c r="I17" s="35">
        <v>340613.61500000005</v>
      </c>
      <c r="J17" s="35">
        <v>334529.09000000003</v>
      </c>
      <c r="K17" s="35">
        <v>332979.09000000003</v>
      </c>
      <c r="L17" s="35">
        <v>329418.74000000005</v>
      </c>
      <c r="M17" s="35">
        <v>326989.11500000005</v>
      </c>
      <c r="N17" s="35">
        <v>325983.94</v>
      </c>
      <c r="O17" s="35">
        <v>325983.94</v>
      </c>
      <c r="P17" s="36">
        <f>SUM(D17:O17)</f>
        <v>4031651.7300000004</v>
      </c>
    </row>
    <row r="18" spans="1:17" ht="15" customHeight="1" x14ac:dyDescent="0.25">
      <c r="A18" s="32">
        <v>711103</v>
      </c>
      <c r="B18" s="33" t="s">
        <v>36</v>
      </c>
      <c r="C18" s="25">
        <v>1400319</v>
      </c>
      <c r="D18" s="35">
        <v>0</v>
      </c>
      <c r="E18" s="35">
        <v>85000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6">
        <f>SUM(D18:O18)</f>
        <v>85000</v>
      </c>
    </row>
    <row r="19" spans="1:17" ht="15" customHeight="1" x14ac:dyDescent="0.25">
      <c r="A19" s="32">
        <v>711106</v>
      </c>
      <c r="B19" s="33" t="s">
        <v>37</v>
      </c>
      <c r="C19" s="25">
        <v>1400319</v>
      </c>
      <c r="D19" s="26">
        <v>17000</v>
      </c>
      <c r="E19" s="26">
        <v>17000</v>
      </c>
      <c r="F19" s="26">
        <v>17000</v>
      </c>
      <c r="G19" s="26">
        <v>17000</v>
      </c>
      <c r="H19" s="26">
        <v>17000</v>
      </c>
      <c r="I19" s="26">
        <v>17000</v>
      </c>
      <c r="J19" s="26">
        <v>17000</v>
      </c>
      <c r="K19" s="26">
        <v>17000</v>
      </c>
      <c r="L19" s="26">
        <v>17000</v>
      </c>
      <c r="M19" s="26">
        <v>17000</v>
      </c>
      <c r="N19" s="26">
        <v>17000</v>
      </c>
      <c r="O19" s="26">
        <v>17000</v>
      </c>
      <c r="P19" s="36">
        <f>SUM(D19:O19)</f>
        <v>204000</v>
      </c>
    </row>
    <row r="20" spans="1:17" ht="24.75" customHeight="1" x14ac:dyDescent="0.25">
      <c r="A20" s="37">
        <v>90</v>
      </c>
      <c r="B20" s="17" t="s">
        <v>38</v>
      </c>
      <c r="C20" s="18"/>
      <c r="D20" s="38">
        <f>+D21</f>
        <v>290633.11</v>
      </c>
      <c r="E20" s="38">
        <f t="shared" ref="E20:P20" si="5">+E21</f>
        <v>275686.21999999997</v>
      </c>
      <c r="F20" s="38">
        <f t="shared" si="5"/>
        <v>275645.57</v>
      </c>
      <c r="G20" s="38">
        <f t="shared" si="5"/>
        <v>282107.31</v>
      </c>
      <c r="H20" s="38">
        <f t="shared" si="5"/>
        <v>262186.21999999997</v>
      </c>
      <c r="I20" s="38">
        <f t="shared" si="5"/>
        <v>267306.90000000002</v>
      </c>
      <c r="J20" s="38">
        <f t="shared" si="5"/>
        <v>292357.31</v>
      </c>
      <c r="K20" s="38">
        <f t="shared" si="5"/>
        <v>263187.84000000003</v>
      </c>
      <c r="L20" s="38">
        <f t="shared" si="5"/>
        <v>257936.22</v>
      </c>
      <c r="M20" s="38">
        <f t="shared" si="5"/>
        <v>288857.3</v>
      </c>
      <c r="N20" s="38">
        <f t="shared" si="5"/>
        <v>271036.21999999997</v>
      </c>
      <c r="O20" s="38">
        <f t="shared" si="5"/>
        <v>272228.36000000004</v>
      </c>
      <c r="P20" s="38">
        <f t="shared" si="5"/>
        <v>3299168.58</v>
      </c>
    </row>
    <row r="21" spans="1:17" ht="24" customHeight="1" x14ac:dyDescent="0.25">
      <c r="A21" s="21">
        <v>91</v>
      </c>
      <c r="B21" s="31" t="s">
        <v>39</v>
      </c>
      <c r="C21" s="39"/>
      <c r="D21" s="40">
        <f t="shared" ref="D21:P21" si="6">SUM(D22:D24)</f>
        <v>290633.11</v>
      </c>
      <c r="E21" s="40">
        <f t="shared" si="6"/>
        <v>275686.21999999997</v>
      </c>
      <c r="F21" s="40">
        <f t="shared" si="6"/>
        <v>275645.57</v>
      </c>
      <c r="G21" s="40">
        <f t="shared" si="6"/>
        <v>282107.31</v>
      </c>
      <c r="H21" s="40">
        <f t="shared" si="6"/>
        <v>262186.21999999997</v>
      </c>
      <c r="I21" s="40">
        <f t="shared" si="6"/>
        <v>267306.90000000002</v>
      </c>
      <c r="J21" s="40">
        <f t="shared" si="6"/>
        <v>292357.31</v>
      </c>
      <c r="K21" s="40">
        <f t="shared" si="6"/>
        <v>263187.84000000003</v>
      </c>
      <c r="L21" s="40">
        <f t="shared" si="6"/>
        <v>257936.22</v>
      </c>
      <c r="M21" s="40">
        <f t="shared" si="6"/>
        <v>288857.3</v>
      </c>
      <c r="N21" s="40">
        <f t="shared" si="6"/>
        <v>271036.21999999997</v>
      </c>
      <c r="O21" s="40">
        <f t="shared" si="6"/>
        <v>272228.36000000004</v>
      </c>
      <c r="P21" s="40">
        <f t="shared" si="6"/>
        <v>3299168.58</v>
      </c>
    </row>
    <row r="22" spans="1:17" ht="15" customHeight="1" x14ac:dyDescent="0.25">
      <c r="A22" s="23">
        <v>910100</v>
      </c>
      <c r="B22" s="24" t="s">
        <v>40</v>
      </c>
      <c r="C22" s="41">
        <v>1100119</v>
      </c>
      <c r="D22" s="27">
        <v>244279.32</v>
      </c>
      <c r="E22" s="27">
        <v>244279.32</v>
      </c>
      <c r="F22" s="27">
        <v>244279.32</v>
      </c>
      <c r="G22" s="27">
        <v>244279.32</v>
      </c>
      <c r="H22" s="27">
        <v>244279.32</v>
      </c>
      <c r="I22" s="27">
        <v>244279.32</v>
      </c>
      <c r="J22" s="27">
        <v>244279.32</v>
      </c>
      <c r="K22" s="27">
        <v>244279.32</v>
      </c>
      <c r="L22" s="27">
        <v>244279.32</v>
      </c>
      <c r="M22" s="27">
        <v>244279.32</v>
      </c>
      <c r="N22" s="27">
        <v>244279.32</v>
      </c>
      <c r="O22" s="27">
        <v>244279.42</v>
      </c>
      <c r="P22" s="6">
        <f>SUM(D22:O22)</f>
        <v>2931351.94</v>
      </c>
    </row>
    <row r="23" spans="1:17" ht="15" customHeight="1" x14ac:dyDescent="0.25">
      <c r="A23" s="23">
        <v>910200</v>
      </c>
      <c r="B23" s="24" t="s">
        <v>41</v>
      </c>
      <c r="C23" s="41">
        <v>1100119</v>
      </c>
      <c r="D23" s="27">
        <v>40662.99</v>
      </c>
      <c r="E23" s="27">
        <v>9741.9</v>
      </c>
      <c r="F23" s="27">
        <v>9241.9</v>
      </c>
      <c r="G23" s="27">
        <v>34162.99</v>
      </c>
      <c r="H23" s="27">
        <v>9241.9</v>
      </c>
      <c r="I23" s="27">
        <v>17422.580000000002</v>
      </c>
      <c r="J23" s="27">
        <v>31412.99</v>
      </c>
      <c r="K23" s="27">
        <v>9741.9</v>
      </c>
      <c r="L23" s="27">
        <v>9241.9</v>
      </c>
      <c r="M23" s="27">
        <v>40162.980000000003</v>
      </c>
      <c r="N23" s="27">
        <v>12241.9</v>
      </c>
      <c r="O23" s="27">
        <v>9741.92</v>
      </c>
      <c r="P23" s="6">
        <f>SUM(D23:O23)</f>
        <v>233017.85</v>
      </c>
      <c r="Q23" s="42"/>
    </row>
    <row r="24" spans="1:17" ht="15" customHeight="1" x14ac:dyDescent="0.25">
      <c r="A24" s="23">
        <v>910300</v>
      </c>
      <c r="B24" s="24" t="s">
        <v>42</v>
      </c>
      <c r="C24" s="41">
        <v>1100119</v>
      </c>
      <c r="D24" s="27">
        <v>5690.8</v>
      </c>
      <c r="E24" s="27">
        <v>21665</v>
      </c>
      <c r="F24" s="27">
        <v>22124.35</v>
      </c>
      <c r="G24" s="27">
        <v>3665</v>
      </c>
      <c r="H24" s="27">
        <v>8665</v>
      </c>
      <c r="I24" s="27">
        <v>5605</v>
      </c>
      <c r="J24" s="27">
        <v>16665</v>
      </c>
      <c r="K24" s="27">
        <v>9166.6200000000008</v>
      </c>
      <c r="L24" s="27">
        <v>4415</v>
      </c>
      <c r="M24" s="27">
        <v>4415</v>
      </c>
      <c r="N24" s="27">
        <v>14515</v>
      </c>
      <c r="O24" s="27">
        <v>18207.02</v>
      </c>
      <c r="P24" s="6">
        <f>SUM(D24:O24)</f>
        <v>134798.78999999998</v>
      </c>
      <c r="Q24" s="42"/>
    </row>
    <row r="26" spans="1:17" hidden="1" x14ac:dyDescent="0.25">
      <c r="D26" s="46">
        <f>+D22/2</f>
        <v>122139.66</v>
      </c>
      <c r="E26" s="46">
        <f t="shared" ref="E26:O26" si="7">+E22/2</f>
        <v>122139.66</v>
      </c>
      <c r="F26" s="46">
        <f t="shared" si="7"/>
        <v>122139.66</v>
      </c>
      <c r="G26" s="46">
        <f t="shared" si="7"/>
        <v>122139.66</v>
      </c>
      <c r="H26" s="46">
        <f t="shared" si="7"/>
        <v>122139.66</v>
      </c>
      <c r="I26" s="46">
        <f t="shared" si="7"/>
        <v>122139.66</v>
      </c>
      <c r="J26" s="46">
        <f t="shared" si="7"/>
        <v>122139.66</v>
      </c>
      <c r="K26" s="46">
        <f t="shared" si="7"/>
        <v>122139.66</v>
      </c>
      <c r="L26" s="46">
        <f t="shared" si="7"/>
        <v>122139.66</v>
      </c>
      <c r="M26" s="46">
        <f t="shared" si="7"/>
        <v>122139.66</v>
      </c>
      <c r="N26" s="46">
        <f t="shared" si="7"/>
        <v>122139.66</v>
      </c>
      <c r="O26" s="46">
        <f t="shared" si="7"/>
        <v>122139.71</v>
      </c>
    </row>
    <row r="27" spans="1:17" hidden="1" x14ac:dyDescent="0.25">
      <c r="D27" s="46">
        <f t="shared" ref="D27:O28" si="8">+D23/2</f>
        <v>20331.494999999999</v>
      </c>
      <c r="E27" s="46">
        <f t="shared" si="8"/>
        <v>4870.95</v>
      </c>
      <c r="F27" s="46">
        <f t="shared" si="8"/>
        <v>4620.95</v>
      </c>
      <c r="G27" s="46">
        <f t="shared" si="8"/>
        <v>17081.494999999999</v>
      </c>
      <c r="H27" s="46">
        <f t="shared" si="8"/>
        <v>4620.95</v>
      </c>
      <c r="I27" s="46">
        <f t="shared" si="8"/>
        <v>8711.2900000000009</v>
      </c>
      <c r="J27" s="46">
        <f t="shared" si="8"/>
        <v>15706.495000000001</v>
      </c>
      <c r="K27" s="46">
        <f t="shared" si="8"/>
        <v>4870.95</v>
      </c>
      <c r="L27" s="46">
        <f t="shared" si="8"/>
        <v>4620.95</v>
      </c>
      <c r="M27" s="46">
        <f t="shared" si="8"/>
        <v>20081.490000000002</v>
      </c>
      <c r="N27" s="46">
        <f t="shared" si="8"/>
        <v>6120.95</v>
      </c>
      <c r="O27" s="46">
        <f t="shared" si="8"/>
        <v>4870.96</v>
      </c>
    </row>
    <row r="28" spans="1:17" hidden="1" x14ac:dyDescent="0.25">
      <c r="D28" s="46">
        <f t="shared" si="8"/>
        <v>2845.4</v>
      </c>
      <c r="E28" s="46">
        <f t="shared" si="8"/>
        <v>10832.5</v>
      </c>
      <c r="F28" s="46">
        <f t="shared" si="8"/>
        <v>11062.174999999999</v>
      </c>
      <c r="G28" s="46">
        <f t="shared" si="8"/>
        <v>1832.5</v>
      </c>
      <c r="H28" s="46">
        <f t="shared" si="8"/>
        <v>4332.5</v>
      </c>
      <c r="I28" s="46">
        <f t="shared" si="8"/>
        <v>2802.5</v>
      </c>
      <c r="J28" s="46">
        <f t="shared" si="8"/>
        <v>8332.5</v>
      </c>
      <c r="K28" s="46">
        <f t="shared" si="8"/>
        <v>4583.3100000000004</v>
      </c>
      <c r="L28" s="46">
        <f t="shared" si="8"/>
        <v>2207.5</v>
      </c>
      <c r="M28" s="46">
        <f t="shared" si="8"/>
        <v>2207.5</v>
      </c>
      <c r="N28" s="46">
        <f t="shared" si="8"/>
        <v>7257.5</v>
      </c>
      <c r="O28" s="46">
        <f t="shared" si="8"/>
        <v>9103.51</v>
      </c>
    </row>
    <row r="29" spans="1:17" hidden="1" x14ac:dyDescent="0.25">
      <c r="D29" s="45">
        <f>SUM(D26:D28)</f>
        <v>145316.55499999999</v>
      </c>
      <c r="E29" s="45">
        <f t="shared" ref="E29:O29" si="9">SUM(E26:E28)</f>
        <v>137843.10999999999</v>
      </c>
      <c r="F29" s="45">
        <f t="shared" si="9"/>
        <v>137822.785</v>
      </c>
      <c r="G29" s="45">
        <f t="shared" si="9"/>
        <v>141053.655</v>
      </c>
      <c r="H29" s="45">
        <f t="shared" si="9"/>
        <v>131093.10999999999</v>
      </c>
      <c r="I29" s="45">
        <f t="shared" si="9"/>
        <v>133653.45000000001</v>
      </c>
      <c r="J29" s="45">
        <f t="shared" si="9"/>
        <v>146178.655</v>
      </c>
      <c r="K29" s="45">
        <f t="shared" si="9"/>
        <v>131593.92000000001</v>
      </c>
      <c r="L29" s="45">
        <f t="shared" si="9"/>
        <v>128968.11</v>
      </c>
      <c r="M29" s="45">
        <f t="shared" si="9"/>
        <v>144428.65</v>
      </c>
      <c r="N29" s="45">
        <f t="shared" si="9"/>
        <v>135518.10999999999</v>
      </c>
      <c r="O29" s="45">
        <f t="shared" si="9"/>
        <v>136114.18000000002</v>
      </c>
    </row>
    <row r="30" spans="1:17" hidden="1" x14ac:dyDescent="0.25"/>
    <row r="31" spans="1:17" hidden="1" x14ac:dyDescent="0.25">
      <c r="D31" s="1">
        <f>+D17+$D$34</f>
        <v>343822.11500000005</v>
      </c>
      <c r="E31" s="1">
        <f t="shared" ref="E31:O31" si="10">+E17+$D$34</f>
        <v>343822.11500000005</v>
      </c>
      <c r="F31" s="1">
        <f t="shared" si="10"/>
        <v>343822.11500000005</v>
      </c>
      <c r="G31" s="1">
        <f t="shared" si="10"/>
        <v>343074.24000000005</v>
      </c>
      <c r="H31" s="1">
        <f t="shared" si="10"/>
        <v>340613.61500000005</v>
      </c>
      <c r="I31" s="1">
        <f t="shared" si="10"/>
        <v>340613.61500000005</v>
      </c>
      <c r="J31" s="1">
        <f t="shared" si="10"/>
        <v>334529.09000000003</v>
      </c>
      <c r="K31" s="1">
        <f t="shared" si="10"/>
        <v>332979.09000000003</v>
      </c>
      <c r="L31" s="1">
        <f t="shared" si="10"/>
        <v>329418.74000000005</v>
      </c>
      <c r="M31" s="1">
        <f t="shared" si="10"/>
        <v>326989.11500000005</v>
      </c>
      <c r="N31" s="1">
        <f t="shared" si="10"/>
        <v>325983.94</v>
      </c>
      <c r="O31" s="1">
        <f t="shared" si="10"/>
        <v>325983.94</v>
      </c>
    </row>
    <row r="32" spans="1:17" hidden="1" x14ac:dyDescent="0.25"/>
  </sheetData>
  <mergeCells count="7">
    <mergeCell ref="D8:P8"/>
    <mergeCell ref="A1:P1"/>
    <mergeCell ref="A2:P2"/>
    <mergeCell ref="A4:P4"/>
    <mergeCell ref="D5:P5"/>
    <mergeCell ref="D6:P6"/>
    <mergeCell ref="D7:P7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1025" r:id="rId3">
          <objectPr defaultSize="0" autoPict="0" r:id="rId4">
            <anchor moveWithCells="1">
              <from>
                <xdr:col>14</xdr:col>
                <xdr:colOff>733425</xdr:colOff>
                <xdr:row>0</xdr:row>
                <xdr:rowOff>85725</xdr:rowOff>
              </from>
              <to>
                <xdr:col>15</xdr:col>
                <xdr:colOff>704850</xdr:colOff>
                <xdr:row>2</xdr:row>
                <xdr:rowOff>19050</xdr:rowOff>
              </to>
            </anchor>
          </objectPr>
        </oleObject>
      </mc:Choice>
      <mc:Fallback>
        <oleObject progId="CorelDraw.Graphic.17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 INGRESOS</vt:lpstr>
    </vt:vector>
  </TitlesOfParts>
  <Company>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</dc:creator>
  <cp:lastModifiedBy>Estefania</cp:lastModifiedBy>
  <dcterms:created xsi:type="dcterms:W3CDTF">2019-03-21T17:58:54Z</dcterms:created>
  <dcterms:modified xsi:type="dcterms:W3CDTF">2019-03-21T19:43:57Z</dcterms:modified>
</cp:coreProperties>
</file>