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TV 2019\"/>
    </mc:Choice>
  </mc:AlternateContent>
  <xr:revisionPtr revIDLastSave="0" documentId="8_{341CCFC3-08C5-4922-B517-4063746A248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Pto Egresos" sheetId="1" r:id="rId1"/>
  </sheets>
  <calcPr calcId="181029"/>
</workbook>
</file>

<file path=xl/calcChain.xml><?xml version="1.0" encoding="utf-8"?>
<calcChain xmlns="http://schemas.openxmlformats.org/spreadsheetml/2006/main">
  <c r="Q307" i="1" l="1"/>
  <c r="Q306" i="1" s="1"/>
  <c r="P306" i="1"/>
  <c r="P305" i="1" s="1"/>
  <c r="O306" i="1"/>
  <c r="N306" i="1"/>
  <c r="N305" i="1" s="1"/>
  <c r="M306" i="1"/>
  <c r="M305" i="1" s="1"/>
  <c r="L306" i="1"/>
  <c r="L305" i="1" s="1"/>
  <c r="K306" i="1"/>
  <c r="J306" i="1"/>
  <c r="J305" i="1" s="1"/>
  <c r="I306" i="1"/>
  <c r="I305" i="1" s="1"/>
  <c r="H306" i="1"/>
  <c r="H305" i="1" s="1"/>
  <c r="G306" i="1"/>
  <c r="G305" i="1" s="1"/>
  <c r="F306" i="1"/>
  <c r="F305" i="1" s="1"/>
  <c r="E306" i="1"/>
  <c r="E305" i="1" s="1"/>
  <c r="O305" i="1"/>
  <c r="K305" i="1"/>
  <c r="Q304" i="1"/>
  <c r="Q303" i="1" s="1"/>
  <c r="P303" i="1"/>
  <c r="P300" i="1" s="1"/>
  <c r="O303" i="1"/>
  <c r="N303" i="1"/>
  <c r="M303" i="1"/>
  <c r="L303" i="1"/>
  <c r="L300" i="1" s="1"/>
  <c r="K303" i="1"/>
  <c r="J303" i="1"/>
  <c r="I303" i="1"/>
  <c r="H303" i="1"/>
  <c r="G303" i="1"/>
  <c r="F303" i="1"/>
  <c r="E303" i="1"/>
  <c r="Q302" i="1"/>
  <c r="Q301" i="1" s="1"/>
  <c r="P301" i="1"/>
  <c r="O301" i="1"/>
  <c r="O300" i="1" s="1"/>
  <c r="N301" i="1"/>
  <c r="N300" i="1" s="1"/>
  <c r="M301" i="1"/>
  <c r="L301" i="1"/>
  <c r="K301" i="1"/>
  <c r="K300" i="1" s="1"/>
  <c r="J301" i="1"/>
  <c r="J300" i="1" s="1"/>
  <c r="I301" i="1"/>
  <c r="H301" i="1"/>
  <c r="G301" i="1"/>
  <c r="G300" i="1" s="1"/>
  <c r="F301" i="1"/>
  <c r="F300" i="1" s="1"/>
  <c r="E301" i="1"/>
  <c r="H300" i="1"/>
  <c r="Q299" i="1"/>
  <c r="Q298" i="1" s="1"/>
  <c r="P298" i="1"/>
  <c r="P297" i="1" s="1"/>
  <c r="O298" i="1"/>
  <c r="O297" i="1" s="1"/>
  <c r="N298" i="1"/>
  <c r="N297" i="1" s="1"/>
  <c r="M298" i="1"/>
  <c r="M297" i="1" s="1"/>
  <c r="L298" i="1"/>
  <c r="L297" i="1" s="1"/>
  <c r="K298" i="1"/>
  <c r="K297" i="1" s="1"/>
  <c r="J298" i="1"/>
  <c r="J297" i="1" s="1"/>
  <c r="I298" i="1"/>
  <c r="I297" i="1" s="1"/>
  <c r="H298" i="1"/>
  <c r="H297" i="1" s="1"/>
  <c r="G298" i="1"/>
  <c r="G297" i="1" s="1"/>
  <c r="F298" i="1"/>
  <c r="F297" i="1" s="1"/>
  <c r="E298" i="1"/>
  <c r="E297" i="1" s="1"/>
  <c r="Q296" i="1"/>
  <c r="Q295" i="1"/>
  <c r="Q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Q292" i="1"/>
  <c r="Q291" i="1" s="1"/>
  <c r="P291" i="1"/>
  <c r="O291" i="1"/>
  <c r="N291" i="1"/>
  <c r="M291" i="1"/>
  <c r="L291" i="1"/>
  <c r="K291" i="1"/>
  <c r="J291" i="1"/>
  <c r="I291" i="1"/>
  <c r="H291" i="1"/>
  <c r="H284" i="1" s="1"/>
  <c r="G291" i="1"/>
  <c r="F291" i="1"/>
  <c r="E291" i="1"/>
  <c r="Q290" i="1"/>
  <c r="Q289" i="1" s="1"/>
  <c r="P289" i="1"/>
  <c r="P284" i="1" s="1"/>
  <c r="O289" i="1"/>
  <c r="N289" i="1"/>
  <c r="M289" i="1"/>
  <c r="L289" i="1"/>
  <c r="K289" i="1"/>
  <c r="J289" i="1"/>
  <c r="I289" i="1"/>
  <c r="H289" i="1"/>
  <c r="G289" i="1"/>
  <c r="F289" i="1"/>
  <c r="E289" i="1"/>
  <c r="Q288" i="1"/>
  <c r="Q287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Q286" i="1"/>
  <c r="Q285" i="1" s="1"/>
  <c r="P285" i="1"/>
  <c r="O285" i="1"/>
  <c r="O284" i="1" s="1"/>
  <c r="N285" i="1"/>
  <c r="M285" i="1"/>
  <c r="L285" i="1"/>
  <c r="K285" i="1"/>
  <c r="K284" i="1" s="1"/>
  <c r="J285" i="1"/>
  <c r="I285" i="1"/>
  <c r="H285" i="1"/>
  <c r="G285" i="1"/>
  <c r="G284" i="1" s="1"/>
  <c r="F285" i="1"/>
  <c r="E285" i="1"/>
  <c r="L284" i="1"/>
  <c r="Q283" i="1"/>
  <c r="Q282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Q281" i="1"/>
  <c r="Q280" i="1" s="1"/>
  <c r="P280" i="1"/>
  <c r="O280" i="1"/>
  <c r="N280" i="1"/>
  <c r="M280" i="1"/>
  <c r="L280" i="1"/>
  <c r="K280" i="1"/>
  <c r="K275" i="1" s="1"/>
  <c r="J280" i="1"/>
  <c r="I280" i="1"/>
  <c r="H280" i="1"/>
  <c r="G280" i="1"/>
  <c r="F280" i="1"/>
  <c r="E280" i="1"/>
  <c r="Q279" i="1"/>
  <c r="Q278" i="1" s="1"/>
  <c r="P278" i="1"/>
  <c r="O278" i="1"/>
  <c r="N278" i="1"/>
  <c r="M278" i="1"/>
  <c r="L278" i="1"/>
  <c r="K278" i="1"/>
  <c r="J278" i="1"/>
  <c r="I278" i="1"/>
  <c r="I275" i="1" s="1"/>
  <c r="H278" i="1"/>
  <c r="G278" i="1"/>
  <c r="F278" i="1"/>
  <c r="E278" i="1"/>
  <c r="Q277" i="1"/>
  <c r="Q276" i="1" s="1"/>
  <c r="P276" i="1"/>
  <c r="O276" i="1"/>
  <c r="O275" i="1" s="1"/>
  <c r="N276" i="1"/>
  <c r="N275" i="1" s="1"/>
  <c r="M276" i="1"/>
  <c r="L276" i="1"/>
  <c r="K276" i="1"/>
  <c r="J276" i="1"/>
  <c r="J275" i="1" s="1"/>
  <c r="I276" i="1"/>
  <c r="H276" i="1"/>
  <c r="G276" i="1"/>
  <c r="F276" i="1"/>
  <c r="F275" i="1" s="1"/>
  <c r="E276" i="1"/>
  <c r="G275" i="1"/>
  <c r="Q274" i="1"/>
  <c r="Q273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Q272" i="1"/>
  <c r="Q271" i="1"/>
  <c r="Q270" i="1"/>
  <c r="P269" i="1"/>
  <c r="O269" i="1"/>
  <c r="N269" i="1"/>
  <c r="M269" i="1"/>
  <c r="M265" i="1" s="1"/>
  <c r="L269" i="1"/>
  <c r="K269" i="1"/>
  <c r="J269" i="1"/>
  <c r="I269" i="1"/>
  <c r="H269" i="1"/>
  <c r="G269" i="1"/>
  <c r="F269" i="1"/>
  <c r="E269" i="1"/>
  <c r="E265" i="1" s="1"/>
  <c r="Q268" i="1"/>
  <c r="Q267" i="1"/>
  <c r="P266" i="1"/>
  <c r="O266" i="1"/>
  <c r="O265" i="1" s="1"/>
  <c r="N266" i="1"/>
  <c r="M266" i="1"/>
  <c r="L266" i="1"/>
  <c r="K266" i="1"/>
  <c r="K265" i="1" s="1"/>
  <c r="J266" i="1"/>
  <c r="I266" i="1"/>
  <c r="H266" i="1"/>
  <c r="G266" i="1"/>
  <c r="G265" i="1" s="1"/>
  <c r="F266" i="1"/>
  <c r="E266" i="1"/>
  <c r="I265" i="1"/>
  <c r="Q263" i="1"/>
  <c r="Q262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Q261" i="1"/>
  <c r="Q260" i="1" s="1"/>
  <c r="P260" i="1"/>
  <c r="O260" i="1"/>
  <c r="N260" i="1"/>
  <c r="M260" i="1"/>
  <c r="M259" i="1" s="1"/>
  <c r="L260" i="1"/>
  <c r="K260" i="1"/>
  <c r="J260" i="1"/>
  <c r="I260" i="1"/>
  <c r="H260" i="1"/>
  <c r="G260" i="1"/>
  <c r="F260" i="1"/>
  <c r="E260" i="1"/>
  <c r="E259" i="1" s="1"/>
  <c r="I259" i="1"/>
  <c r="Q258" i="1"/>
  <c r="Q257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Q256" i="1"/>
  <c r="Q255" i="1"/>
  <c r="P255" i="1"/>
  <c r="O255" i="1"/>
  <c r="N255" i="1"/>
  <c r="M255" i="1"/>
  <c r="L255" i="1"/>
  <c r="L248" i="1" s="1"/>
  <c r="K255" i="1"/>
  <c r="J255" i="1"/>
  <c r="I255" i="1"/>
  <c r="H255" i="1"/>
  <c r="G255" i="1"/>
  <c r="F255" i="1"/>
  <c r="E255" i="1"/>
  <c r="Q254" i="1"/>
  <c r="Q253" i="1" s="1"/>
  <c r="P253" i="1"/>
  <c r="P248" i="1" s="1"/>
  <c r="O253" i="1"/>
  <c r="N253" i="1"/>
  <c r="M253" i="1"/>
  <c r="L253" i="1"/>
  <c r="K253" i="1"/>
  <c r="J253" i="1"/>
  <c r="I253" i="1"/>
  <c r="H253" i="1"/>
  <c r="G253" i="1"/>
  <c r="F253" i="1"/>
  <c r="E253" i="1"/>
  <c r="Q252" i="1"/>
  <c r="Q251" i="1"/>
  <c r="Q249" i="1" s="1"/>
  <c r="Q250" i="1"/>
  <c r="P249" i="1"/>
  <c r="O249" i="1"/>
  <c r="N249" i="1"/>
  <c r="N248" i="1" s="1"/>
  <c r="M249" i="1"/>
  <c r="L249" i="1"/>
  <c r="K249" i="1"/>
  <c r="J249" i="1"/>
  <c r="J248" i="1" s="1"/>
  <c r="I249" i="1"/>
  <c r="H249" i="1"/>
  <c r="G249" i="1"/>
  <c r="F249" i="1"/>
  <c r="F248" i="1" s="1"/>
  <c r="E249" i="1"/>
  <c r="H248" i="1"/>
  <c r="Q247" i="1"/>
  <c r="Q245" i="1" s="1"/>
  <c r="Q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Q244" i="1"/>
  <c r="Q243" i="1" s="1"/>
  <c r="P243" i="1"/>
  <c r="O243" i="1"/>
  <c r="N243" i="1"/>
  <c r="M243" i="1"/>
  <c r="M242" i="1" s="1"/>
  <c r="L243" i="1"/>
  <c r="L242" i="1" s="1"/>
  <c r="K243" i="1"/>
  <c r="J243" i="1"/>
  <c r="I243" i="1"/>
  <c r="I242" i="1" s="1"/>
  <c r="H243" i="1"/>
  <c r="H242" i="1" s="1"/>
  <c r="G243" i="1"/>
  <c r="F243" i="1"/>
  <c r="E243" i="1"/>
  <c r="E242" i="1" s="1"/>
  <c r="P242" i="1"/>
  <c r="Q233" i="1"/>
  <c r="Q232" i="1" s="1"/>
  <c r="P232" i="1"/>
  <c r="P231" i="1" s="1"/>
  <c r="O232" i="1"/>
  <c r="O231" i="1" s="1"/>
  <c r="N232" i="1"/>
  <c r="N231" i="1" s="1"/>
  <c r="M232" i="1"/>
  <c r="L232" i="1"/>
  <c r="L231" i="1" s="1"/>
  <c r="K232" i="1"/>
  <c r="K231" i="1" s="1"/>
  <c r="J232" i="1"/>
  <c r="J231" i="1" s="1"/>
  <c r="I232" i="1"/>
  <c r="H232" i="1"/>
  <c r="H231" i="1" s="1"/>
  <c r="G232" i="1"/>
  <c r="G231" i="1" s="1"/>
  <c r="F232" i="1"/>
  <c r="F231" i="1" s="1"/>
  <c r="E232" i="1"/>
  <c r="E231" i="1" s="1"/>
  <c r="M231" i="1"/>
  <c r="I231" i="1"/>
  <c r="Q230" i="1"/>
  <c r="Q229" i="1"/>
  <c r="Q228" i="1" s="1"/>
  <c r="P229" i="1"/>
  <c r="O229" i="1"/>
  <c r="O228" i="1" s="1"/>
  <c r="N229" i="1"/>
  <c r="M229" i="1"/>
  <c r="M228" i="1" s="1"/>
  <c r="L229" i="1"/>
  <c r="L228" i="1" s="1"/>
  <c r="K229" i="1"/>
  <c r="K228" i="1" s="1"/>
  <c r="J229" i="1"/>
  <c r="I229" i="1"/>
  <c r="I228" i="1" s="1"/>
  <c r="H229" i="1"/>
  <c r="G229" i="1"/>
  <c r="G228" i="1" s="1"/>
  <c r="F229" i="1"/>
  <c r="E229" i="1"/>
  <c r="E228" i="1" s="1"/>
  <c r="P228" i="1"/>
  <c r="N228" i="1"/>
  <c r="J228" i="1"/>
  <c r="H228" i="1"/>
  <c r="F228" i="1"/>
  <c r="Q227" i="1"/>
  <c r="Q226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Q225" i="1"/>
  <c r="Q224" i="1"/>
  <c r="Q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Q221" i="1"/>
  <c r="Q220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Q219" i="1"/>
  <c r="Q218" i="1"/>
  <c r="Q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Q215" i="1"/>
  <c r="Q214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Q213" i="1"/>
  <c r="Q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Q210" i="1"/>
  <c r="Q209" i="1"/>
  <c r="P208" i="1"/>
  <c r="O208" i="1"/>
  <c r="N208" i="1"/>
  <c r="M208" i="1"/>
  <c r="L208" i="1"/>
  <c r="K208" i="1"/>
  <c r="K205" i="1" s="1"/>
  <c r="J208" i="1"/>
  <c r="I208" i="1"/>
  <c r="H208" i="1"/>
  <c r="G208" i="1"/>
  <c r="F208" i="1"/>
  <c r="E208" i="1"/>
  <c r="Q207" i="1"/>
  <c r="Q206" i="1" s="1"/>
  <c r="P206" i="1"/>
  <c r="P205" i="1" s="1"/>
  <c r="O206" i="1"/>
  <c r="N206" i="1"/>
  <c r="M206" i="1"/>
  <c r="L206" i="1"/>
  <c r="L205" i="1" s="1"/>
  <c r="K206" i="1"/>
  <c r="J206" i="1"/>
  <c r="I206" i="1"/>
  <c r="H206" i="1"/>
  <c r="H205" i="1" s="1"/>
  <c r="G206" i="1"/>
  <c r="G205" i="1" s="1"/>
  <c r="F206" i="1"/>
  <c r="E206" i="1"/>
  <c r="O205" i="1"/>
  <c r="Q204" i="1"/>
  <c r="Q203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Q202" i="1"/>
  <c r="Q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Q199" i="1"/>
  <c r="Q198" i="1" s="1"/>
  <c r="P198" i="1"/>
  <c r="O198" i="1"/>
  <c r="N198" i="1"/>
  <c r="M198" i="1"/>
  <c r="L198" i="1"/>
  <c r="K198" i="1"/>
  <c r="K185" i="1" s="1"/>
  <c r="J198" i="1"/>
  <c r="I198" i="1"/>
  <c r="H198" i="1"/>
  <c r="G198" i="1"/>
  <c r="F198" i="1"/>
  <c r="E198" i="1"/>
  <c r="Q197" i="1"/>
  <c r="Q196" i="1"/>
  <c r="Q195" i="1"/>
  <c r="Q194" i="1"/>
  <c r="Q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Q191" i="1"/>
  <c r="Q190" i="1" s="1"/>
  <c r="P190" i="1"/>
  <c r="O190" i="1"/>
  <c r="N190" i="1"/>
  <c r="M190" i="1"/>
  <c r="M185" i="1" s="1"/>
  <c r="L190" i="1"/>
  <c r="K190" i="1"/>
  <c r="J190" i="1"/>
  <c r="I190" i="1"/>
  <c r="I185" i="1" s="1"/>
  <c r="H190" i="1"/>
  <c r="G190" i="1"/>
  <c r="F190" i="1"/>
  <c r="E190" i="1"/>
  <c r="E185" i="1" s="1"/>
  <c r="Q189" i="1"/>
  <c r="Q188" i="1"/>
  <c r="Q187" i="1"/>
  <c r="P186" i="1"/>
  <c r="P185" i="1" s="1"/>
  <c r="O186" i="1"/>
  <c r="N186" i="1"/>
  <c r="M186" i="1"/>
  <c r="L186" i="1"/>
  <c r="L185" i="1" s="1"/>
  <c r="K186" i="1"/>
  <c r="J186" i="1"/>
  <c r="I186" i="1"/>
  <c r="H186" i="1"/>
  <c r="H185" i="1" s="1"/>
  <c r="G186" i="1"/>
  <c r="G185" i="1" s="1"/>
  <c r="F186" i="1"/>
  <c r="E186" i="1"/>
  <c r="O185" i="1"/>
  <c r="Q184" i="1"/>
  <c r="Q183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Q182" i="1"/>
  <c r="Q181" i="1"/>
  <c r="Q180" i="1"/>
  <c r="P179" i="1"/>
  <c r="O179" i="1"/>
  <c r="N179" i="1"/>
  <c r="M179" i="1"/>
  <c r="L179" i="1"/>
  <c r="K179" i="1"/>
  <c r="K173" i="1" s="1"/>
  <c r="J179" i="1"/>
  <c r="I179" i="1"/>
  <c r="H179" i="1"/>
  <c r="G179" i="1"/>
  <c r="F179" i="1"/>
  <c r="E179" i="1"/>
  <c r="Q178" i="1"/>
  <c r="Q177" i="1"/>
  <c r="Q176" i="1" s="1"/>
  <c r="P176" i="1"/>
  <c r="O176" i="1"/>
  <c r="N176" i="1"/>
  <c r="M176" i="1"/>
  <c r="L176" i="1"/>
  <c r="K176" i="1"/>
  <c r="J176" i="1"/>
  <c r="I176" i="1"/>
  <c r="I173" i="1" s="1"/>
  <c r="H176" i="1"/>
  <c r="G176" i="1"/>
  <c r="F176" i="1"/>
  <c r="E176" i="1"/>
  <c r="Q175" i="1"/>
  <c r="Q174" i="1" s="1"/>
  <c r="P174" i="1"/>
  <c r="O174" i="1"/>
  <c r="O173" i="1" s="1"/>
  <c r="N174" i="1"/>
  <c r="N173" i="1" s="1"/>
  <c r="M174" i="1"/>
  <c r="L174" i="1"/>
  <c r="K174" i="1"/>
  <c r="J174" i="1"/>
  <c r="J173" i="1" s="1"/>
  <c r="I174" i="1"/>
  <c r="H174" i="1"/>
  <c r="G174" i="1"/>
  <c r="F174" i="1"/>
  <c r="F173" i="1" s="1"/>
  <c r="E174" i="1"/>
  <c r="G173" i="1"/>
  <c r="Q171" i="1"/>
  <c r="Q170" i="1" s="1"/>
  <c r="Q169" i="1" s="1"/>
  <c r="P170" i="1"/>
  <c r="P169" i="1" s="1"/>
  <c r="O170" i="1"/>
  <c r="O169" i="1" s="1"/>
  <c r="N170" i="1"/>
  <c r="N169" i="1" s="1"/>
  <c r="M170" i="1"/>
  <c r="M169" i="1" s="1"/>
  <c r="L170" i="1"/>
  <c r="L169" i="1" s="1"/>
  <c r="K170" i="1"/>
  <c r="K169" i="1" s="1"/>
  <c r="J170" i="1"/>
  <c r="J169" i="1" s="1"/>
  <c r="I170" i="1"/>
  <c r="I169" i="1" s="1"/>
  <c r="H170" i="1"/>
  <c r="H169" i="1" s="1"/>
  <c r="G170" i="1"/>
  <c r="G169" i="1" s="1"/>
  <c r="F170" i="1"/>
  <c r="F169" i="1" s="1"/>
  <c r="E170" i="1"/>
  <c r="E169" i="1"/>
  <c r="Q168" i="1"/>
  <c r="Q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Q165" i="1"/>
  <c r="Q164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Q163" i="1"/>
  <c r="Q162" i="1" s="1"/>
  <c r="P162" i="1"/>
  <c r="O162" i="1"/>
  <c r="N162" i="1"/>
  <c r="M162" i="1"/>
  <c r="M161" i="1" s="1"/>
  <c r="M160" i="1" s="1"/>
  <c r="L162" i="1"/>
  <c r="K162" i="1"/>
  <c r="J162" i="1"/>
  <c r="I162" i="1"/>
  <c r="I161" i="1" s="1"/>
  <c r="I160" i="1" s="1"/>
  <c r="H162" i="1"/>
  <c r="G162" i="1"/>
  <c r="F162" i="1"/>
  <c r="E162" i="1"/>
  <c r="E161" i="1" s="1"/>
  <c r="E160" i="1" s="1"/>
  <c r="Q152" i="1"/>
  <c r="Q151" i="1" s="1"/>
  <c r="Q150" i="1" s="1"/>
  <c r="P151" i="1"/>
  <c r="O151" i="1"/>
  <c r="O150" i="1" s="1"/>
  <c r="N151" i="1"/>
  <c r="N150" i="1" s="1"/>
  <c r="M151" i="1"/>
  <c r="M150" i="1" s="1"/>
  <c r="L151" i="1"/>
  <c r="K151" i="1"/>
  <c r="K150" i="1" s="1"/>
  <c r="J151" i="1"/>
  <c r="J150" i="1" s="1"/>
  <c r="I151" i="1"/>
  <c r="I150" i="1" s="1"/>
  <c r="H151" i="1"/>
  <c r="G151" i="1"/>
  <c r="G150" i="1" s="1"/>
  <c r="F151" i="1"/>
  <c r="F150" i="1" s="1"/>
  <c r="E151" i="1"/>
  <c r="E150" i="1" s="1"/>
  <c r="P150" i="1"/>
  <c r="L150" i="1"/>
  <c r="H150" i="1"/>
  <c r="Q149" i="1"/>
  <c r="Q148" i="1"/>
  <c r="Q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Q145" i="1"/>
  <c r="Q144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Q143" i="1"/>
  <c r="Q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Q140" i="1"/>
  <c r="Q139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Q137" i="1"/>
  <c r="Q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Q134" i="1"/>
  <c r="Q133" i="1" s="1"/>
  <c r="P133" i="1"/>
  <c r="O133" i="1"/>
  <c r="N133" i="1"/>
  <c r="M133" i="1"/>
  <c r="M132" i="1" s="1"/>
  <c r="L133" i="1"/>
  <c r="K133" i="1"/>
  <c r="J133" i="1"/>
  <c r="I133" i="1"/>
  <c r="I132" i="1" s="1"/>
  <c r="H133" i="1"/>
  <c r="G133" i="1"/>
  <c r="F133" i="1"/>
  <c r="E133" i="1"/>
  <c r="E132" i="1"/>
  <c r="Q131" i="1"/>
  <c r="Q130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Q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Q127" i="1"/>
  <c r="Q126" i="1" s="1"/>
  <c r="P126" i="1"/>
  <c r="O126" i="1"/>
  <c r="N126" i="1"/>
  <c r="M126" i="1"/>
  <c r="L126" i="1"/>
  <c r="K126" i="1"/>
  <c r="J126" i="1"/>
  <c r="J123" i="1" s="1"/>
  <c r="I126" i="1"/>
  <c r="H126" i="1"/>
  <c r="G126" i="1"/>
  <c r="F126" i="1"/>
  <c r="E126" i="1"/>
  <c r="Q125" i="1"/>
  <c r="Q124" i="1"/>
  <c r="P124" i="1"/>
  <c r="O124" i="1"/>
  <c r="N124" i="1"/>
  <c r="M124" i="1"/>
  <c r="M123" i="1" s="1"/>
  <c r="L124" i="1"/>
  <c r="L123" i="1" s="1"/>
  <c r="K124" i="1"/>
  <c r="J124" i="1"/>
  <c r="I124" i="1"/>
  <c r="I123" i="1" s="1"/>
  <c r="H124" i="1"/>
  <c r="G124" i="1"/>
  <c r="F124" i="1"/>
  <c r="E124" i="1"/>
  <c r="E123" i="1" s="1"/>
  <c r="N123" i="1"/>
  <c r="F123" i="1"/>
  <c r="Q122" i="1"/>
  <c r="Q121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Q120" i="1"/>
  <c r="Q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Q117" i="1"/>
  <c r="Q116" i="1"/>
  <c r="Q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Q113" i="1"/>
  <c r="Q112" i="1"/>
  <c r="Q111" i="1" s="1"/>
  <c r="P111" i="1"/>
  <c r="O111" i="1"/>
  <c r="N111" i="1"/>
  <c r="M111" i="1"/>
  <c r="M110" i="1" s="1"/>
  <c r="M109" i="1" s="1"/>
  <c r="L111" i="1"/>
  <c r="K111" i="1"/>
  <c r="J111" i="1"/>
  <c r="I111" i="1"/>
  <c r="I110" i="1" s="1"/>
  <c r="I109" i="1" s="1"/>
  <c r="H111" i="1"/>
  <c r="G111" i="1"/>
  <c r="F111" i="1"/>
  <c r="E111" i="1"/>
  <c r="E110" i="1" s="1"/>
  <c r="E109" i="1" s="1"/>
  <c r="Q108" i="1"/>
  <c r="Q107" i="1" s="1"/>
  <c r="P107" i="1"/>
  <c r="O107" i="1"/>
  <c r="N107" i="1"/>
  <c r="M107" i="1"/>
  <c r="M104" i="1" s="1"/>
  <c r="L107" i="1"/>
  <c r="K107" i="1"/>
  <c r="J107" i="1"/>
  <c r="I107" i="1"/>
  <c r="I104" i="1" s="1"/>
  <c r="H107" i="1"/>
  <c r="G107" i="1"/>
  <c r="F107" i="1"/>
  <c r="E107" i="1"/>
  <c r="E104" i="1" s="1"/>
  <c r="Q106" i="1"/>
  <c r="Q105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O104" i="1"/>
  <c r="K104" i="1"/>
  <c r="G104" i="1"/>
  <c r="Q103" i="1"/>
  <c r="Q102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Q101" i="1"/>
  <c r="Q100" i="1"/>
  <c r="Q99" i="1"/>
  <c r="Q98" i="1" s="1"/>
  <c r="Q97" i="1" s="1"/>
  <c r="P98" i="1"/>
  <c r="O98" i="1"/>
  <c r="O97" i="1" s="1"/>
  <c r="N98" i="1"/>
  <c r="M98" i="1"/>
  <c r="M97" i="1" s="1"/>
  <c r="L98" i="1"/>
  <c r="L97" i="1" s="1"/>
  <c r="K98" i="1"/>
  <c r="K97" i="1" s="1"/>
  <c r="J98" i="1"/>
  <c r="I98" i="1"/>
  <c r="I97" i="1" s="1"/>
  <c r="H98" i="1"/>
  <c r="H97" i="1" s="1"/>
  <c r="G98" i="1"/>
  <c r="G97" i="1" s="1"/>
  <c r="F98" i="1"/>
  <c r="E98" i="1"/>
  <c r="E97" i="1" s="1"/>
  <c r="P97" i="1"/>
  <c r="Q96" i="1"/>
  <c r="Q94" i="1" s="1"/>
  <c r="Q95" i="1"/>
  <c r="P94" i="1"/>
  <c r="O94" i="1"/>
  <c r="N94" i="1"/>
  <c r="M94" i="1"/>
  <c r="L94" i="1"/>
  <c r="K94" i="1"/>
  <c r="J94" i="1"/>
  <c r="I94" i="1"/>
  <c r="H94" i="1"/>
  <c r="G94" i="1"/>
  <c r="F94" i="1"/>
  <c r="E94" i="1"/>
  <c r="Q93" i="1"/>
  <c r="Q92" i="1" s="1"/>
  <c r="P92" i="1"/>
  <c r="O92" i="1"/>
  <c r="O91" i="1" s="1"/>
  <c r="N92" i="1"/>
  <c r="M92" i="1"/>
  <c r="L92" i="1"/>
  <c r="L91" i="1" s="1"/>
  <c r="K92" i="1"/>
  <c r="K91" i="1" s="1"/>
  <c r="J92" i="1"/>
  <c r="I92" i="1"/>
  <c r="H92" i="1"/>
  <c r="G92" i="1"/>
  <c r="G91" i="1" s="1"/>
  <c r="F92" i="1"/>
  <c r="E92" i="1"/>
  <c r="P91" i="1"/>
  <c r="H91" i="1"/>
  <c r="Q82" i="1"/>
  <c r="Q81" i="1" s="1"/>
  <c r="P81" i="1"/>
  <c r="O81" i="1"/>
  <c r="N81" i="1"/>
  <c r="M81" i="1"/>
  <c r="L81" i="1"/>
  <c r="K81" i="1"/>
  <c r="J81" i="1"/>
  <c r="I81" i="1"/>
  <c r="H81" i="1"/>
  <c r="G81" i="1"/>
  <c r="F81" i="1"/>
  <c r="E81" i="1"/>
  <c r="Q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Q75" i="1"/>
  <c r="Q74" i="1" s="1"/>
  <c r="P74" i="1"/>
  <c r="O74" i="1"/>
  <c r="N74" i="1"/>
  <c r="M74" i="1"/>
  <c r="L74" i="1"/>
  <c r="K74" i="1"/>
  <c r="J74" i="1"/>
  <c r="I74" i="1"/>
  <c r="H74" i="1"/>
  <c r="G74" i="1"/>
  <c r="F74" i="1"/>
  <c r="E74" i="1"/>
  <c r="Q73" i="1"/>
  <c r="Q72" i="1"/>
  <c r="Q71" i="1"/>
  <c r="P70" i="1"/>
  <c r="O70" i="1"/>
  <c r="N70" i="1"/>
  <c r="M70" i="1"/>
  <c r="L70" i="1"/>
  <c r="K70" i="1"/>
  <c r="J70" i="1"/>
  <c r="I70" i="1"/>
  <c r="H70" i="1"/>
  <c r="G70" i="1"/>
  <c r="F70" i="1"/>
  <c r="E70" i="1"/>
  <c r="Q69" i="1"/>
  <c r="Q68" i="1"/>
  <c r="Q67" i="1"/>
  <c r="P66" i="1"/>
  <c r="O66" i="1"/>
  <c r="N66" i="1"/>
  <c r="M66" i="1"/>
  <c r="L66" i="1"/>
  <c r="K66" i="1"/>
  <c r="J66" i="1"/>
  <c r="I66" i="1"/>
  <c r="H66" i="1"/>
  <c r="G66" i="1"/>
  <c r="F66" i="1"/>
  <c r="E66" i="1"/>
  <c r="Q65" i="1"/>
  <c r="Q64" i="1"/>
  <c r="P63" i="1"/>
  <c r="O63" i="1"/>
  <c r="N63" i="1"/>
  <c r="M63" i="1"/>
  <c r="L63" i="1"/>
  <c r="K63" i="1"/>
  <c r="J63" i="1"/>
  <c r="I63" i="1"/>
  <c r="H63" i="1"/>
  <c r="G63" i="1"/>
  <c r="F63" i="1"/>
  <c r="E63" i="1"/>
  <c r="Q62" i="1"/>
  <c r="Q61" i="1"/>
  <c r="Q60" i="1"/>
  <c r="Q59" i="1"/>
  <c r="P58" i="1"/>
  <c r="O58" i="1"/>
  <c r="N58" i="1"/>
  <c r="M58" i="1"/>
  <c r="L58" i="1"/>
  <c r="K58" i="1"/>
  <c r="J58" i="1"/>
  <c r="I58" i="1"/>
  <c r="H58" i="1"/>
  <c r="G58" i="1"/>
  <c r="F58" i="1"/>
  <c r="E58" i="1"/>
  <c r="Q57" i="1"/>
  <c r="Q56" i="1"/>
  <c r="P55" i="1"/>
  <c r="O55" i="1"/>
  <c r="N55" i="1"/>
  <c r="M55" i="1"/>
  <c r="L55" i="1"/>
  <c r="K55" i="1"/>
  <c r="J55" i="1"/>
  <c r="I55" i="1"/>
  <c r="H55" i="1"/>
  <c r="G55" i="1"/>
  <c r="F55" i="1"/>
  <c r="E55" i="1"/>
  <c r="Q54" i="1"/>
  <c r="Q53" i="1"/>
  <c r="Q52" i="1"/>
  <c r="P51" i="1"/>
  <c r="O51" i="1"/>
  <c r="O50" i="1" s="1"/>
  <c r="N51" i="1"/>
  <c r="M51" i="1"/>
  <c r="L51" i="1"/>
  <c r="K51" i="1"/>
  <c r="K50" i="1" s="1"/>
  <c r="J51" i="1"/>
  <c r="I51" i="1"/>
  <c r="I50" i="1" s="1"/>
  <c r="H51" i="1"/>
  <c r="G51" i="1"/>
  <c r="G50" i="1" s="1"/>
  <c r="F51" i="1"/>
  <c r="E51" i="1"/>
  <c r="Q49" i="1"/>
  <c r="Q48" i="1" s="1"/>
  <c r="P48" i="1"/>
  <c r="O48" i="1"/>
  <c r="N48" i="1"/>
  <c r="M48" i="1"/>
  <c r="L48" i="1"/>
  <c r="K48" i="1"/>
  <c r="J48" i="1"/>
  <c r="I48" i="1"/>
  <c r="H48" i="1"/>
  <c r="G48" i="1"/>
  <c r="F48" i="1"/>
  <c r="E48" i="1"/>
  <c r="Q47" i="1"/>
  <c r="Q46" i="1" s="1"/>
  <c r="P46" i="1"/>
  <c r="O46" i="1"/>
  <c r="N46" i="1"/>
  <c r="M46" i="1"/>
  <c r="L46" i="1"/>
  <c r="K46" i="1"/>
  <c r="J46" i="1"/>
  <c r="I46" i="1"/>
  <c r="H46" i="1"/>
  <c r="G46" i="1"/>
  <c r="F46" i="1"/>
  <c r="E46" i="1"/>
  <c r="Q45" i="1"/>
  <c r="Q44" i="1" s="1"/>
  <c r="P44" i="1"/>
  <c r="O44" i="1"/>
  <c r="N44" i="1"/>
  <c r="M44" i="1"/>
  <c r="L44" i="1"/>
  <c r="K44" i="1"/>
  <c r="J44" i="1"/>
  <c r="I44" i="1"/>
  <c r="H44" i="1"/>
  <c r="G44" i="1"/>
  <c r="F44" i="1"/>
  <c r="E44" i="1"/>
  <c r="E40" i="1" s="1"/>
  <c r="Q43" i="1"/>
  <c r="Q42" i="1"/>
  <c r="P41" i="1"/>
  <c r="O41" i="1"/>
  <c r="O40" i="1" s="1"/>
  <c r="N41" i="1"/>
  <c r="M41" i="1"/>
  <c r="L41" i="1"/>
  <c r="K41" i="1"/>
  <c r="K40" i="1" s="1"/>
  <c r="J41" i="1"/>
  <c r="I41" i="1"/>
  <c r="H41" i="1"/>
  <c r="G41" i="1"/>
  <c r="G40" i="1" s="1"/>
  <c r="F41" i="1"/>
  <c r="E41" i="1"/>
  <c r="M40" i="1"/>
  <c r="I40" i="1"/>
  <c r="Q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Q37" i="1"/>
  <c r="Q36" i="1"/>
  <c r="Q35" i="1"/>
  <c r="P34" i="1"/>
  <c r="O34" i="1"/>
  <c r="N34" i="1"/>
  <c r="M34" i="1"/>
  <c r="L34" i="1"/>
  <c r="K34" i="1"/>
  <c r="J34" i="1"/>
  <c r="I34" i="1"/>
  <c r="H34" i="1"/>
  <c r="G34" i="1"/>
  <c r="F34" i="1"/>
  <c r="E34" i="1"/>
  <c r="Q33" i="1"/>
  <c r="Q32" i="1" s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Q30" i="1"/>
  <c r="P29" i="1"/>
  <c r="O29" i="1"/>
  <c r="N29" i="1"/>
  <c r="M29" i="1"/>
  <c r="L29" i="1"/>
  <c r="K29" i="1"/>
  <c r="K28" i="1" s="1"/>
  <c r="J29" i="1"/>
  <c r="I29" i="1"/>
  <c r="H29" i="1"/>
  <c r="G29" i="1"/>
  <c r="F29" i="1"/>
  <c r="E29" i="1"/>
  <c r="Q26" i="1"/>
  <c r="Q25" i="1" s="1"/>
  <c r="P25" i="1"/>
  <c r="P24" i="1" s="1"/>
  <c r="O25" i="1"/>
  <c r="O24" i="1" s="1"/>
  <c r="N25" i="1"/>
  <c r="M25" i="1"/>
  <c r="M24" i="1" s="1"/>
  <c r="L25" i="1"/>
  <c r="L24" i="1" s="1"/>
  <c r="K25" i="1"/>
  <c r="K24" i="1" s="1"/>
  <c r="J25" i="1"/>
  <c r="J24" i="1" s="1"/>
  <c r="I25" i="1"/>
  <c r="I24" i="1" s="1"/>
  <c r="H25" i="1"/>
  <c r="H24" i="1" s="1"/>
  <c r="G25" i="1"/>
  <c r="G24" i="1" s="1"/>
  <c r="F25" i="1"/>
  <c r="E25" i="1"/>
  <c r="E24" i="1" s="1"/>
  <c r="Q23" i="1"/>
  <c r="Q22" i="1" s="1"/>
  <c r="P22" i="1"/>
  <c r="O22" i="1"/>
  <c r="N22" i="1"/>
  <c r="M22" i="1"/>
  <c r="L22" i="1"/>
  <c r="K22" i="1"/>
  <c r="J22" i="1"/>
  <c r="I22" i="1"/>
  <c r="H22" i="1"/>
  <c r="G22" i="1"/>
  <c r="F22" i="1"/>
  <c r="E22" i="1"/>
  <c r="Q21" i="1"/>
  <c r="Q20" i="1"/>
  <c r="Q19" i="1"/>
  <c r="P18" i="1"/>
  <c r="O18" i="1"/>
  <c r="N18" i="1"/>
  <c r="N17" i="1" s="1"/>
  <c r="M18" i="1"/>
  <c r="M17" i="1" s="1"/>
  <c r="L18" i="1"/>
  <c r="K18" i="1"/>
  <c r="J18" i="1"/>
  <c r="J17" i="1" s="1"/>
  <c r="I18" i="1"/>
  <c r="H18" i="1"/>
  <c r="G18" i="1"/>
  <c r="F18" i="1"/>
  <c r="F17" i="1" s="1"/>
  <c r="E18" i="1"/>
  <c r="E17" i="1" s="1"/>
  <c r="Q16" i="1"/>
  <c r="Q15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 s="1"/>
  <c r="P11" i="1"/>
  <c r="P10" i="1" s="1"/>
  <c r="O11" i="1"/>
  <c r="N11" i="1"/>
  <c r="M11" i="1"/>
  <c r="M10" i="1" s="1"/>
  <c r="L11" i="1"/>
  <c r="K11" i="1"/>
  <c r="J11" i="1"/>
  <c r="I11" i="1"/>
  <c r="I10" i="1" s="1"/>
  <c r="H11" i="1"/>
  <c r="H10" i="1" s="1"/>
  <c r="G11" i="1"/>
  <c r="F11" i="1"/>
  <c r="E11" i="1"/>
  <c r="E10" i="1" s="1"/>
  <c r="E28" i="1" l="1"/>
  <c r="G90" i="1"/>
  <c r="I172" i="1"/>
  <c r="I159" i="1" s="1"/>
  <c r="Q248" i="1"/>
  <c r="G264" i="1"/>
  <c r="O264" i="1"/>
  <c r="G10" i="1"/>
  <c r="G9" i="1" s="1"/>
  <c r="K10" i="1"/>
  <c r="O10" i="1"/>
  <c r="Q34" i="1"/>
  <c r="G28" i="1"/>
  <c r="G27" i="1" s="1"/>
  <c r="O28" i="1"/>
  <c r="E50" i="1"/>
  <c r="M50" i="1"/>
  <c r="Q51" i="1"/>
  <c r="Q50" i="1" s="1"/>
  <c r="Q66" i="1"/>
  <c r="E91" i="1"/>
  <c r="I91" i="1"/>
  <c r="I90" i="1" s="1"/>
  <c r="I89" i="1" s="1"/>
  <c r="M91" i="1"/>
  <c r="G110" i="1"/>
  <c r="K110" i="1"/>
  <c r="O110" i="1"/>
  <c r="Q118" i="1"/>
  <c r="G123" i="1"/>
  <c r="K123" i="1"/>
  <c r="O123" i="1"/>
  <c r="G161" i="1"/>
  <c r="G160" i="1" s="1"/>
  <c r="K161" i="1"/>
  <c r="K160" i="1" s="1"/>
  <c r="O161" i="1"/>
  <c r="O160" i="1" s="1"/>
  <c r="Q166" i="1"/>
  <c r="H173" i="1"/>
  <c r="H172" i="1" s="1"/>
  <c r="H159" i="1" s="1"/>
  <c r="L173" i="1"/>
  <c r="P173" i="1"/>
  <c r="F185" i="1"/>
  <c r="J185" i="1"/>
  <c r="J172" i="1" s="1"/>
  <c r="J159" i="1" s="1"/>
  <c r="N185" i="1"/>
  <c r="F205" i="1"/>
  <c r="J205" i="1"/>
  <c r="N205" i="1"/>
  <c r="N172" i="1" s="1"/>
  <c r="N159" i="1" s="1"/>
  <c r="E205" i="1"/>
  <c r="I205" i="1"/>
  <c r="M205" i="1"/>
  <c r="Q208" i="1"/>
  <c r="Q205" i="1" s="1"/>
  <c r="F242" i="1"/>
  <c r="J242" i="1"/>
  <c r="N242" i="1"/>
  <c r="Q266" i="1"/>
  <c r="H275" i="1"/>
  <c r="L275" i="1"/>
  <c r="P275" i="1"/>
  <c r="E284" i="1"/>
  <c r="I284" i="1"/>
  <c r="M284" i="1"/>
  <c r="I28" i="1"/>
  <c r="M90" i="1"/>
  <c r="M89" i="1" s="1"/>
  <c r="Q123" i="1"/>
  <c r="F91" i="1"/>
  <c r="J91" i="1"/>
  <c r="N91" i="1"/>
  <c r="Q141" i="1"/>
  <c r="E173" i="1"/>
  <c r="M173" i="1"/>
  <c r="Q216" i="1"/>
  <c r="Q222" i="1"/>
  <c r="G242" i="1"/>
  <c r="K242" i="1"/>
  <c r="O242" i="1"/>
  <c r="O241" i="1" s="1"/>
  <c r="O240" i="1" s="1"/>
  <c r="G259" i="1"/>
  <c r="K259" i="1"/>
  <c r="O259" i="1"/>
  <c r="E275" i="1"/>
  <c r="M275" i="1"/>
  <c r="F284" i="1"/>
  <c r="J284" i="1"/>
  <c r="N284" i="1"/>
  <c r="Q293" i="1"/>
  <c r="E300" i="1"/>
  <c r="I300" i="1"/>
  <c r="M300" i="1"/>
  <c r="M264" i="1" s="1"/>
  <c r="M28" i="1"/>
  <c r="E90" i="1"/>
  <c r="E89" i="1" s="1"/>
  <c r="K264" i="1"/>
  <c r="G17" i="1"/>
  <c r="K17" i="1"/>
  <c r="O17" i="1"/>
  <c r="H17" i="1"/>
  <c r="L17" i="1"/>
  <c r="P17" i="1"/>
  <c r="Q41" i="1"/>
  <c r="Q70" i="1"/>
  <c r="F97" i="1"/>
  <c r="J97" i="1"/>
  <c r="N97" i="1"/>
  <c r="K90" i="1"/>
  <c r="H123" i="1"/>
  <c r="P123" i="1"/>
  <c r="G132" i="1"/>
  <c r="K132" i="1"/>
  <c r="O132" i="1"/>
  <c r="Q211" i="1"/>
  <c r="Q242" i="1"/>
  <c r="F10" i="1"/>
  <c r="J10" i="1"/>
  <c r="J9" i="1" s="1"/>
  <c r="N10" i="1"/>
  <c r="H28" i="1"/>
  <c r="L28" i="1"/>
  <c r="P28" i="1"/>
  <c r="E172" i="1"/>
  <c r="M172" i="1"/>
  <c r="Q300" i="1"/>
  <c r="Q58" i="1"/>
  <c r="Q14" i="1"/>
  <c r="Q18" i="1"/>
  <c r="F28" i="1"/>
  <c r="N28" i="1"/>
  <c r="Q284" i="1"/>
  <c r="Q29" i="1"/>
  <c r="H50" i="1"/>
  <c r="L50" i="1"/>
  <c r="P50" i="1"/>
  <c r="Q55" i="1"/>
  <c r="F76" i="1"/>
  <c r="J76" i="1"/>
  <c r="N76" i="1"/>
  <c r="O90" i="1"/>
  <c r="Q104" i="1"/>
  <c r="F110" i="1"/>
  <c r="J110" i="1"/>
  <c r="N110" i="1"/>
  <c r="F132" i="1"/>
  <c r="J132" i="1"/>
  <c r="N132" i="1"/>
  <c r="Q135" i="1"/>
  <c r="Q146" i="1"/>
  <c r="Q132" i="1" s="1"/>
  <c r="H161" i="1"/>
  <c r="H160" i="1" s="1"/>
  <c r="L161" i="1"/>
  <c r="L160" i="1" s="1"/>
  <c r="P161" i="1"/>
  <c r="P160" i="1" s="1"/>
  <c r="Q186" i="1"/>
  <c r="Q185" i="1" s="1"/>
  <c r="Q192" i="1"/>
  <c r="G248" i="1"/>
  <c r="K248" i="1"/>
  <c r="K241" i="1" s="1"/>
  <c r="K240" i="1" s="1"/>
  <c r="O248" i="1"/>
  <c r="L259" i="1"/>
  <c r="H265" i="1"/>
  <c r="H264" i="1" s="1"/>
  <c r="L265" i="1"/>
  <c r="L264" i="1" s="1"/>
  <c r="P265" i="1"/>
  <c r="P264" i="1" s="1"/>
  <c r="Q269" i="1"/>
  <c r="G172" i="1"/>
  <c r="O172" i="1"/>
  <c r="O159" i="1" s="1"/>
  <c r="F50" i="1"/>
  <c r="J50" i="1"/>
  <c r="N50" i="1"/>
  <c r="Q63" i="1"/>
  <c r="H76" i="1"/>
  <c r="L76" i="1"/>
  <c r="P76" i="1"/>
  <c r="H110" i="1"/>
  <c r="L110" i="1"/>
  <c r="P110" i="1"/>
  <c r="Q114" i="1"/>
  <c r="H132" i="1"/>
  <c r="L132" i="1"/>
  <c r="P132" i="1"/>
  <c r="F161" i="1"/>
  <c r="F160" i="1" s="1"/>
  <c r="J161" i="1"/>
  <c r="J160" i="1" s="1"/>
  <c r="N161" i="1"/>
  <c r="N160" i="1" s="1"/>
  <c r="Q179" i="1"/>
  <c r="Q173" i="1" s="1"/>
  <c r="Q200" i="1"/>
  <c r="G241" i="1"/>
  <c r="G240" i="1" s="1"/>
  <c r="E248" i="1"/>
  <c r="E241" i="1" s="1"/>
  <c r="I248" i="1"/>
  <c r="I241" i="1" s="1"/>
  <c r="M248" i="1"/>
  <c r="M241" i="1" s="1"/>
  <c r="F265" i="1"/>
  <c r="F264" i="1" s="1"/>
  <c r="J265" i="1"/>
  <c r="J264" i="1" s="1"/>
  <c r="N265" i="1"/>
  <c r="N264" i="1" s="1"/>
  <c r="Q275" i="1"/>
  <c r="Q77" i="1"/>
  <c r="Q76" i="1" s="1"/>
  <c r="K172" i="1"/>
  <c r="K159" i="1" s="1"/>
  <c r="H9" i="1"/>
  <c r="P9" i="1"/>
  <c r="Q17" i="1"/>
  <c r="Q40" i="1"/>
  <c r="Q10" i="1"/>
  <c r="Q28" i="1"/>
  <c r="Q24" i="1"/>
  <c r="K9" i="1"/>
  <c r="O9" i="1"/>
  <c r="E27" i="1"/>
  <c r="I27" i="1"/>
  <c r="M27" i="1"/>
  <c r="H40" i="1"/>
  <c r="L40" i="1"/>
  <c r="P40" i="1"/>
  <c r="F104" i="1"/>
  <c r="J104" i="1"/>
  <c r="N104" i="1"/>
  <c r="E159" i="1"/>
  <c r="M159" i="1"/>
  <c r="F172" i="1"/>
  <c r="E264" i="1"/>
  <c r="E9" i="1"/>
  <c r="I9" i="1"/>
  <c r="M9" i="1"/>
  <c r="L10" i="1"/>
  <c r="I17" i="1"/>
  <c r="F24" i="1"/>
  <c r="F9" i="1" s="1"/>
  <c r="N24" i="1"/>
  <c r="N9" i="1" s="1"/>
  <c r="K27" i="1"/>
  <c r="O27" i="1"/>
  <c r="J28" i="1"/>
  <c r="F40" i="1"/>
  <c r="J40" i="1"/>
  <c r="N40" i="1"/>
  <c r="H104" i="1"/>
  <c r="H90" i="1" s="1"/>
  <c r="L104" i="1"/>
  <c r="P104" i="1"/>
  <c r="P90" i="1" s="1"/>
  <c r="Q161" i="1"/>
  <c r="Q160" i="1" s="1"/>
  <c r="L172" i="1"/>
  <c r="L159" i="1" s="1"/>
  <c r="P172" i="1"/>
  <c r="P159" i="1" s="1"/>
  <c r="Q231" i="1"/>
  <c r="L241" i="1"/>
  <c r="Q259" i="1"/>
  <c r="Q241" i="1" s="1"/>
  <c r="I264" i="1"/>
  <c r="Q265" i="1"/>
  <c r="Q297" i="1"/>
  <c r="Q91" i="1"/>
  <c r="F159" i="1"/>
  <c r="Q305" i="1"/>
  <c r="F259" i="1"/>
  <c r="F241" i="1" s="1"/>
  <c r="F240" i="1" s="1"/>
  <c r="J259" i="1"/>
  <c r="J241" i="1" s="1"/>
  <c r="J240" i="1" s="1"/>
  <c r="N259" i="1"/>
  <c r="N241" i="1" s="1"/>
  <c r="N240" i="1" s="1"/>
  <c r="H259" i="1"/>
  <c r="H241" i="1" s="1"/>
  <c r="H240" i="1" s="1"/>
  <c r="P259" i="1"/>
  <c r="P241" i="1" s="1"/>
  <c r="P240" i="1" s="1"/>
  <c r="E240" i="1" l="1"/>
  <c r="Q110" i="1"/>
  <c r="G159" i="1"/>
  <c r="O89" i="1"/>
  <c r="O109" i="1"/>
  <c r="Q90" i="1"/>
  <c r="Q172" i="1"/>
  <c r="J109" i="1"/>
  <c r="K109" i="1"/>
  <c r="K89" i="1" s="1"/>
  <c r="F90" i="1"/>
  <c r="L240" i="1"/>
  <c r="N90" i="1"/>
  <c r="G109" i="1"/>
  <c r="G89" i="1" s="1"/>
  <c r="Q264" i="1"/>
  <c r="Q240" i="1" s="1"/>
  <c r="Q109" i="1"/>
  <c r="H109" i="1"/>
  <c r="H89" i="1" s="1"/>
  <c r="N109" i="1"/>
  <c r="M240" i="1"/>
  <c r="I240" i="1"/>
  <c r="E8" i="1"/>
  <c r="P109" i="1"/>
  <c r="P89" i="1" s="1"/>
  <c r="F109" i="1"/>
  <c r="F89" i="1" s="1"/>
  <c r="L109" i="1"/>
  <c r="O8" i="1"/>
  <c r="J27" i="1"/>
  <c r="J8" i="1" s="1"/>
  <c r="K8" i="1"/>
  <c r="N27" i="1"/>
  <c r="P27" i="1"/>
  <c r="H27" i="1"/>
  <c r="H8" i="1" s="1"/>
  <c r="L90" i="1"/>
  <c r="L89" i="1" s="1"/>
  <c r="N8" i="1"/>
  <c r="L9" i="1"/>
  <c r="G8" i="1"/>
  <c r="J90" i="1"/>
  <c r="I8" i="1"/>
  <c r="P8" i="1"/>
  <c r="Q89" i="1"/>
  <c r="Q159" i="1"/>
  <c r="M8" i="1"/>
  <c r="F27" i="1"/>
  <c r="Q27" i="1"/>
  <c r="Q9" i="1"/>
  <c r="L27" i="1"/>
  <c r="N89" i="1" l="1"/>
  <c r="J89" i="1"/>
  <c r="M308" i="1"/>
  <c r="E308" i="1"/>
  <c r="O308" i="1"/>
  <c r="F8" i="1"/>
  <c r="P308" i="1"/>
  <c r="J308" i="1"/>
  <c r="G308" i="1"/>
  <c r="N308" i="1"/>
  <c r="K308" i="1"/>
  <c r="Q8" i="1"/>
  <c r="I308" i="1"/>
  <c r="H308" i="1"/>
  <c r="L8" i="1"/>
  <c r="Q308" i="1" l="1"/>
  <c r="F308" i="1"/>
  <c r="L308" i="1"/>
</calcChain>
</file>

<file path=xl/sharedStrings.xml><?xml version="1.0" encoding="utf-8"?>
<sst xmlns="http://schemas.openxmlformats.org/spreadsheetml/2006/main" count="547" uniqueCount="171">
  <si>
    <t>Clasificación Funcional-Programática, Económica,  Administrativa  y por Objeto del Gasto</t>
  </si>
  <si>
    <t>Admva</t>
  </si>
  <si>
    <t xml:space="preserve">VIVIENDA </t>
  </si>
  <si>
    <t>Funcional</t>
  </si>
  <si>
    <t>2.2.5</t>
  </si>
  <si>
    <t>INSTITUTO MUNICIPAL DE VIVIENDA DEL MUNICIPIO DE CELAYA, GUANAJUATO</t>
  </si>
  <si>
    <t>UR</t>
  </si>
  <si>
    <t>31120-8601</t>
  </si>
  <si>
    <t>Programa</t>
  </si>
  <si>
    <t>E0001</t>
  </si>
  <si>
    <t>SERVICIOS ADMINISTRATIVOS E0001</t>
  </si>
  <si>
    <t>Partida</t>
  </si>
  <si>
    <t>Denominación</t>
  </si>
  <si>
    <t>Fondo</t>
  </si>
  <si>
    <t>PG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</si>
  <si>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</si>
  <si>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</si>
  <si>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</si>
  <si>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</si>
  <si>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</si>
  <si>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</si>
  <si>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</si>
  <si>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</si>
  <si>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</si>
  <si>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</si>
  <si>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</si>
  <si>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</si>
  <si>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</si>
  <si>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COG</t>
  </si>
  <si>
    <t>TOTAL PROGRAMA E0001 SERVICIOS ADMINISTRATIVO</t>
  </si>
  <si>
    <t>TOTAL FF 1100119 PROGRAMA E0001</t>
  </si>
  <si>
    <t>SERVICIOS PERSONALES</t>
  </si>
  <si>
    <t>Remuneraciones a personal de carácter permanente</t>
  </si>
  <si>
    <t>Sueldo Personal permanente</t>
  </si>
  <si>
    <t>Sueldo personal de confianza</t>
  </si>
  <si>
    <t>Otras Prestaciones Especiales y Economicas</t>
  </si>
  <si>
    <t>Cuotas para el fondo de ahorro y fondo de trabajo</t>
  </si>
  <si>
    <t>Otras prestaciones economicas y sociales</t>
  </si>
  <si>
    <t>MATERIALES Y SUMINISTROS</t>
  </si>
  <si>
    <t>Materiales de admon, emisión de documentos y artículos oficiales</t>
  </si>
  <si>
    <t>Materiales y útiles de oficina</t>
  </si>
  <si>
    <t>Material impreso e informacion digital</t>
  </si>
  <si>
    <t>Material de limpieza</t>
  </si>
  <si>
    <t>Combustible lubricantes y aditivos</t>
  </si>
  <si>
    <t>Combustibles, lubricantes y aditivos para vehículos terrestres</t>
  </si>
  <si>
    <t>SERVICIOS GENERALES</t>
  </si>
  <si>
    <t>Otros servicios generales</t>
  </si>
  <si>
    <t>Impuesto sobre nómina</t>
  </si>
  <si>
    <t>TOTAL FF 1400319 PROGRAMA E0001</t>
  </si>
  <si>
    <t>Remuneraciones adicionales y especiales</t>
  </si>
  <si>
    <t>Prima vacacional</t>
  </si>
  <si>
    <t>Gratificación anual</t>
  </si>
  <si>
    <t>Remuneraciones al personal de carácter transitorio</t>
  </si>
  <si>
    <t>Retribuciones por servicios de carácter social</t>
  </si>
  <si>
    <t>Seguridad Social</t>
  </si>
  <si>
    <t>Aportaciones IMSS</t>
  </si>
  <si>
    <t>Aportaciones Vivienda</t>
  </si>
  <si>
    <t>Aportacionas Sistema  para el Retiro</t>
  </si>
  <si>
    <t>Estimulos de pago a Servidores Públicos</t>
  </si>
  <si>
    <t>Materiales de admón, emisión de documentos y artículos oficiales</t>
  </si>
  <si>
    <t>Materiales y ùtiles de impresión y reproducción</t>
  </si>
  <si>
    <t>Materiales de impresión y material digital</t>
  </si>
  <si>
    <t>Alimentos y Utensilios</t>
  </si>
  <si>
    <t>Alimento para personas</t>
  </si>
  <si>
    <t>Vestuarios, blancos, prendas de protección y articulos dep.</t>
  </si>
  <si>
    <t>Vestuarios y uniformes</t>
  </si>
  <si>
    <t>Servicios Básicos</t>
  </si>
  <si>
    <t>Energia eléctrica</t>
  </si>
  <si>
    <t>Telefonía Tradicional</t>
  </si>
  <si>
    <t xml:space="preserve">Telefonía celular </t>
  </si>
  <si>
    <t>SERVICIOS DE ARRENDAMIENTO</t>
  </si>
  <si>
    <t>Arrendamiento de edificios</t>
  </si>
  <si>
    <t>Arrendamiento de mobiliario y eq. Administrativo</t>
  </si>
  <si>
    <t>Serv. profesionales, cientificos, técnicos y otros servicios</t>
  </si>
  <si>
    <t>Servicios legales, de contabilidad, auditoría y relacionados</t>
  </si>
  <si>
    <t>Servicios de diseño, arquitectura, ingenieria y actividades relacionadas</t>
  </si>
  <si>
    <t>Servicios de consultoría administrativa procesos, técnicas y tecnologias de la información</t>
  </si>
  <si>
    <t>Servicio de Capacitación</t>
  </si>
  <si>
    <t>Servicios financieros, bancarios y comerciales</t>
  </si>
  <si>
    <t>Servicios finacieros y bancarios</t>
  </si>
  <si>
    <t>Seguros de bienes patrimoniales</t>
  </si>
  <si>
    <t>Servicios de instalación, reparación, mantto. y conservación</t>
  </si>
  <si>
    <t>Reparacion y mantenimiento de equipo de transporte</t>
  </si>
  <si>
    <t>Instalación reparación , mantenimiento de  equipo de cómputo y tecnologías de la información</t>
  </si>
  <si>
    <t>Servicios de Jardineria y Fumigación</t>
  </si>
  <si>
    <t>Servicios de traslado y viaticos</t>
  </si>
  <si>
    <t>Pasajes terrestres</t>
  </si>
  <si>
    <t xml:space="preserve">Viaticos nacionales para servidores públicos  en desempeño de las funciones oficiales </t>
  </si>
  <si>
    <t>Otros gastos de traslado y hopedaje</t>
  </si>
  <si>
    <t>Otros impuestos y derechos</t>
  </si>
  <si>
    <t>BIENES MUEBLES, INMUEBLES E INTANGIBLES</t>
  </si>
  <si>
    <t>Mobiliarios y equipo de administración</t>
  </si>
  <si>
    <t>Muebles de oficina y estantería</t>
  </si>
  <si>
    <t>Computadoras y equipo periférico</t>
  </si>
  <si>
    <t>Equipos y aparatos audiovisuales</t>
  </si>
  <si>
    <t>VEHICULOS Y EQUIPO DE TRANSPORTE</t>
  </si>
  <si>
    <t>Automoviles y camiones</t>
  </si>
  <si>
    <t>Clasificación Funcional-Programatica, Económica,  Administrativa  y por Objeto del Gasto</t>
  </si>
  <si>
    <t>E0002</t>
  </si>
  <si>
    <t>ENLACE SOCIAL E0002</t>
  </si>
  <si>
    <t>TOTAL PROGRAMA E0002 ENLACE SOCIAL</t>
  </si>
  <si>
    <t>TOTAL F.F. 1100119 PROGRAMA E0002</t>
  </si>
  <si>
    <t>Otras Prestaciones Especiales y Económicas</t>
  </si>
  <si>
    <t>Otras prestaciones económicas y sociales</t>
  </si>
  <si>
    <t>Materiales y útiles de impresión y reproducción</t>
  </si>
  <si>
    <t>material de limpieza</t>
  </si>
  <si>
    <t>Servicios de comunicación social y publicidad</t>
  </si>
  <si>
    <t>Difusión para promociòn y Venta</t>
  </si>
  <si>
    <t>TOTAL FF 1400319 PROGRAMA E0002</t>
  </si>
  <si>
    <t>Vestuarios, blancos, prendas de proteccion y articulos dep.</t>
  </si>
  <si>
    <t>Serv. profesionales, cientificos, tecnicos y otros servicios</t>
  </si>
  <si>
    <t>Servicios de consultoría administrativa procesos, tecnicas y tecnologias de la información</t>
  </si>
  <si>
    <t>Servicio de capacitación</t>
  </si>
  <si>
    <t>Servicios de instalación, repación, matto y conservación</t>
  </si>
  <si>
    <t>Difusión para promoción y Venta</t>
  </si>
  <si>
    <t>Servicios de traslado y viáticos</t>
  </si>
  <si>
    <t xml:space="preserve">Viáticos nacionales para servidores públicos  en desempeño de las funciones oficiales </t>
  </si>
  <si>
    <t>Otros gastos de traslado y hospedaje</t>
  </si>
  <si>
    <t>Muebles de oficina y Estanteria</t>
  </si>
  <si>
    <t>E0003</t>
  </si>
  <si>
    <t>URBANIZACION Y SERVICIOS E0003</t>
  </si>
  <si>
    <t>TOTAL PROGRAMA E0003 URBANIZACION Y SERVICIOS</t>
  </si>
  <si>
    <t>TOTAL FF 1100119 PROGRAMA E0003</t>
  </si>
  <si>
    <t>Remuneración a personal de carácter transitorio</t>
  </si>
  <si>
    <t>Salarios asimilados</t>
  </si>
  <si>
    <t>TOTAL FF 1400319  PROGRAMA E00003</t>
  </si>
  <si>
    <t>Remuneraciones personal eventual</t>
  </si>
  <si>
    <t>Materiales de admon, emision de documentos y art. Of</t>
  </si>
  <si>
    <t>Materiales y articulos de construccion</t>
  </si>
  <si>
    <t>Cemento y productos de concreto</t>
  </si>
  <si>
    <t>Vidrio y productos de vidrio</t>
  </si>
  <si>
    <t>Material eléctrico</t>
  </si>
  <si>
    <t>Articulos metalicos para la construcción</t>
  </si>
  <si>
    <t>Artículos diversos de construcción</t>
  </si>
  <si>
    <t>Vestuarios, blancos, prendas de proteccion y art. Dep</t>
  </si>
  <si>
    <t>Prendas de seguridad y protección personal</t>
  </si>
  <si>
    <t>Herramiento y equipo menor</t>
  </si>
  <si>
    <t>Servicios de arrendamiento</t>
  </si>
  <si>
    <t>Arrendamiento de mobiliaio y eq. Administrativo</t>
  </si>
  <si>
    <t>Arrendamiento de maquinaria</t>
  </si>
  <si>
    <t>Servicios profesionales, cientificos, técnicos y otros servicios</t>
  </si>
  <si>
    <t>Serv. de diseño, arquitectura, ingenieria y actividades rel.</t>
  </si>
  <si>
    <t>Servicio  de capacitación</t>
  </si>
  <si>
    <t>Conservación y Mantenimiento menor de inmuebles</t>
  </si>
  <si>
    <t>Instalación reparación , mantenimiento de  equipo de computo y tecnologías de la información</t>
  </si>
  <si>
    <t>Difusión de programas gubernamentales</t>
  </si>
  <si>
    <t>Inversión Pública</t>
  </si>
  <si>
    <t>Obra publica en bienes propios</t>
  </si>
  <si>
    <t>División de terrenos y construcción de obras de urbanización</t>
  </si>
  <si>
    <t>S0004</t>
  </si>
  <si>
    <t>APOYO A LA SOCIEDAD S0004</t>
  </si>
  <si>
    <t>TOTAL PROGRAMA S0004 APOYOS A LA SOCIEDAD</t>
  </si>
  <si>
    <t>TOTAL F.F. 1100119 PROGRAMA S0004</t>
  </si>
  <si>
    <t>Materiales de admon, emisión de documentos y articulos oficiales</t>
  </si>
  <si>
    <t>Vestuarios, blancos, presndas de proteccion y art. Dep</t>
  </si>
  <si>
    <t>Prendas de seguridad y proteccion personal</t>
  </si>
  <si>
    <t>Herramienta y equipo menor</t>
  </si>
  <si>
    <t>Impuestos sobre nómina</t>
  </si>
  <si>
    <t>TOTAL FF 1400319 PROGRAMA S0004</t>
  </si>
  <si>
    <t>Gratificacion anual</t>
  </si>
  <si>
    <t>Alimentos para personas</t>
  </si>
  <si>
    <t>Instalación reparación , mantenimiento de  equipo de cómputo y tecnologias de la información</t>
  </si>
  <si>
    <t>Difusion para promoción y Venta</t>
  </si>
  <si>
    <t>Pasajes Terrestres</t>
  </si>
  <si>
    <t>TRANSFERENCIAS  ASIGNACIONES, SUBSIDIOS Y OTRAS AYUDAS</t>
  </si>
  <si>
    <t>Subsidios y subvenciones</t>
  </si>
  <si>
    <t>Subsidios a la Vivienda</t>
  </si>
  <si>
    <t>Obra publica en bienes de dominio público</t>
  </si>
  <si>
    <t>Edificacion habitacional</t>
  </si>
  <si>
    <t xml:space="preserve">TOTAL PRESUPUESTO DE EGRESOS </t>
  </si>
  <si>
    <r>
      <t xml:space="preserve">INSTITUTO MUNICIPAL DE VIVIENDA DEL MUNICIPIO DE CELAYA, GUANAJUATO. 
</t>
    </r>
    <r>
      <rPr>
        <sz val="14"/>
        <color theme="1"/>
        <rFont val="Calibri"/>
        <family val="2"/>
        <scheme val="minor"/>
      </rPr>
      <t>PRESUPUESTO DE  EGRESOS CALENDARIZADO PARA EL EJERCICIO FISCAL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</si>
</sst>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FD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justify" vertical="center"/>
    </xf>
    <xf numFmtId="49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justify" vertical="center"/>
    </xf>
    <xf numFmtId="0" fontId="6" fillId="4" borderId="4" xfId="0" applyFont="1" applyFill="1" applyBorder="1" applyAlignment="1">
      <alignment horizontal="center" vertical="center"/>
    </xf>
    <xf numFmtId="43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5" borderId="4" xfId="0" applyFont="1" applyFill="1" applyBorder="1" applyAlignment="1">
      <alignment horizontal="center" vertical="center"/>
    </xf>
    <xf numFmtId="43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justify" vertical="center"/>
    </xf>
    <xf numFmtId="0" fontId="4" fillId="6" borderId="4" xfId="0" applyFont="1" applyFill="1" applyBorder="1" applyAlignment="1">
      <alignment horizontal="center" vertical="center"/>
    </xf>
    <xf numFmtId="43" fontId="7" fillId="6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justify" vertical="center"/>
    </xf>
    <xf numFmtId="0" fontId="4" fillId="7" borderId="4" xfId="0" applyFont="1" applyFill="1" applyBorder="1" applyAlignment="1">
      <alignment horizontal="center" vertical="center"/>
    </xf>
    <xf numFmtId="43" fontId="6" fillId="7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3" fontId="4" fillId="0" borderId="4" xfId="1" applyFont="1" applyBorder="1" applyAlignment="1">
      <alignment vertical="center"/>
    </xf>
    <xf numFmtId="0" fontId="6" fillId="7" borderId="4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justify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justify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justify" vertical="center" wrapText="1"/>
    </xf>
    <xf numFmtId="43" fontId="6" fillId="6" borderId="4" xfId="1" applyFont="1" applyFill="1" applyBorder="1" applyAlignment="1">
      <alignment horizontal="center" vertical="center" wrapText="1"/>
    </xf>
    <xf numFmtId="43" fontId="6" fillId="7" borderId="4" xfId="3" applyNumberFormat="1" applyFont="1" applyFill="1" applyBorder="1" applyAlignment="1">
      <alignment horizontal="justify" vertical="center" wrapText="1"/>
    </xf>
    <xf numFmtId="43" fontId="4" fillId="0" borderId="4" xfId="1" applyFont="1" applyBorder="1" applyAlignment="1">
      <alignment horizontal="right" vertical="center"/>
    </xf>
    <xf numFmtId="0" fontId="6" fillId="7" borderId="4" xfId="0" applyFont="1" applyFill="1" applyBorder="1" applyAlignment="1">
      <alignment horizontal="justify" vertical="center" wrapText="1"/>
    </xf>
    <xf numFmtId="0" fontId="6" fillId="7" borderId="4" xfId="0" applyFont="1" applyFill="1" applyBorder="1" applyAlignment="1">
      <alignment horizontal="center" vertical="center" wrapText="1"/>
    </xf>
    <xf numFmtId="43" fontId="6" fillId="7" borderId="4" xfId="1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justify" vertical="center" wrapText="1"/>
    </xf>
    <xf numFmtId="43" fontId="4" fillId="6" borderId="4" xfId="1" applyFont="1" applyFill="1" applyBorder="1" applyAlignment="1">
      <alignment horizontal="right" vertical="center"/>
    </xf>
    <xf numFmtId="43" fontId="4" fillId="7" borderId="4" xfId="1" applyFont="1" applyFill="1" applyBorder="1" applyAlignment="1">
      <alignment horizontal="right" vertical="center"/>
    </xf>
    <xf numFmtId="0" fontId="6" fillId="8" borderId="4" xfId="3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43" fontId="6" fillId="8" borderId="4" xfId="1" applyFont="1" applyFill="1" applyBorder="1" applyAlignment="1">
      <alignment vertical="center"/>
    </xf>
    <xf numFmtId="0" fontId="6" fillId="6" borderId="4" xfId="3" applyFont="1" applyFill="1" applyBorder="1" applyAlignment="1">
      <alignment horizontal="left" vertical="center" wrapText="1"/>
    </xf>
    <xf numFmtId="43" fontId="6" fillId="6" borderId="4" xfId="1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justify" vertical="center" wrapText="1"/>
    </xf>
    <xf numFmtId="0" fontId="7" fillId="11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43" fontId="7" fillId="11" borderId="4" xfId="0" applyNumberFormat="1" applyFont="1" applyFill="1" applyBorder="1" applyAlignment="1">
      <alignment horizontal="center" vertical="center" wrapText="1"/>
    </xf>
    <xf numFmtId="43" fontId="4" fillId="0" borderId="4" xfId="0" applyNumberFormat="1" applyFont="1" applyBorder="1" applyAlignment="1">
      <alignment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justify" vertical="center" wrapText="1"/>
    </xf>
    <xf numFmtId="0" fontId="4" fillId="11" borderId="4" xfId="0" applyFont="1" applyFill="1" applyBorder="1" applyAlignment="1">
      <alignment horizontal="center" vertical="center"/>
    </xf>
    <xf numFmtId="43" fontId="6" fillId="11" borderId="4" xfId="1" applyFont="1" applyFill="1" applyBorder="1" applyAlignment="1">
      <alignment vertical="center"/>
    </xf>
    <xf numFmtId="0" fontId="7" fillId="12" borderId="4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justify" vertical="center" wrapText="1"/>
    </xf>
    <xf numFmtId="0" fontId="7" fillId="12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43" fontId="7" fillId="12" borderId="4" xfId="0" applyNumberFormat="1" applyFont="1" applyFill="1" applyBorder="1" applyAlignment="1">
      <alignment horizontal="center" vertical="center" wrapText="1"/>
    </xf>
    <xf numFmtId="0" fontId="6" fillId="13" borderId="4" xfId="3" applyFont="1" applyFill="1" applyBorder="1" applyAlignment="1">
      <alignment horizontal="center" vertical="center" wrapText="1"/>
    </xf>
    <xf numFmtId="0" fontId="6" fillId="13" borderId="4" xfId="3" applyFont="1" applyFill="1" applyBorder="1" applyAlignment="1">
      <alignment horizontal="justify" vertical="center" wrapText="1"/>
    </xf>
    <xf numFmtId="0" fontId="4" fillId="13" borderId="4" xfId="0" applyFont="1" applyFill="1" applyBorder="1" applyAlignment="1">
      <alignment horizontal="center" vertical="center"/>
    </xf>
    <xf numFmtId="43" fontId="6" fillId="13" borderId="4" xfId="1" applyFont="1" applyFill="1" applyBorder="1" applyAlignment="1">
      <alignment horizontal="right" vertical="center" wrapText="1"/>
    </xf>
    <xf numFmtId="0" fontId="4" fillId="6" borderId="4" xfId="3" applyFont="1" applyFill="1" applyBorder="1" applyAlignment="1">
      <alignment horizontal="center" vertical="center" wrapText="1"/>
    </xf>
    <xf numFmtId="43" fontId="6" fillId="6" borderId="4" xfId="1" applyFont="1" applyFill="1" applyBorder="1" applyAlignment="1">
      <alignment horizontal="right" vertical="center" wrapText="1"/>
    </xf>
    <xf numFmtId="0" fontId="6" fillId="12" borderId="4" xfId="3" applyFont="1" applyFill="1" applyBorder="1" applyAlignment="1">
      <alignment horizontal="center" vertical="center" wrapText="1"/>
    </xf>
    <xf numFmtId="0" fontId="6" fillId="12" borderId="4" xfId="3" applyFont="1" applyFill="1" applyBorder="1" applyAlignment="1">
      <alignment horizontal="justify" vertical="center" wrapText="1"/>
    </xf>
    <xf numFmtId="43" fontId="6" fillId="12" borderId="4" xfId="1" applyFont="1" applyFill="1" applyBorder="1" applyAlignment="1">
      <alignment horizontal="right" vertical="center" wrapText="1"/>
    </xf>
    <xf numFmtId="0" fontId="4" fillId="14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center" vertical="center"/>
    </xf>
    <xf numFmtId="43" fontId="6" fillId="12" borderId="4" xfId="1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3" fontId="6" fillId="12" borderId="4" xfId="0" applyNumberFormat="1" applyFont="1" applyFill="1" applyBorder="1" applyAlignment="1">
      <alignment horizontal="left" vertical="center" wrapText="1"/>
    </xf>
    <xf numFmtId="43" fontId="6" fillId="0" borderId="4" xfId="1" applyFont="1" applyBorder="1" applyAlignment="1">
      <alignment horizontal="right" vertical="center" wrapText="1"/>
    </xf>
    <xf numFmtId="43" fontId="6" fillId="12" borderId="4" xfId="0" applyNumberFormat="1" applyFont="1" applyFill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3" fontId="6" fillId="6" borderId="4" xfId="1" applyFont="1" applyFill="1" applyBorder="1" applyAlignment="1">
      <alignment horizontal="right" vertical="center"/>
    </xf>
    <xf numFmtId="0" fontId="7" fillId="12" borderId="4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vertical="top"/>
    </xf>
    <xf numFmtId="0" fontId="6" fillId="11" borderId="4" xfId="0" applyFont="1" applyFill="1" applyBorder="1" applyAlignment="1">
      <alignment horizontal="center" vertical="center"/>
    </xf>
    <xf numFmtId="43" fontId="6" fillId="11" borderId="4" xfId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justify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justify" vertical="center"/>
    </xf>
    <xf numFmtId="43" fontId="7" fillId="7" borderId="4" xfId="0" applyNumberFormat="1" applyFont="1" applyFill="1" applyBorder="1" applyAlignment="1">
      <alignment horizontal="center" vertical="center" wrapText="1"/>
    </xf>
    <xf numFmtId="0" fontId="7" fillId="7" borderId="4" xfId="3" applyFont="1" applyFill="1" applyBorder="1" applyAlignment="1">
      <alignment horizontal="center" vertical="center" wrapText="1"/>
    </xf>
    <xf numFmtId="0" fontId="7" fillId="7" borderId="4" xfId="3" applyFont="1" applyFill="1" applyBorder="1" applyAlignment="1">
      <alignment horizontal="justify" vertical="center" wrapText="1"/>
    </xf>
    <xf numFmtId="43" fontId="7" fillId="7" borderId="4" xfId="1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justify" vertical="center" wrapText="1"/>
    </xf>
    <xf numFmtId="0" fontId="7" fillId="7" borderId="4" xfId="0" applyFont="1" applyFill="1" applyBorder="1" applyAlignment="1">
      <alignment horizontal="center" vertical="center" wrapText="1"/>
    </xf>
    <xf numFmtId="43" fontId="7" fillId="7" borderId="4" xfId="1" applyFont="1" applyFill="1" applyBorder="1" applyAlignment="1">
      <alignment horizontal="right" vertical="center"/>
    </xf>
    <xf numFmtId="43" fontId="6" fillId="7" borderId="4" xfId="0" applyNumberFormat="1" applyFont="1" applyFill="1" applyBorder="1" applyAlignment="1">
      <alignment horizontal="center" vertical="center"/>
    </xf>
    <xf numFmtId="43" fontId="4" fillId="7" borderId="4" xfId="1" applyFont="1" applyFill="1" applyBorder="1" applyAlignment="1">
      <alignment horizontal="right" vertical="center" wrapText="1"/>
    </xf>
    <xf numFmtId="0" fontId="7" fillId="15" borderId="4" xfId="3" applyFont="1" applyFill="1" applyBorder="1" applyAlignment="1">
      <alignment horizontal="center" vertical="center" wrapText="1"/>
    </xf>
    <xf numFmtId="0" fontId="6" fillId="15" borderId="4" xfId="3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/>
    </xf>
    <xf numFmtId="43" fontId="7" fillId="15" borderId="4" xfId="1" applyFont="1" applyFill="1" applyBorder="1" applyAlignment="1">
      <alignment horizontal="right" vertical="center" wrapText="1"/>
    </xf>
    <xf numFmtId="43" fontId="7" fillId="6" borderId="4" xfId="1" applyFont="1" applyFill="1" applyBorder="1" applyAlignment="1">
      <alignment horizontal="right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1" borderId="4" xfId="3" applyFont="1" applyFill="1" applyBorder="1" applyAlignment="1">
      <alignment horizontal="center" vertical="center" wrapText="1"/>
    </xf>
    <xf numFmtId="0" fontId="7" fillId="11" borderId="4" xfId="3" applyFont="1" applyFill="1" applyBorder="1" applyAlignment="1">
      <alignment horizontal="justify" vertical="center" wrapText="1"/>
    </xf>
    <xf numFmtId="43" fontId="6" fillId="11" borderId="4" xfId="1" applyFont="1" applyFill="1" applyBorder="1" applyAlignment="1">
      <alignment horizontal="right" vertical="center" wrapText="1"/>
    </xf>
    <xf numFmtId="0" fontId="7" fillId="6" borderId="4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justify" vertical="center" wrapText="1"/>
    </xf>
    <xf numFmtId="43" fontId="7" fillId="12" borderId="4" xfId="1" applyFont="1" applyFill="1" applyBorder="1" applyAlignment="1">
      <alignment horizontal="right" vertical="center" wrapText="1"/>
    </xf>
    <xf numFmtId="43" fontId="4" fillId="12" borderId="4" xfId="1" applyFont="1" applyFill="1" applyBorder="1" applyAlignment="1">
      <alignment horizontal="right" vertical="center"/>
    </xf>
    <xf numFmtId="43" fontId="7" fillId="12" borderId="4" xfId="1" applyFont="1" applyFill="1" applyBorder="1" applyAlignment="1">
      <alignment horizontal="right" vertical="center"/>
    </xf>
    <xf numFmtId="43" fontId="6" fillId="12" borderId="4" xfId="0" applyNumberFormat="1" applyFont="1" applyFill="1" applyBorder="1" applyAlignment="1">
      <alignment horizontal="justify" vertical="center" wrapText="1"/>
    </xf>
    <xf numFmtId="0" fontId="7" fillId="6" borderId="4" xfId="0" applyFont="1" applyFill="1" applyBorder="1" applyAlignment="1">
      <alignment horizontal="justify" vertical="center" wrapText="1"/>
    </xf>
    <xf numFmtId="0" fontId="7" fillId="6" borderId="4" xfId="0" applyFont="1" applyFill="1" applyBorder="1" applyAlignment="1">
      <alignment horizontal="center" vertical="center" wrapText="1"/>
    </xf>
    <xf numFmtId="43" fontId="7" fillId="6" borderId="4" xfId="1" applyFont="1" applyFill="1" applyBorder="1" applyAlignment="1">
      <alignment horizontal="right" vertical="center"/>
    </xf>
    <xf numFmtId="43" fontId="6" fillId="6" borderId="4" xfId="0" applyNumberFormat="1" applyFont="1" applyFill="1" applyBorder="1" applyAlignment="1">
      <alignment horizontal="center" vertical="center" wrapText="1"/>
    </xf>
    <xf numFmtId="43" fontId="6" fillId="7" borderId="4" xfId="1" applyFont="1" applyFill="1" applyBorder="1" applyAlignment="1">
      <alignment vertical="center"/>
    </xf>
    <xf numFmtId="0" fontId="4" fillId="0" borderId="4" xfId="0" applyFont="1" applyBorder="1" applyAlignment="1">
      <alignment horizontal="justify" vertical="center"/>
    </xf>
    <xf numFmtId="0" fontId="4" fillId="15" borderId="4" xfId="3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/>
    </xf>
    <xf numFmtId="43" fontId="6" fillId="15" borderId="4" xfId="1" applyFont="1" applyFill="1" applyBorder="1" applyAlignment="1">
      <alignment horizontal="right" vertical="center" wrapText="1"/>
    </xf>
    <xf numFmtId="43" fontId="2" fillId="0" borderId="0" xfId="1" applyFont="1"/>
    <xf numFmtId="43" fontId="7" fillId="0" borderId="4" xfId="1" applyFont="1" applyBorder="1" applyAlignment="1">
      <alignment horizontal="right" vertical="center" wrapText="1"/>
    </xf>
    <xf numFmtId="4" fontId="2" fillId="0" borderId="0" xfId="0" applyNumberFormat="1" applyFont="1"/>
    <xf numFmtId="43" fontId="6" fillId="0" borderId="4" xfId="1" applyFont="1" applyBorder="1" applyAlignment="1">
      <alignment horizontal="right" vertical="center"/>
    </xf>
    <xf numFmtId="43" fontId="9" fillId="0" borderId="4" xfId="1" applyFont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justify" vertical="center" wrapText="1"/>
    </xf>
    <xf numFmtId="43" fontId="4" fillId="0" borderId="5" xfId="1" applyFont="1" applyBorder="1" applyAlignment="1">
      <alignment horizontal="right" vertical="center"/>
    </xf>
    <xf numFmtId="43" fontId="4" fillId="0" borderId="5" xfId="1" applyFont="1" applyBorder="1" applyAlignment="1">
      <alignment horizontal="center" vertical="center" wrapText="1"/>
    </xf>
    <xf numFmtId="43" fontId="7" fillId="12" borderId="4" xfId="0" applyNumberFormat="1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justify" vertical="center" wrapText="1"/>
    </xf>
    <xf numFmtId="43" fontId="4" fillId="0" borderId="4" xfId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6" fillId="12" borderId="4" xfId="0" applyFont="1" applyFill="1" applyBorder="1"/>
    <xf numFmtId="0" fontId="6" fillId="0" borderId="4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14" borderId="4" xfId="0" applyFont="1" applyFill="1" applyBorder="1" applyAlignment="1">
      <alignment horizontal="center" vertical="center" wrapText="1"/>
    </xf>
    <xf numFmtId="43" fontId="4" fillId="14" borderId="4" xfId="1" applyFont="1" applyFill="1" applyBorder="1" applyAlignment="1">
      <alignment vertical="center"/>
    </xf>
    <xf numFmtId="43" fontId="4" fillId="14" borderId="4" xfId="1" applyFont="1" applyFill="1" applyBorder="1" applyAlignment="1">
      <alignment horizontal="center" vertical="center" wrapText="1"/>
    </xf>
    <xf numFmtId="43" fontId="6" fillId="7" borderId="4" xfId="1" applyFont="1" applyFill="1" applyBorder="1" applyAlignment="1">
      <alignment horizontal="right" vertical="center" wrapText="1"/>
    </xf>
    <xf numFmtId="0" fontId="4" fillId="14" borderId="4" xfId="3" applyFont="1" applyFill="1" applyBorder="1" applyAlignment="1">
      <alignment horizontal="center" vertical="center" wrapText="1"/>
    </xf>
    <xf numFmtId="0" fontId="4" fillId="14" borderId="4" xfId="3" applyFont="1" applyFill="1" applyBorder="1" applyAlignment="1">
      <alignment horizontal="justify" vertical="center" wrapText="1"/>
    </xf>
    <xf numFmtId="43" fontId="6" fillId="7" borderId="0" xfId="0" applyNumberFormat="1" applyFont="1" applyFill="1"/>
    <xf numFmtId="43" fontId="4" fillId="14" borderId="4" xfId="1" applyFont="1" applyFill="1" applyBorder="1" applyAlignment="1">
      <alignment horizontal="right" vertical="center" wrapText="1"/>
    </xf>
    <xf numFmtId="43" fontId="4" fillId="14" borderId="5" xfId="1" applyFont="1" applyFill="1" applyBorder="1" applyAlignment="1">
      <alignment horizontal="right" vertical="center" wrapText="1"/>
    </xf>
    <xf numFmtId="0" fontId="6" fillId="8" borderId="4" xfId="0" applyFont="1" applyFill="1" applyBorder="1" applyAlignment="1">
      <alignment horizontal="center" vertical="center"/>
    </xf>
    <xf numFmtId="43" fontId="6" fillId="8" borderId="4" xfId="1" applyFont="1" applyFill="1" applyBorder="1" applyAlignment="1">
      <alignment horizontal="right" vertical="center" wrapText="1"/>
    </xf>
    <xf numFmtId="43" fontId="4" fillId="14" borderId="4" xfId="0" applyNumberFormat="1" applyFont="1" applyFill="1" applyBorder="1" applyAlignment="1">
      <alignment vertical="center"/>
    </xf>
    <xf numFmtId="43" fontId="4" fillId="12" borderId="4" xfId="1" applyFont="1" applyFill="1" applyBorder="1" applyAlignment="1">
      <alignment horizontal="right" vertical="center" wrapText="1"/>
    </xf>
    <xf numFmtId="43" fontId="4" fillId="6" borderId="4" xfId="1" applyFont="1" applyFill="1" applyBorder="1" applyAlignment="1">
      <alignment horizontal="right" vertical="center" wrapText="1"/>
    </xf>
    <xf numFmtId="0" fontId="7" fillId="12" borderId="4" xfId="0" applyFont="1" applyFill="1" applyBorder="1" applyAlignment="1">
      <alignment horizontal="justify" vertical="center"/>
    </xf>
    <xf numFmtId="0" fontId="6" fillId="12" borderId="4" xfId="0" applyFont="1" applyFill="1" applyBorder="1" applyAlignment="1">
      <alignment horizontal="center"/>
    </xf>
    <xf numFmtId="43" fontId="6" fillId="12" borderId="4" xfId="0" applyNumberFormat="1" applyFont="1" applyFill="1" applyBorder="1"/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justify" vertical="center" wrapText="1"/>
    </xf>
    <xf numFmtId="43" fontId="6" fillId="4" borderId="4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/>
    </xf>
    <xf numFmtId="1" fontId="11" fillId="0" borderId="2" xfId="2" applyNumberFormat="1" applyFont="1" applyBorder="1" applyAlignment="1">
      <alignment horizontal="center" vertical="center"/>
    </xf>
    <xf numFmtId="1" fontId="11" fillId="0" borderId="3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4" xfId="2" xr:uid="{00000000-0005-0000-0000-000002000000}"/>
    <cellStyle name="Normal_COG 2010_POA municipal 2011 170810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704850</xdr:colOff>
          <xdr:row>0</xdr:row>
          <xdr:rowOff>66675</xdr:rowOff>
        </xdr:from>
        <xdr:to>
          <xdr:col>16</xdr:col>
          <xdr:colOff>666750</xdr:colOff>
          <xdr:row>0</xdr:row>
          <xdr:rowOff>571500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66675</xdr:rowOff>
    </xdr:from>
    <xdr:to>
      <xdr:col>1</xdr:col>
      <xdr:colOff>495300</xdr:colOff>
      <xdr:row>0</xdr:row>
      <xdr:rowOff>657225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95250" y="66675"/>
          <a:ext cx="104775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0"/>
  <sheetViews>
    <sheetView tabSelected="1" workbookViewId="0">
      <selection activeCell="S2" sqref="S2"/>
    </sheetView>
  </sheetViews>
  <sheetFormatPr baseColWidth="10" defaultRowHeight="11.25" x14ac:dyDescent="0.2"/>
  <cols>
    <col min="1" max="1" width="9.7109375" style="168" customWidth="1"/>
    <col min="2" max="2" width="66.42578125" style="169" customWidth="1"/>
    <col min="3" max="3" width="7" style="168" bestFit="1" customWidth="1"/>
    <col min="4" max="4" width="5.42578125" style="168" bestFit="1" customWidth="1"/>
    <col min="5" max="5" width="11.140625" style="1" bestFit="1" customWidth="1"/>
    <col min="6" max="6" width="10.28515625" style="1" bestFit="1" customWidth="1"/>
    <col min="7" max="7" width="11.28515625" style="1" bestFit="1" customWidth="1"/>
    <col min="8" max="8" width="11.140625" style="1" bestFit="1" customWidth="1"/>
    <col min="9" max="9" width="11.28515625" style="1" bestFit="1" customWidth="1"/>
    <col min="10" max="11" width="10.28515625" style="1" bestFit="1" customWidth="1"/>
    <col min="12" max="13" width="10.85546875" style="1" bestFit="1" customWidth="1"/>
    <col min="14" max="14" width="11.28515625" style="1" bestFit="1" customWidth="1"/>
    <col min="15" max="15" width="11.140625" style="1" bestFit="1" customWidth="1"/>
    <col min="16" max="16" width="11.28515625" style="1" bestFit="1" customWidth="1"/>
    <col min="17" max="17" width="12" style="1" bestFit="1" customWidth="1"/>
    <col min="18" max="18" width="11.42578125" style="11"/>
    <col min="19" max="19" width="14.5703125" style="11" customWidth="1"/>
    <col min="20" max="16384" width="11.42578125" style="11"/>
  </cols>
  <sheetData>
    <row r="1" spans="1:17" s="1" customFormat="1" ht="57.75" customHeight="1" x14ac:dyDescent="0.25">
      <c r="A1" s="176" t="s">
        <v>170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</row>
    <row r="2" spans="1:17" s="1" customFormat="1" ht="15" customHeight="1" x14ac:dyDescent="0.25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1" customFormat="1" x14ac:dyDescent="0.25">
      <c r="A3" s="2" t="s">
        <v>1</v>
      </c>
      <c r="B3" s="3">
        <v>31120</v>
      </c>
      <c r="C3" s="4"/>
      <c r="D3" s="4"/>
      <c r="E3" s="180" t="s">
        <v>2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1:17" s="1" customFormat="1" x14ac:dyDescent="0.25">
      <c r="A4" s="2" t="s">
        <v>3</v>
      </c>
      <c r="B4" s="3" t="s">
        <v>4</v>
      </c>
      <c r="C4" s="4"/>
      <c r="D4" s="4"/>
      <c r="E4" s="180" t="s">
        <v>5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</row>
    <row r="5" spans="1:17" s="1" customFormat="1" x14ac:dyDescent="0.25">
      <c r="A5" s="2" t="s">
        <v>6</v>
      </c>
      <c r="B5" s="3" t="s">
        <v>7</v>
      </c>
      <c r="C5" s="4"/>
      <c r="D5" s="4"/>
      <c r="E5" s="180" t="s">
        <v>5</v>
      </c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</row>
    <row r="6" spans="1:17" s="1" customFormat="1" x14ac:dyDescent="0.25">
      <c r="A6" s="2" t="s">
        <v>8</v>
      </c>
      <c r="B6" s="5" t="s">
        <v>9</v>
      </c>
      <c r="C6" s="6"/>
      <c r="D6" s="6"/>
      <c r="E6" s="183" t="s">
        <v>10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</row>
    <row r="7" spans="1:17" s="1" customFormat="1" x14ac:dyDescent="0.25">
      <c r="A7" s="7" t="s">
        <v>11</v>
      </c>
      <c r="B7" s="8" t="s">
        <v>12</v>
      </c>
      <c r="C7" s="7" t="s">
        <v>13</v>
      </c>
      <c r="D7" s="7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</row>
    <row r="8" spans="1:17" x14ac:dyDescent="0.2">
      <c r="A8" s="9" t="s">
        <v>28</v>
      </c>
      <c r="B8" s="9" t="s">
        <v>29</v>
      </c>
      <c r="C8" s="9"/>
      <c r="D8" s="9"/>
      <c r="E8" s="10">
        <f>+E9+E27</f>
        <v>470464.77</v>
      </c>
      <c r="F8" s="10">
        <f t="shared" ref="F8:Q8" si="0">+F9+F27</f>
        <v>435340.86</v>
      </c>
      <c r="G8" s="10">
        <f t="shared" si="0"/>
        <v>1018240.86</v>
      </c>
      <c r="H8" s="10">
        <f t="shared" si="0"/>
        <v>371911.94999999995</v>
      </c>
      <c r="I8" s="10">
        <f t="shared" si="0"/>
        <v>351240.86</v>
      </c>
      <c r="J8" s="10">
        <f t="shared" si="0"/>
        <v>381382.5</v>
      </c>
      <c r="K8" s="10">
        <f t="shared" si="0"/>
        <v>412911.94999999995</v>
      </c>
      <c r="L8" s="10">
        <f t="shared" si="0"/>
        <v>356740.86</v>
      </c>
      <c r="M8" s="10">
        <f t="shared" si="0"/>
        <v>379740.86</v>
      </c>
      <c r="N8" s="10">
        <f t="shared" si="0"/>
        <v>363911.94</v>
      </c>
      <c r="O8" s="10">
        <f t="shared" si="0"/>
        <v>381382.5</v>
      </c>
      <c r="P8" s="10">
        <f t="shared" si="0"/>
        <v>682057.40999999992</v>
      </c>
      <c r="Q8" s="10">
        <f t="shared" si="0"/>
        <v>5605327.3200000003</v>
      </c>
    </row>
    <row r="9" spans="1:17" x14ac:dyDescent="0.2">
      <c r="A9" s="12"/>
      <c r="B9" s="12" t="s">
        <v>30</v>
      </c>
      <c r="C9" s="12"/>
      <c r="D9" s="12"/>
      <c r="E9" s="13">
        <f t="shared" ref="E9:Q9" si="1">+E10+E17+E24</f>
        <v>194531.25999999998</v>
      </c>
      <c r="F9" s="13">
        <f t="shared" si="1"/>
        <v>175507.34999999998</v>
      </c>
      <c r="G9" s="13">
        <f t="shared" si="1"/>
        <v>175507.34999999998</v>
      </c>
      <c r="H9" s="13">
        <f t="shared" si="1"/>
        <v>190178.43999999997</v>
      </c>
      <c r="I9" s="13">
        <f t="shared" si="1"/>
        <v>175507.34999999998</v>
      </c>
      <c r="J9" s="13">
        <f t="shared" si="1"/>
        <v>176127.34999999998</v>
      </c>
      <c r="K9" s="13">
        <f t="shared" si="1"/>
        <v>195178.43999999997</v>
      </c>
      <c r="L9" s="13">
        <f t="shared" si="1"/>
        <v>175507.34999999998</v>
      </c>
      <c r="M9" s="13">
        <f t="shared" si="1"/>
        <v>175507.34999999998</v>
      </c>
      <c r="N9" s="13">
        <f t="shared" si="1"/>
        <v>190178.43</v>
      </c>
      <c r="O9" s="13">
        <f t="shared" si="1"/>
        <v>176127.34999999998</v>
      </c>
      <c r="P9" s="13">
        <f t="shared" si="1"/>
        <v>181707.34999999998</v>
      </c>
      <c r="Q9" s="13">
        <f t="shared" si="1"/>
        <v>2181565.37</v>
      </c>
    </row>
    <row r="10" spans="1:17" x14ac:dyDescent="0.2">
      <c r="A10" s="14">
        <v>1000</v>
      </c>
      <c r="B10" s="15" t="s">
        <v>31</v>
      </c>
      <c r="C10" s="14"/>
      <c r="D10" s="16"/>
      <c r="E10" s="17">
        <f t="shared" ref="E10:Q10" si="2">+E11+E14</f>
        <v>170487.34999999998</v>
      </c>
      <c r="F10" s="17">
        <f t="shared" si="2"/>
        <v>170487.34999999998</v>
      </c>
      <c r="G10" s="17">
        <f t="shared" si="2"/>
        <v>170487.34999999998</v>
      </c>
      <c r="H10" s="17">
        <f t="shared" si="2"/>
        <v>170487.34999999998</v>
      </c>
      <c r="I10" s="17">
        <f t="shared" si="2"/>
        <v>170487.34999999998</v>
      </c>
      <c r="J10" s="17">
        <f t="shared" si="2"/>
        <v>170487.34999999998</v>
      </c>
      <c r="K10" s="17">
        <f t="shared" si="2"/>
        <v>170487.34999999998</v>
      </c>
      <c r="L10" s="17">
        <f t="shared" si="2"/>
        <v>170487.34999999998</v>
      </c>
      <c r="M10" s="17">
        <f t="shared" si="2"/>
        <v>170487.34999999998</v>
      </c>
      <c r="N10" s="17">
        <f t="shared" si="2"/>
        <v>170487.34999999998</v>
      </c>
      <c r="O10" s="17">
        <f t="shared" si="2"/>
        <v>170487.34999999998</v>
      </c>
      <c r="P10" s="17">
        <f t="shared" si="2"/>
        <v>170487.34999999998</v>
      </c>
      <c r="Q10" s="17">
        <f t="shared" si="2"/>
        <v>2045848.2000000002</v>
      </c>
    </row>
    <row r="11" spans="1:17" x14ac:dyDescent="0.2">
      <c r="A11" s="18">
        <v>1100</v>
      </c>
      <c r="B11" s="19" t="s">
        <v>32</v>
      </c>
      <c r="C11" s="18"/>
      <c r="D11" s="20"/>
      <c r="E11" s="21">
        <f>SUM(E12:E13)</f>
        <v>153321.28999999998</v>
      </c>
      <c r="F11" s="21">
        <f t="shared" ref="F11:P11" si="3">SUM(F12:F13)</f>
        <v>153321.28999999998</v>
      </c>
      <c r="G11" s="21">
        <f t="shared" si="3"/>
        <v>153321.28999999998</v>
      </c>
      <c r="H11" s="21">
        <f t="shared" si="3"/>
        <v>153321.28999999998</v>
      </c>
      <c r="I11" s="21">
        <f t="shared" si="3"/>
        <v>153321.28999999998</v>
      </c>
      <c r="J11" s="21">
        <f t="shared" si="3"/>
        <v>153321.28999999998</v>
      </c>
      <c r="K11" s="21">
        <f t="shared" si="3"/>
        <v>153321.28999999998</v>
      </c>
      <c r="L11" s="21">
        <f t="shared" si="3"/>
        <v>153321.28999999998</v>
      </c>
      <c r="M11" s="21">
        <f t="shared" si="3"/>
        <v>153321.28999999998</v>
      </c>
      <c r="N11" s="21">
        <f t="shared" si="3"/>
        <v>153321.28999999998</v>
      </c>
      <c r="O11" s="21">
        <f t="shared" si="3"/>
        <v>153321.28999999998</v>
      </c>
      <c r="P11" s="21">
        <f t="shared" si="3"/>
        <v>153321.28999999998</v>
      </c>
      <c r="Q11" s="21">
        <f>SUM(Q12:Q13)</f>
        <v>1839855.4800000002</v>
      </c>
    </row>
    <row r="12" spans="1:17" x14ac:dyDescent="0.2">
      <c r="A12" s="4">
        <v>1131</v>
      </c>
      <c r="B12" s="3" t="s">
        <v>33</v>
      </c>
      <c r="C12" s="22">
        <v>1100119</v>
      </c>
      <c r="D12" s="22" t="s">
        <v>9</v>
      </c>
      <c r="E12" s="23">
        <v>118646.29</v>
      </c>
      <c r="F12" s="23">
        <v>118646.29</v>
      </c>
      <c r="G12" s="23">
        <v>118646.29</v>
      </c>
      <c r="H12" s="23">
        <v>118646.29</v>
      </c>
      <c r="I12" s="23">
        <v>118646.29</v>
      </c>
      <c r="J12" s="23">
        <v>118646.29</v>
      </c>
      <c r="K12" s="23">
        <v>118646.29</v>
      </c>
      <c r="L12" s="23">
        <v>118646.29</v>
      </c>
      <c r="M12" s="23">
        <v>118646.29</v>
      </c>
      <c r="N12" s="23">
        <v>118646.29</v>
      </c>
      <c r="O12" s="23">
        <v>118646.29</v>
      </c>
      <c r="P12" s="23">
        <v>118646.29</v>
      </c>
      <c r="Q12" s="23">
        <f>SUM(E12:P12)</f>
        <v>1423755.4800000002</v>
      </c>
    </row>
    <row r="13" spans="1:17" x14ac:dyDescent="0.2">
      <c r="A13" s="4">
        <v>1132</v>
      </c>
      <c r="B13" s="3" t="s">
        <v>34</v>
      </c>
      <c r="C13" s="22">
        <v>1100119</v>
      </c>
      <c r="D13" s="22" t="s">
        <v>9</v>
      </c>
      <c r="E13" s="23">
        <v>34675</v>
      </c>
      <c r="F13" s="23">
        <v>34675</v>
      </c>
      <c r="G13" s="23">
        <v>34675</v>
      </c>
      <c r="H13" s="23">
        <v>34675</v>
      </c>
      <c r="I13" s="23">
        <v>34675</v>
      </c>
      <c r="J13" s="23">
        <v>34675</v>
      </c>
      <c r="K13" s="23">
        <v>34675</v>
      </c>
      <c r="L13" s="23">
        <v>34675</v>
      </c>
      <c r="M13" s="23">
        <v>34675</v>
      </c>
      <c r="N13" s="23">
        <v>34675</v>
      </c>
      <c r="O13" s="23">
        <v>34675</v>
      </c>
      <c r="P13" s="23">
        <v>34675</v>
      </c>
      <c r="Q13" s="23">
        <f>SUM(E13:P13)</f>
        <v>416100</v>
      </c>
    </row>
    <row r="14" spans="1:17" x14ac:dyDescent="0.2">
      <c r="A14" s="24">
        <v>1500</v>
      </c>
      <c r="B14" s="25" t="s">
        <v>35</v>
      </c>
      <c r="C14" s="18"/>
      <c r="D14" s="18"/>
      <c r="E14" s="21">
        <f t="shared" ref="E14:P14" si="4">SUM(E15:E16)</f>
        <v>17166.060000000001</v>
      </c>
      <c r="F14" s="21">
        <f t="shared" si="4"/>
        <v>17166.060000000001</v>
      </c>
      <c r="G14" s="21">
        <f t="shared" si="4"/>
        <v>17166.060000000001</v>
      </c>
      <c r="H14" s="21">
        <f t="shared" si="4"/>
        <v>17166.060000000001</v>
      </c>
      <c r="I14" s="21">
        <f t="shared" si="4"/>
        <v>17166.060000000001</v>
      </c>
      <c r="J14" s="21">
        <f t="shared" si="4"/>
        <v>17166.060000000001</v>
      </c>
      <c r="K14" s="21">
        <f t="shared" si="4"/>
        <v>17166.060000000001</v>
      </c>
      <c r="L14" s="21">
        <f t="shared" si="4"/>
        <v>17166.060000000001</v>
      </c>
      <c r="M14" s="21">
        <f t="shared" si="4"/>
        <v>17166.060000000001</v>
      </c>
      <c r="N14" s="21">
        <f t="shared" si="4"/>
        <v>17166.060000000001</v>
      </c>
      <c r="O14" s="21">
        <f t="shared" si="4"/>
        <v>17166.060000000001</v>
      </c>
      <c r="P14" s="21">
        <f t="shared" si="4"/>
        <v>17166.060000000001</v>
      </c>
      <c r="Q14" s="21">
        <f>SUM(Q15:Q16)</f>
        <v>205992.71999999997</v>
      </c>
    </row>
    <row r="15" spans="1:17" x14ac:dyDescent="0.2">
      <c r="A15" s="26">
        <v>1511</v>
      </c>
      <c r="B15" s="27" t="s">
        <v>36</v>
      </c>
      <c r="C15" s="22">
        <v>1100119</v>
      </c>
      <c r="D15" s="22" t="s">
        <v>9</v>
      </c>
      <c r="E15" s="28">
        <v>7666.06</v>
      </c>
      <c r="F15" s="28">
        <v>7666.06</v>
      </c>
      <c r="G15" s="28">
        <v>7666.06</v>
      </c>
      <c r="H15" s="28">
        <v>7666.06</v>
      </c>
      <c r="I15" s="28">
        <v>7666.06</v>
      </c>
      <c r="J15" s="28">
        <v>7666.06</v>
      </c>
      <c r="K15" s="28">
        <v>7666.06</v>
      </c>
      <c r="L15" s="28">
        <v>7666.06</v>
      </c>
      <c r="M15" s="28">
        <v>7666.06</v>
      </c>
      <c r="N15" s="28">
        <v>7666.06</v>
      </c>
      <c r="O15" s="28">
        <v>7666.06</v>
      </c>
      <c r="P15" s="28">
        <v>7666.06</v>
      </c>
      <c r="Q15" s="28">
        <f>SUM(E15:P15)</f>
        <v>91992.719999999987</v>
      </c>
    </row>
    <row r="16" spans="1:17" x14ac:dyDescent="0.2">
      <c r="A16" s="26">
        <v>1592</v>
      </c>
      <c r="B16" s="27" t="s">
        <v>37</v>
      </c>
      <c r="C16" s="22">
        <v>1100119</v>
      </c>
      <c r="D16" s="22" t="s">
        <v>9</v>
      </c>
      <c r="E16" s="29">
        <v>9500</v>
      </c>
      <c r="F16" s="29">
        <v>9500</v>
      </c>
      <c r="G16" s="29">
        <v>9500</v>
      </c>
      <c r="H16" s="29">
        <v>9500</v>
      </c>
      <c r="I16" s="29">
        <v>9500</v>
      </c>
      <c r="J16" s="29">
        <v>9500</v>
      </c>
      <c r="K16" s="29">
        <v>9500</v>
      </c>
      <c r="L16" s="29">
        <v>9500</v>
      </c>
      <c r="M16" s="29">
        <v>9500</v>
      </c>
      <c r="N16" s="29">
        <v>9500</v>
      </c>
      <c r="O16" s="29">
        <v>9500</v>
      </c>
      <c r="P16" s="29">
        <v>9500</v>
      </c>
      <c r="Q16" s="30">
        <f>SUM(E16:P16)</f>
        <v>114000</v>
      </c>
    </row>
    <row r="17" spans="1:17" x14ac:dyDescent="0.2">
      <c r="A17" s="31">
        <v>2000</v>
      </c>
      <c r="B17" s="32" t="s">
        <v>38</v>
      </c>
      <c r="C17" s="31"/>
      <c r="D17" s="31"/>
      <c r="E17" s="33">
        <f>+E18+E22</f>
        <v>21023.91</v>
      </c>
      <c r="F17" s="33">
        <f t="shared" ref="F17:Q17" si="5">+F18+F22</f>
        <v>2000</v>
      </c>
      <c r="G17" s="33">
        <f t="shared" si="5"/>
        <v>2000</v>
      </c>
      <c r="H17" s="33">
        <f t="shared" si="5"/>
        <v>16671.09</v>
      </c>
      <c r="I17" s="33">
        <f t="shared" si="5"/>
        <v>2000</v>
      </c>
      <c r="J17" s="33">
        <f t="shared" si="5"/>
        <v>2000</v>
      </c>
      <c r="K17" s="33">
        <f t="shared" si="5"/>
        <v>21671.09</v>
      </c>
      <c r="L17" s="33">
        <f t="shared" si="5"/>
        <v>2000</v>
      </c>
      <c r="M17" s="33">
        <f t="shared" si="5"/>
        <v>2000</v>
      </c>
      <c r="N17" s="33">
        <f t="shared" si="5"/>
        <v>16671.080000000002</v>
      </c>
      <c r="O17" s="33">
        <f t="shared" si="5"/>
        <v>2000</v>
      </c>
      <c r="P17" s="33">
        <f t="shared" si="5"/>
        <v>2000</v>
      </c>
      <c r="Q17" s="33">
        <f t="shared" si="5"/>
        <v>92037.170000000013</v>
      </c>
    </row>
    <row r="18" spans="1:17" x14ac:dyDescent="0.2">
      <c r="A18" s="24">
        <v>2100</v>
      </c>
      <c r="B18" s="25" t="s">
        <v>39</v>
      </c>
      <c r="C18" s="24"/>
      <c r="D18" s="24"/>
      <c r="E18" s="34">
        <f>SUM(E19:E21)</f>
        <v>19023.91</v>
      </c>
      <c r="F18" s="34">
        <f t="shared" ref="F18:Q18" si="6">SUM(F19:F21)</f>
        <v>0</v>
      </c>
      <c r="G18" s="34">
        <f t="shared" si="6"/>
        <v>0</v>
      </c>
      <c r="H18" s="34">
        <f t="shared" si="6"/>
        <v>14671.09</v>
      </c>
      <c r="I18" s="34">
        <f t="shared" si="6"/>
        <v>0</v>
      </c>
      <c r="J18" s="34">
        <f t="shared" si="6"/>
        <v>0</v>
      </c>
      <c r="K18" s="34">
        <f t="shared" si="6"/>
        <v>19671.09</v>
      </c>
      <c r="L18" s="34">
        <f t="shared" si="6"/>
        <v>0</v>
      </c>
      <c r="M18" s="34">
        <f t="shared" si="6"/>
        <v>0</v>
      </c>
      <c r="N18" s="34">
        <f t="shared" si="6"/>
        <v>14671.08</v>
      </c>
      <c r="O18" s="34">
        <f t="shared" si="6"/>
        <v>0</v>
      </c>
      <c r="P18" s="34">
        <f t="shared" si="6"/>
        <v>0</v>
      </c>
      <c r="Q18" s="34">
        <f t="shared" si="6"/>
        <v>68037.170000000013</v>
      </c>
    </row>
    <row r="19" spans="1:17" x14ac:dyDescent="0.2">
      <c r="A19" s="22">
        <v>2111</v>
      </c>
      <c r="B19" s="3" t="s">
        <v>40</v>
      </c>
      <c r="C19" s="22">
        <v>1100119</v>
      </c>
      <c r="D19" s="22" t="s">
        <v>9</v>
      </c>
      <c r="E19" s="29">
        <v>12421.09</v>
      </c>
      <c r="F19" s="29">
        <v>0</v>
      </c>
      <c r="G19" s="29">
        <v>0</v>
      </c>
      <c r="H19" s="29">
        <v>12421.09</v>
      </c>
      <c r="I19" s="29">
        <v>0</v>
      </c>
      <c r="J19" s="29">
        <v>0</v>
      </c>
      <c r="K19" s="29">
        <v>12421.09</v>
      </c>
      <c r="L19" s="30">
        <v>0</v>
      </c>
      <c r="M19" s="29">
        <v>0</v>
      </c>
      <c r="N19" s="29">
        <v>12421.08</v>
      </c>
      <c r="O19" s="29">
        <v>0</v>
      </c>
      <c r="P19" s="29">
        <v>0</v>
      </c>
      <c r="Q19" s="30">
        <f>SUM(E19:P19)</f>
        <v>49684.350000000006</v>
      </c>
    </row>
    <row r="20" spans="1:17" x14ac:dyDescent="0.2">
      <c r="A20" s="22">
        <v>2151</v>
      </c>
      <c r="B20" s="3" t="s">
        <v>41</v>
      </c>
      <c r="C20" s="22">
        <v>1100119</v>
      </c>
      <c r="D20" s="22" t="s">
        <v>9</v>
      </c>
      <c r="E20" s="29">
        <v>3602.82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5000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f>SUM(E20:P20)</f>
        <v>8602.82</v>
      </c>
    </row>
    <row r="21" spans="1:17" x14ac:dyDescent="0.2">
      <c r="A21" s="22">
        <v>2161</v>
      </c>
      <c r="B21" s="3" t="s">
        <v>42</v>
      </c>
      <c r="C21" s="22">
        <v>1100119</v>
      </c>
      <c r="D21" s="22" t="s">
        <v>9</v>
      </c>
      <c r="E21" s="35">
        <v>3000</v>
      </c>
      <c r="F21" s="35">
        <v>0</v>
      </c>
      <c r="G21" s="35">
        <v>0</v>
      </c>
      <c r="H21" s="35">
        <v>2250</v>
      </c>
      <c r="I21" s="35">
        <v>0</v>
      </c>
      <c r="J21" s="35">
        <v>0</v>
      </c>
      <c r="K21" s="35">
        <v>2250</v>
      </c>
      <c r="L21" s="35">
        <v>0</v>
      </c>
      <c r="M21" s="35">
        <v>0</v>
      </c>
      <c r="N21" s="35">
        <v>2250</v>
      </c>
      <c r="O21" s="35">
        <v>0</v>
      </c>
      <c r="P21" s="35">
        <v>0</v>
      </c>
      <c r="Q21" s="30">
        <f>SUM(E21:P21)</f>
        <v>9750</v>
      </c>
    </row>
    <row r="22" spans="1:17" x14ac:dyDescent="0.2">
      <c r="A22" s="18">
        <v>2600</v>
      </c>
      <c r="B22" s="36" t="s">
        <v>43</v>
      </c>
      <c r="C22" s="37"/>
      <c r="D22" s="37"/>
      <c r="E22" s="38">
        <f t="shared" ref="E22:Q22" si="7">SUM(E23)</f>
        <v>2000</v>
      </c>
      <c r="F22" s="38">
        <f t="shared" si="7"/>
        <v>2000</v>
      </c>
      <c r="G22" s="38">
        <f t="shared" si="7"/>
        <v>2000</v>
      </c>
      <c r="H22" s="38">
        <f t="shared" si="7"/>
        <v>2000</v>
      </c>
      <c r="I22" s="38">
        <f t="shared" si="7"/>
        <v>2000</v>
      </c>
      <c r="J22" s="38">
        <f t="shared" si="7"/>
        <v>2000</v>
      </c>
      <c r="K22" s="38">
        <f t="shared" si="7"/>
        <v>2000</v>
      </c>
      <c r="L22" s="38">
        <f t="shared" si="7"/>
        <v>2000</v>
      </c>
      <c r="M22" s="38">
        <f t="shared" si="7"/>
        <v>2000</v>
      </c>
      <c r="N22" s="38">
        <f t="shared" si="7"/>
        <v>2000</v>
      </c>
      <c r="O22" s="38">
        <f t="shared" si="7"/>
        <v>2000</v>
      </c>
      <c r="P22" s="38">
        <f t="shared" si="7"/>
        <v>2000</v>
      </c>
      <c r="Q22" s="38">
        <f t="shared" si="7"/>
        <v>24000</v>
      </c>
    </row>
    <row r="23" spans="1:17" x14ac:dyDescent="0.2">
      <c r="A23" s="22">
        <v>2612</v>
      </c>
      <c r="B23" s="3" t="s">
        <v>44</v>
      </c>
      <c r="C23" s="22">
        <v>1100119</v>
      </c>
      <c r="D23" s="22" t="s">
        <v>9</v>
      </c>
      <c r="E23" s="35">
        <v>2000</v>
      </c>
      <c r="F23" s="35">
        <v>2000</v>
      </c>
      <c r="G23" s="35">
        <v>2000</v>
      </c>
      <c r="H23" s="35">
        <v>2000</v>
      </c>
      <c r="I23" s="35">
        <v>2000</v>
      </c>
      <c r="J23" s="35">
        <v>2000</v>
      </c>
      <c r="K23" s="35">
        <v>2000</v>
      </c>
      <c r="L23" s="35">
        <v>2000</v>
      </c>
      <c r="M23" s="35">
        <v>2000</v>
      </c>
      <c r="N23" s="35">
        <v>2000</v>
      </c>
      <c r="O23" s="35">
        <v>2000</v>
      </c>
      <c r="P23" s="35">
        <v>2000</v>
      </c>
      <c r="Q23" s="30">
        <f>SUM(E23:P23)</f>
        <v>24000</v>
      </c>
    </row>
    <row r="24" spans="1:17" x14ac:dyDescent="0.2">
      <c r="A24" s="14">
        <v>3000</v>
      </c>
      <c r="B24" s="39" t="s">
        <v>45</v>
      </c>
      <c r="C24" s="16"/>
      <c r="D24" s="16"/>
      <c r="E24" s="40">
        <f>+E25</f>
        <v>3020</v>
      </c>
      <c r="F24" s="40">
        <f t="shared" ref="F24:Q24" si="8">+F25</f>
        <v>3020</v>
      </c>
      <c r="G24" s="40">
        <f t="shared" si="8"/>
        <v>3020</v>
      </c>
      <c r="H24" s="40">
        <f t="shared" si="8"/>
        <v>3020</v>
      </c>
      <c r="I24" s="40">
        <f t="shared" si="8"/>
        <v>3020</v>
      </c>
      <c r="J24" s="40">
        <f t="shared" si="8"/>
        <v>3640</v>
      </c>
      <c r="K24" s="40">
        <f t="shared" si="8"/>
        <v>3020</v>
      </c>
      <c r="L24" s="40">
        <f t="shared" si="8"/>
        <v>3020</v>
      </c>
      <c r="M24" s="40">
        <f t="shared" si="8"/>
        <v>3020</v>
      </c>
      <c r="N24" s="40">
        <f t="shared" si="8"/>
        <v>3020</v>
      </c>
      <c r="O24" s="40">
        <f t="shared" si="8"/>
        <v>3640</v>
      </c>
      <c r="P24" s="40">
        <f t="shared" si="8"/>
        <v>9220</v>
      </c>
      <c r="Q24" s="40">
        <f t="shared" si="8"/>
        <v>43680</v>
      </c>
    </row>
    <row r="25" spans="1:17" x14ac:dyDescent="0.2">
      <c r="A25" s="18">
        <v>3900</v>
      </c>
      <c r="B25" s="36" t="s">
        <v>46</v>
      </c>
      <c r="C25" s="20"/>
      <c r="D25" s="20"/>
      <c r="E25" s="41">
        <f>SUM(E26)</f>
        <v>3020</v>
      </c>
      <c r="F25" s="41">
        <f t="shared" ref="F25:Q25" si="9">SUM(F26)</f>
        <v>3020</v>
      </c>
      <c r="G25" s="41">
        <f t="shared" si="9"/>
        <v>3020</v>
      </c>
      <c r="H25" s="41">
        <f t="shared" si="9"/>
        <v>3020</v>
      </c>
      <c r="I25" s="41">
        <f t="shared" si="9"/>
        <v>3020</v>
      </c>
      <c r="J25" s="41">
        <f t="shared" si="9"/>
        <v>3640</v>
      </c>
      <c r="K25" s="41">
        <f t="shared" si="9"/>
        <v>3020</v>
      </c>
      <c r="L25" s="41">
        <f t="shared" si="9"/>
        <v>3020</v>
      </c>
      <c r="M25" s="41">
        <f t="shared" si="9"/>
        <v>3020</v>
      </c>
      <c r="N25" s="41">
        <f t="shared" si="9"/>
        <v>3020</v>
      </c>
      <c r="O25" s="41">
        <f t="shared" si="9"/>
        <v>3640</v>
      </c>
      <c r="P25" s="41">
        <f t="shared" si="9"/>
        <v>9220</v>
      </c>
      <c r="Q25" s="41">
        <f t="shared" si="9"/>
        <v>43680</v>
      </c>
    </row>
    <row r="26" spans="1:17" x14ac:dyDescent="0.2">
      <c r="A26" s="22">
        <v>3981</v>
      </c>
      <c r="B26" s="3" t="s">
        <v>47</v>
      </c>
      <c r="C26" s="22">
        <v>1100119</v>
      </c>
      <c r="D26" s="22" t="s">
        <v>9</v>
      </c>
      <c r="E26" s="29">
        <v>3020</v>
      </c>
      <c r="F26" s="29">
        <v>3020</v>
      </c>
      <c r="G26" s="29">
        <v>3020</v>
      </c>
      <c r="H26" s="29">
        <v>3020</v>
      </c>
      <c r="I26" s="29">
        <v>3020</v>
      </c>
      <c r="J26" s="29">
        <v>3640</v>
      </c>
      <c r="K26" s="29">
        <v>3020</v>
      </c>
      <c r="L26" s="29">
        <v>3020</v>
      </c>
      <c r="M26" s="29">
        <v>3020</v>
      </c>
      <c r="N26" s="29">
        <v>3020</v>
      </c>
      <c r="O26" s="29">
        <v>3640</v>
      </c>
      <c r="P26" s="29">
        <v>9220</v>
      </c>
      <c r="Q26" s="30">
        <f>SUM(E26:P26)</f>
        <v>43680</v>
      </c>
    </row>
    <row r="27" spans="1:17" x14ac:dyDescent="0.2">
      <c r="A27" s="42"/>
      <c r="B27" s="42" t="s">
        <v>48</v>
      </c>
      <c r="C27" s="43"/>
      <c r="D27" s="43"/>
      <c r="E27" s="44">
        <f t="shared" ref="E27:Q27" si="10">+E28+E40+E50+E76</f>
        <v>275933.51</v>
      </c>
      <c r="F27" s="44">
        <f t="shared" si="10"/>
        <v>259833.51</v>
      </c>
      <c r="G27" s="44">
        <f t="shared" si="10"/>
        <v>842733.51</v>
      </c>
      <c r="H27" s="44">
        <f t="shared" si="10"/>
        <v>181733.51</v>
      </c>
      <c r="I27" s="44">
        <f t="shared" si="10"/>
        <v>175733.51</v>
      </c>
      <c r="J27" s="44">
        <f t="shared" si="10"/>
        <v>205255.15</v>
      </c>
      <c r="K27" s="44">
        <f t="shared" si="10"/>
        <v>217733.51</v>
      </c>
      <c r="L27" s="44">
        <f t="shared" si="10"/>
        <v>181233.51</v>
      </c>
      <c r="M27" s="44">
        <f t="shared" si="10"/>
        <v>204233.51</v>
      </c>
      <c r="N27" s="44">
        <f t="shared" si="10"/>
        <v>173733.51</v>
      </c>
      <c r="O27" s="44">
        <f t="shared" si="10"/>
        <v>205255.15</v>
      </c>
      <c r="P27" s="44">
        <f t="shared" si="10"/>
        <v>500350.06</v>
      </c>
      <c r="Q27" s="44">
        <f t="shared" si="10"/>
        <v>3423761.95</v>
      </c>
    </row>
    <row r="28" spans="1:17" x14ac:dyDescent="0.2">
      <c r="A28" s="31">
        <v>1000</v>
      </c>
      <c r="B28" s="45" t="s">
        <v>31</v>
      </c>
      <c r="C28" s="16"/>
      <c r="D28" s="16"/>
      <c r="E28" s="46">
        <f>+E29+E32+E34+E38</f>
        <v>70033.509999999995</v>
      </c>
      <c r="F28" s="46">
        <f t="shared" ref="F28:Q28" si="11">+F29+F32+F34+F38</f>
        <v>70033.509999999995</v>
      </c>
      <c r="G28" s="46">
        <f t="shared" si="11"/>
        <v>70033.509999999995</v>
      </c>
      <c r="H28" s="46">
        <f t="shared" si="11"/>
        <v>70033.509999999995</v>
      </c>
      <c r="I28" s="46">
        <f t="shared" si="11"/>
        <v>70033.509999999995</v>
      </c>
      <c r="J28" s="46">
        <f t="shared" si="11"/>
        <v>101555.15</v>
      </c>
      <c r="K28" s="46">
        <f t="shared" si="11"/>
        <v>70033.509999999995</v>
      </c>
      <c r="L28" s="46">
        <f t="shared" si="11"/>
        <v>70033.509999999995</v>
      </c>
      <c r="M28" s="46">
        <f t="shared" si="11"/>
        <v>70033.509999999995</v>
      </c>
      <c r="N28" s="46">
        <f t="shared" si="11"/>
        <v>70033.509999999995</v>
      </c>
      <c r="O28" s="46">
        <f t="shared" si="11"/>
        <v>101555.15</v>
      </c>
      <c r="P28" s="46">
        <f t="shared" si="11"/>
        <v>385250.06</v>
      </c>
      <c r="Q28" s="46">
        <f t="shared" si="11"/>
        <v>1218661.95</v>
      </c>
    </row>
    <row r="29" spans="1:17" x14ac:dyDescent="0.2">
      <c r="A29" s="47">
        <v>1300</v>
      </c>
      <c r="B29" s="48" t="s">
        <v>49</v>
      </c>
      <c r="C29" s="49"/>
      <c r="D29" s="50"/>
      <c r="E29" s="51">
        <f t="shared" ref="E29:Q29" si="12">SUM(E30:E31)</f>
        <v>0</v>
      </c>
      <c r="F29" s="51">
        <f t="shared" si="12"/>
        <v>0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31521.64</v>
      </c>
      <c r="K29" s="51">
        <f t="shared" si="12"/>
        <v>0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31521.64</v>
      </c>
      <c r="P29" s="51">
        <f t="shared" si="12"/>
        <v>315216.46999999997</v>
      </c>
      <c r="Q29" s="51">
        <f t="shared" si="12"/>
        <v>378259.75</v>
      </c>
    </row>
    <row r="30" spans="1:17" x14ac:dyDescent="0.2">
      <c r="A30" s="26">
        <v>1321</v>
      </c>
      <c r="B30" s="27" t="s">
        <v>50</v>
      </c>
      <c r="C30" s="22">
        <v>1400319</v>
      </c>
      <c r="D30" s="22" t="s">
        <v>9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52">
        <v>31521.64</v>
      </c>
      <c r="K30" s="29">
        <v>0</v>
      </c>
      <c r="L30" s="29">
        <v>0</v>
      </c>
      <c r="M30" s="29">
        <v>0</v>
      </c>
      <c r="N30" s="29">
        <v>0</v>
      </c>
      <c r="O30" s="29">
        <v>31521.64</v>
      </c>
      <c r="P30" s="29">
        <v>0</v>
      </c>
      <c r="Q30" s="30">
        <f>SUM(E30:P30)</f>
        <v>63043.28</v>
      </c>
    </row>
    <row r="31" spans="1:17" x14ac:dyDescent="0.2">
      <c r="A31" s="26">
        <v>1323</v>
      </c>
      <c r="B31" s="27" t="s">
        <v>51</v>
      </c>
      <c r="C31" s="22">
        <v>1400319</v>
      </c>
      <c r="D31" s="22" t="s">
        <v>9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315216.46999999997</v>
      </c>
      <c r="Q31" s="30">
        <f>SUM(E31:P31)</f>
        <v>315216.46999999997</v>
      </c>
    </row>
    <row r="32" spans="1:17" x14ac:dyDescent="0.2">
      <c r="A32" s="53">
        <v>1200</v>
      </c>
      <c r="B32" s="54" t="s">
        <v>52</v>
      </c>
      <c r="C32" s="55"/>
      <c r="D32" s="55"/>
      <c r="E32" s="56">
        <f>SUM(E33)</f>
        <v>9166.66</v>
      </c>
      <c r="F32" s="56">
        <f t="shared" ref="F32:Q32" si="13">SUM(F33)</f>
        <v>9166.66</v>
      </c>
      <c r="G32" s="56">
        <f t="shared" si="13"/>
        <v>9166.66</v>
      </c>
      <c r="H32" s="56">
        <f t="shared" si="13"/>
        <v>9166.66</v>
      </c>
      <c r="I32" s="56">
        <f t="shared" si="13"/>
        <v>9166.66</v>
      </c>
      <c r="J32" s="56">
        <f t="shared" si="13"/>
        <v>9166.66</v>
      </c>
      <c r="K32" s="56">
        <f t="shared" si="13"/>
        <v>9166.66</v>
      </c>
      <c r="L32" s="56">
        <f t="shared" si="13"/>
        <v>9166.66</v>
      </c>
      <c r="M32" s="56">
        <f t="shared" si="13"/>
        <v>9166.66</v>
      </c>
      <c r="N32" s="56">
        <f t="shared" si="13"/>
        <v>9166.66</v>
      </c>
      <c r="O32" s="56">
        <f t="shared" si="13"/>
        <v>9166.66</v>
      </c>
      <c r="P32" s="56">
        <f t="shared" si="13"/>
        <v>9166.74</v>
      </c>
      <c r="Q32" s="56">
        <f t="shared" si="13"/>
        <v>110000.00000000003</v>
      </c>
    </row>
    <row r="33" spans="1:17" x14ac:dyDescent="0.2">
      <c r="A33" s="4">
        <v>1231</v>
      </c>
      <c r="B33" s="3" t="s">
        <v>53</v>
      </c>
      <c r="C33" s="22">
        <v>1400319</v>
      </c>
      <c r="D33" s="22" t="s">
        <v>9</v>
      </c>
      <c r="E33" s="23">
        <v>9166.66</v>
      </c>
      <c r="F33" s="23">
        <v>9166.66</v>
      </c>
      <c r="G33" s="23">
        <v>9166.66</v>
      </c>
      <c r="H33" s="23">
        <v>9166.66</v>
      </c>
      <c r="I33" s="23">
        <v>9166.66</v>
      </c>
      <c r="J33" s="23">
        <v>9166.66</v>
      </c>
      <c r="K33" s="23">
        <v>9166.66</v>
      </c>
      <c r="L33" s="23">
        <v>9166.66</v>
      </c>
      <c r="M33" s="23">
        <v>9166.66</v>
      </c>
      <c r="N33" s="23">
        <v>9166.66</v>
      </c>
      <c r="O33" s="23">
        <v>9166.66</v>
      </c>
      <c r="P33" s="23">
        <v>9166.74</v>
      </c>
      <c r="Q33" s="23">
        <f>SUM(E33:P33)</f>
        <v>110000.00000000003</v>
      </c>
    </row>
    <row r="34" spans="1:17" x14ac:dyDescent="0.2">
      <c r="A34" s="57">
        <v>1400</v>
      </c>
      <c r="B34" s="58" t="s">
        <v>54</v>
      </c>
      <c r="C34" s="59"/>
      <c r="D34" s="60"/>
      <c r="E34" s="61">
        <f t="shared" ref="E34:Q34" si="14">SUM(E35:E37)</f>
        <v>30202.59</v>
      </c>
      <c r="F34" s="61">
        <f t="shared" si="14"/>
        <v>30202.59</v>
      </c>
      <c r="G34" s="61">
        <f t="shared" si="14"/>
        <v>30202.59</v>
      </c>
      <c r="H34" s="61">
        <f t="shared" si="14"/>
        <v>30202.59</v>
      </c>
      <c r="I34" s="61">
        <f t="shared" si="14"/>
        <v>30202.59</v>
      </c>
      <c r="J34" s="61">
        <f t="shared" si="14"/>
        <v>30202.59</v>
      </c>
      <c r="K34" s="61">
        <f t="shared" si="14"/>
        <v>30202.59</v>
      </c>
      <c r="L34" s="61">
        <f t="shared" si="14"/>
        <v>30202.59</v>
      </c>
      <c r="M34" s="61">
        <f t="shared" si="14"/>
        <v>30202.59</v>
      </c>
      <c r="N34" s="61">
        <f t="shared" si="14"/>
        <v>30202.59</v>
      </c>
      <c r="O34" s="61">
        <f t="shared" si="14"/>
        <v>30202.59</v>
      </c>
      <c r="P34" s="61">
        <f t="shared" si="14"/>
        <v>30202.59</v>
      </c>
      <c r="Q34" s="61">
        <f t="shared" si="14"/>
        <v>362431.07999999996</v>
      </c>
    </row>
    <row r="35" spans="1:17" x14ac:dyDescent="0.2">
      <c r="A35" s="26">
        <v>1413</v>
      </c>
      <c r="B35" s="27" t="s">
        <v>55</v>
      </c>
      <c r="C35" s="22">
        <v>1400319</v>
      </c>
      <c r="D35" s="22" t="s">
        <v>9</v>
      </c>
      <c r="E35" s="29">
        <v>18835.78</v>
      </c>
      <c r="F35" s="29">
        <v>18835.78</v>
      </c>
      <c r="G35" s="29">
        <v>18835.78</v>
      </c>
      <c r="H35" s="29">
        <v>18835.78</v>
      </c>
      <c r="I35" s="29">
        <v>18835.78</v>
      </c>
      <c r="J35" s="29">
        <v>18835.78</v>
      </c>
      <c r="K35" s="29">
        <v>18835.78</v>
      </c>
      <c r="L35" s="29">
        <v>18835.78</v>
      </c>
      <c r="M35" s="29">
        <v>18835.78</v>
      </c>
      <c r="N35" s="29">
        <v>18835.78</v>
      </c>
      <c r="O35" s="29">
        <v>18835.78</v>
      </c>
      <c r="P35" s="29">
        <v>18835.78</v>
      </c>
      <c r="Q35" s="30">
        <f>SUM(E35:P35)</f>
        <v>226029.36</v>
      </c>
    </row>
    <row r="36" spans="1:17" x14ac:dyDescent="0.2">
      <c r="A36" s="26">
        <v>1421</v>
      </c>
      <c r="B36" s="27" t="s">
        <v>56</v>
      </c>
      <c r="C36" s="22">
        <v>1400319</v>
      </c>
      <c r="D36" s="22" t="s">
        <v>9</v>
      </c>
      <c r="E36" s="29">
        <v>8119.15</v>
      </c>
      <c r="F36" s="29">
        <v>8119.15</v>
      </c>
      <c r="G36" s="29">
        <v>8119.15</v>
      </c>
      <c r="H36" s="29">
        <v>8119.15</v>
      </c>
      <c r="I36" s="29">
        <v>8119.15</v>
      </c>
      <c r="J36" s="29">
        <v>8119.15</v>
      </c>
      <c r="K36" s="29">
        <v>8119.15</v>
      </c>
      <c r="L36" s="29">
        <v>8119.15</v>
      </c>
      <c r="M36" s="29">
        <v>8119.15</v>
      </c>
      <c r="N36" s="29">
        <v>8119.15</v>
      </c>
      <c r="O36" s="29">
        <v>8119.15</v>
      </c>
      <c r="P36" s="29">
        <v>8119.15</v>
      </c>
      <c r="Q36" s="30">
        <f>SUM(E36:P36)</f>
        <v>97429.799999999988</v>
      </c>
    </row>
    <row r="37" spans="1:17" x14ac:dyDescent="0.2">
      <c r="A37" s="26">
        <v>1431</v>
      </c>
      <c r="B37" s="27" t="s">
        <v>57</v>
      </c>
      <c r="C37" s="22">
        <v>1400319</v>
      </c>
      <c r="D37" s="22" t="s">
        <v>9</v>
      </c>
      <c r="E37" s="29">
        <v>3247.66</v>
      </c>
      <c r="F37" s="29">
        <v>3247.66</v>
      </c>
      <c r="G37" s="29">
        <v>3247.66</v>
      </c>
      <c r="H37" s="29">
        <v>3247.66</v>
      </c>
      <c r="I37" s="29">
        <v>3247.66</v>
      </c>
      <c r="J37" s="29">
        <v>3247.66</v>
      </c>
      <c r="K37" s="29">
        <v>3247.66</v>
      </c>
      <c r="L37" s="29">
        <v>3247.66</v>
      </c>
      <c r="M37" s="29">
        <v>3247.66</v>
      </c>
      <c r="N37" s="29">
        <v>3247.66</v>
      </c>
      <c r="O37" s="29">
        <v>3247.66</v>
      </c>
      <c r="P37" s="29">
        <v>3247.66</v>
      </c>
      <c r="Q37" s="30">
        <f>SUM(E37:P37)</f>
        <v>38971.919999999998</v>
      </c>
    </row>
    <row r="38" spans="1:17" x14ac:dyDescent="0.2">
      <c r="A38" s="62">
        <v>1700</v>
      </c>
      <c r="B38" s="63" t="s">
        <v>58</v>
      </c>
      <c r="C38" s="64"/>
      <c r="D38" s="64"/>
      <c r="E38" s="65">
        <f>SUM(E39)</f>
        <v>30664.26</v>
      </c>
      <c r="F38" s="65">
        <f t="shared" ref="F38:Q38" si="15">SUM(F39)</f>
        <v>30664.26</v>
      </c>
      <c r="G38" s="65">
        <f t="shared" si="15"/>
        <v>30664.26</v>
      </c>
      <c r="H38" s="65">
        <f t="shared" si="15"/>
        <v>30664.26</v>
      </c>
      <c r="I38" s="65">
        <f t="shared" si="15"/>
        <v>30664.26</v>
      </c>
      <c r="J38" s="65">
        <f t="shared" si="15"/>
        <v>30664.26</v>
      </c>
      <c r="K38" s="65">
        <f t="shared" si="15"/>
        <v>30664.26</v>
      </c>
      <c r="L38" s="65">
        <f t="shared" si="15"/>
        <v>30664.26</v>
      </c>
      <c r="M38" s="65">
        <f t="shared" si="15"/>
        <v>30664.26</v>
      </c>
      <c r="N38" s="65">
        <f t="shared" si="15"/>
        <v>30664.26</v>
      </c>
      <c r="O38" s="65">
        <f t="shared" si="15"/>
        <v>30664.26</v>
      </c>
      <c r="P38" s="65">
        <f t="shared" si="15"/>
        <v>30664.26</v>
      </c>
      <c r="Q38" s="65">
        <f t="shared" si="15"/>
        <v>367971.12000000005</v>
      </c>
    </row>
    <row r="39" spans="1:17" x14ac:dyDescent="0.2">
      <c r="A39" s="26">
        <v>1711</v>
      </c>
      <c r="B39" s="27" t="s">
        <v>58</v>
      </c>
      <c r="C39" s="22">
        <v>1400319</v>
      </c>
      <c r="D39" s="22" t="s">
        <v>9</v>
      </c>
      <c r="E39" s="29">
        <v>30664.26</v>
      </c>
      <c r="F39" s="29">
        <v>30664.26</v>
      </c>
      <c r="G39" s="29">
        <v>30664.26</v>
      </c>
      <c r="H39" s="29">
        <v>30664.26</v>
      </c>
      <c r="I39" s="29">
        <v>30664.26</v>
      </c>
      <c r="J39" s="29">
        <v>30664.26</v>
      </c>
      <c r="K39" s="29">
        <v>30664.26</v>
      </c>
      <c r="L39" s="29">
        <v>30664.26</v>
      </c>
      <c r="M39" s="29">
        <v>30664.26</v>
      </c>
      <c r="N39" s="29">
        <v>30664.26</v>
      </c>
      <c r="O39" s="29">
        <v>30664.26</v>
      </c>
      <c r="P39" s="29">
        <v>30664.26</v>
      </c>
      <c r="Q39" s="30">
        <f>SUM(E39:P39)</f>
        <v>367971.12000000005</v>
      </c>
    </row>
    <row r="40" spans="1:17" x14ac:dyDescent="0.2">
      <c r="A40" s="31">
        <v>2000</v>
      </c>
      <c r="B40" s="32" t="s">
        <v>38</v>
      </c>
      <c r="C40" s="66"/>
      <c r="D40" s="66"/>
      <c r="E40" s="67">
        <f t="shared" ref="E40:Q40" si="16">+E41+E44+E46+E48</f>
        <v>27500</v>
      </c>
      <c r="F40" s="67">
        <f t="shared" si="16"/>
        <v>24100</v>
      </c>
      <c r="G40" s="67">
        <f t="shared" si="16"/>
        <v>1500</v>
      </c>
      <c r="H40" s="67">
        <f t="shared" si="16"/>
        <v>2500</v>
      </c>
      <c r="I40" s="67">
        <f t="shared" si="16"/>
        <v>1500</v>
      </c>
      <c r="J40" s="67">
        <f t="shared" si="16"/>
        <v>2500</v>
      </c>
      <c r="K40" s="67">
        <f t="shared" si="16"/>
        <v>14500</v>
      </c>
      <c r="L40" s="67">
        <f t="shared" si="16"/>
        <v>8500</v>
      </c>
      <c r="M40" s="67">
        <f t="shared" si="16"/>
        <v>1500</v>
      </c>
      <c r="N40" s="67">
        <f t="shared" si="16"/>
        <v>2500</v>
      </c>
      <c r="O40" s="67">
        <f t="shared" si="16"/>
        <v>2500</v>
      </c>
      <c r="P40" s="67">
        <f t="shared" si="16"/>
        <v>12500</v>
      </c>
      <c r="Q40" s="67">
        <f t="shared" si="16"/>
        <v>101600</v>
      </c>
    </row>
    <row r="41" spans="1:17" x14ac:dyDescent="0.2">
      <c r="A41" s="68">
        <v>2100</v>
      </c>
      <c r="B41" s="69" t="s">
        <v>59</v>
      </c>
      <c r="C41" s="68"/>
      <c r="D41" s="68"/>
      <c r="E41" s="70">
        <f t="shared" ref="E41:Q41" si="17">SUM(E42:E43)</f>
        <v>24500</v>
      </c>
      <c r="F41" s="70">
        <f t="shared" si="17"/>
        <v>500</v>
      </c>
      <c r="G41" s="70">
        <f t="shared" si="17"/>
        <v>500</v>
      </c>
      <c r="H41" s="70">
        <f t="shared" si="17"/>
        <v>500</v>
      </c>
      <c r="I41" s="70">
        <f t="shared" si="17"/>
        <v>500</v>
      </c>
      <c r="J41" s="70">
        <f t="shared" si="17"/>
        <v>500</v>
      </c>
      <c r="K41" s="70">
        <f t="shared" si="17"/>
        <v>12500</v>
      </c>
      <c r="L41" s="70">
        <f t="shared" si="17"/>
        <v>500</v>
      </c>
      <c r="M41" s="70">
        <f t="shared" si="17"/>
        <v>500</v>
      </c>
      <c r="N41" s="70">
        <f t="shared" si="17"/>
        <v>500</v>
      </c>
      <c r="O41" s="70">
        <f t="shared" si="17"/>
        <v>500</v>
      </c>
      <c r="P41" s="70">
        <f t="shared" si="17"/>
        <v>500</v>
      </c>
      <c r="Q41" s="70">
        <f t="shared" si="17"/>
        <v>42000</v>
      </c>
    </row>
    <row r="42" spans="1:17" x14ac:dyDescent="0.2">
      <c r="A42" s="71">
        <v>2121</v>
      </c>
      <c r="B42" s="3" t="s">
        <v>60</v>
      </c>
      <c r="C42" s="22">
        <v>1400319</v>
      </c>
      <c r="D42" s="22" t="s">
        <v>9</v>
      </c>
      <c r="E42" s="35">
        <v>500</v>
      </c>
      <c r="F42" s="35">
        <v>500</v>
      </c>
      <c r="G42" s="35">
        <v>500</v>
      </c>
      <c r="H42" s="35">
        <v>500</v>
      </c>
      <c r="I42" s="35">
        <v>500</v>
      </c>
      <c r="J42" s="35">
        <v>500</v>
      </c>
      <c r="K42" s="35">
        <v>500</v>
      </c>
      <c r="L42" s="35">
        <v>500</v>
      </c>
      <c r="M42" s="35">
        <v>500</v>
      </c>
      <c r="N42" s="35">
        <v>500</v>
      </c>
      <c r="O42" s="35">
        <v>500</v>
      </c>
      <c r="P42" s="35">
        <v>500</v>
      </c>
      <c r="Q42" s="30">
        <f>SUM(E42:P42)</f>
        <v>6000</v>
      </c>
    </row>
    <row r="43" spans="1:17" x14ac:dyDescent="0.2">
      <c r="A43" s="22">
        <v>2151</v>
      </c>
      <c r="B43" s="3" t="s">
        <v>61</v>
      </c>
      <c r="C43" s="22">
        <v>1400319</v>
      </c>
      <c r="D43" s="22" t="s">
        <v>9</v>
      </c>
      <c r="E43" s="35">
        <v>24000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12000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0">
        <f>SUM(E43:P43)</f>
        <v>36000</v>
      </c>
    </row>
    <row r="44" spans="1:17" x14ac:dyDescent="0.2">
      <c r="A44" s="72">
        <v>2200</v>
      </c>
      <c r="B44" s="73" t="s">
        <v>62</v>
      </c>
      <c r="C44" s="74"/>
      <c r="D44" s="74"/>
      <c r="E44" s="75">
        <f t="shared" ref="E44:Q44" si="18">SUM(E45)</f>
        <v>2000</v>
      </c>
      <c r="F44" s="75">
        <f t="shared" si="18"/>
        <v>1000</v>
      </c>
      <c r="G44" s="75">
        <f t="shared" si="18"/>
        <v>1000</v>
      </c>
      <c r="H44" s="75">
        <f t="shared" si="18"/>
        <v>2000</v>
      </c>
      <c r="I44" s="75">
        <f t="shared" si="18"/>
        <v>1000</v>
      </c>
      <c r="J44" s="75">
        <f t="shared" si="18"/>
        <v>1000</v>
      </c>
      <c r="K44" s="75">
        <f t="shared" si="18"/>
        <v>2000</v>
      </c>
      <c r="L44" s="75">
        <f t="shared" si="18"/>
        <v>8000</v>
      </c>
      <c r="M44" s="75">
        <f t="shared" si="18"/>
        <v>1000</v>
      </c>
      <c r="N44" s="75">
        <f t="shared" si="18"/>
        <v>2000</v>
      </c>
      <c r="O44" s="75">
        <f t="shared" si="18"/>
        <v>1000</v>
      </c>
      <c r="P44" s="75">
        <f t="shared" si="18"/>
        <v>12000</v>
      </c>
      <c r="Q44" s="75">
        <f t="shared" si="18"/>
        <v>34000</v>
      </c>
    </row>
    <row r="45" spans="1:17" x14ac:dyDescent="0.2">
      <c r="A45" s="22">
        <v>2212</v>
      </c>
      <c r="B45" s="3" t="s">
        <v>63</v>
      </c>
      <c r="C45" s="22">
        <v>1400319</v>
      </c>
      <c r="D45" s="22" t="s">
        <v>9</v>
      </c>
      <c r="E45" s="35">
        <v>2000</v>
      </c>
      <c r="F45" s="35">
        <v>1000</v>
      </c>
      <c r="G45" s="35">
        <v>1000</v>
      </c>
      <c r="H45" s="35">
        <v>2000</v>
      </c>
      <c r="I45" s="35">
        <v>1000</v>
      </c>
      <c r="J45" s="35">
        <v>1000</v>
      </c>
      <c r="K45" s="35">
        <v>2000</v>
      </c>
      <c r="L45" s="35">
        <v>8000</v>
      </c>
      <c r="M45" s="35">
        <v>1000</v>
      </c>
      <c r="N45" s="35">
        <v>2000</v>
      </c>
      <c r="O45" s="35">
        <v>1000</v>
      </c>
      <c r="P45" s="35">
        <v>12000</v>
      </c>
      <c r="Q45" s="30">
        <f>SUM(E45:P45)</f>
        <v>34000</v>
      </c>
    </row>
    <row r="46" spans="1:17" x14ac:dyDescent="0.2">
      <c r="A46" s="72">
        <v>2600</v>
      </c>
      <c r="B46" s="73" t="s">
        <v>43</v>
      </c>
      <c r="C46" s="76"/>
      <c r="D46" s="76"/>
      <c r="E46" s="75">
        <f t="shared" ref="E46:Q46" si="19">SUM(E47)</f>
        <v>1000</v>
      </c>
      <c r="F46" s="75">
        <f t="shared" si="19"/>
        <v>0</v>
      </c>
      <c r="G46" s="75">
        <f t="shared" si="19"/>
        <v>0</v>
      </c>
      <c r="H46" s="75">
        <f t="shared" si="19"/>
        <v>0</v>
      </c>
      <c r="I46" s="75">
        <f t="shared" si="19"/>
        <v>0</v>
      </c>
      <c r="J46" s="75">
        <f t="shared" si="19"/>
        <v>1000</v>
      </c>
      <c r="K46" s="75">
        <f t="shared" si="19"/>
        <v>0</v>
      </c>
      <c r="L46" s="75">
        <f t="shared" si="19"/>
        <v>0</v>
      </c>
      <c r="M46" s="75">
        <f t="shared" si="19"/>
        <v>0</v>
      </c>
      <c r="N46" s="75">
        <f t="shared" si="19"/>
        <v>0</v>
      </c>
      <c r="O46" s="75">
        <f t="shared" si="19"/>
        <v>1000</v>
      </c>
      <c r="P46" s="75">
        <f t="shared" si="19"/>
        <v>0</v>
      </c>
      <c r="Q46" s="75">
        <f t="shared" si="19"/>
        <v>3000</v>
      </c>
    </row>
    <row r="47" spans="1:17" x14ac:dyDescent="0.2">
      <c r="A47" s="22">
        <v>2612</v>
      </c>
      <c r="B47" s="3" t="s">
        <v>44</v>
      </c>
      <c r="C47" s="22">
        <v>1400319</v>
      </c>
      <c r="D47" s="22" t="s">
        <v>9</v>
      </c>
      <c r="E47" s="35">
        <v>1000</v>
      </c>
      <c r="F47" s="35">
        <v>0</v>
      </c>
      <c r="G47" s="35">
        <v>0</v>
      </c>
      <c r="H47" s="35">
        <v>0</v>
      </c>
      <c r="I47" s="35">
        <v>0</v>
      </c>
      <c r="J47" s="35">
        <v>1000</v>
      </c>
      <c r="K47" s="35">
        <v>0</v>
      </c>
      <c r="L47" s="35">
        <v>0</v>
      </c>
      <c r="M47" s="35">
        <v>0</v>
      </c>
      <c r="N47" s="35">
        <v>0</v>
      </c>
      <c r="O47" s="35">
        <v>1000</v>
      </c>
      <c r="P47" s="35">
        <v>0</v>
      </c>
      <c r="Q47" s="30">
        <f>SUM(E47:P47)</f>
        <v>3000</v>
      </c>
    </row>
    <row r="48" spans="1:17" x14ac:dyDescent="0.2">
      <c r="A48" s="72">
        <v>2700</v>
      </c>
      <c r="B48" s="73" t="s">
        <v>64</v>
      </c>
      <c r="C48" s="74"/>
      <c r="D48" s="74"/>
      <c r="E48" s="75">
        <f>SUM(E49)</f>
        <v>0</v>
      </c>
      <c r="F48" s="75">
        <f t="shared" ref="F48:Q48" si="20">SUM(F49)</f>
        <v>22600</v>
      </c>
      <c r="G48" s="75">
        <f t="shared" si="20"/>
        <v>0</v>
      </c>
      <c r="H48" s="75">
        <f t="shared" si="20"/>
        <v>0</v>
      </c>
      <c r="I48" s="75">
        <f t="shared" si="20"/>
        <v>0</v>
      </c>
      <c r="J48" s="75">
        <f t="shared" si="20"/>
        <v>0</v>
      </c>
      <c r="K48" s="75">
        <f t="shared" si="20"/>
        <v>0</v>
      </c>
      <c r="L48" s="75">
        <f t="shared" si="20"/>
        <v>0</v>
      </c>
      <c r="M48" s="75">
        <f t="shared" si="20"/>
        <v>0</v>
      </c>
      <c r="N48" s="75">
        <f t="shared" si="20"/>
        <v>0</v>
      </c>
      <c r="O48" s="75">
        <f t="shared" si="20"/>
        <v>0</v>
      </c>
      <c r="P48" s="75">
        <f t="shared" si="20"/>
        <v>0</v>
      </c>
      <c r="Q48" s="75">
        <f t="shared" si="20"/>
        <v>22600</v>
      </c>
    </row>
    <row r="49" spans="1:17" x14ac:dyDescent="0.2">
      <c r="A49" s="22">
        <v>2711</v>
      </c>
      <c r="B49" s="3" t="s">
        <v>65</v>
      </c>
      <c r="C49" s="22">
        <v>1400319</v>
      </c>
      <c r="D49" s="22" t="s">
        <v>9</v>
      </c>
      <c r="E49" s="35">
        <v>0</v>
      </c>
      <c r="F49" s="35">
        <v>22600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0">
        <f>SUM(E49:P49)</f>
        <v>22600</v>
      </c>
    </row>
    <row r="50" spans="1:17" x14ac:dyDescent="0.2">
      <c r="A50" s="14">
        <v>3000</v>
      </c>
      <c r="B50" s="39" t="s">
        <v>45</v>
      </c>
      <c r="C50" s="77"/>
      <c r="D50" s="77"/>
      <c r="E50" s="67">
        <f>+E51+E55+E58+E63+E66+E70+E74</f>
        <v>178400</v>
      </c>
      <c r="F50" s="67">
        <f t="shared" ref="F50:Q50" si="21">+F51+F55+F58+F63+F66+F70+F74</f>
        <v>132700</v>
      </c>
      <c r="G50" s="67">
        <f t="shared" si="21"/>
        <v>471200</v>
      </c>
      <c r="H50" s="67">
        <f t="shared" si="21"/>
        <v>109200</v>
      </c>
      <c r="I50" s="67">
        <f t="shared" si="21"/>
        <v>104200</v>
      </c>
      <c r="J50" s="67">
        <f t="shared" si="21"/>
        <v>101200</v>
      </c>
      <c r="K50" s="67">
        <f t="shared" si="21"/>
        <v>133200</v>
      </c>
      <c r="L50" s="67">
        <f t="shared" si="21"/>
        <v>102700</v>
      </c>
      <c r="M50" s="67">
        <f t="shared" si="21"/>
        <v>102700</v>
      </c>
      <c r="N50" s="67">
        <f t="shared" si="21"/>
        <v>101200</v>
      </c>
      <c r="O50" s="67">
        <f t="shared" si="21"/>
        <v>101200</v>
      </c>
      <c r="P50" s="67">
        <f t="shared" si="21"/>
        <v>102600</v>
      </c>
      <c r="Q50" s="67">
        <f t="shared" si="21"/>
        <v>1740500</v>
      </c>
    </row>
    <row r="51" spans="1:17" x14ac:dyDescent="0.2">
      <c r="A51" s="72">
        <v>3100</v>
      </c>
      <c r="B51" s="73" t="s">
        <v>66</v>
      </c>
      <c r="C51" s="76"/>
      <c r="D51" s="76"/>
      <c r="E51" s="70">
        <f t="shared" ref="E51" si="22">SUM(E52:E54)</f>
        <v>6500</v>
      </c>
      <c r="F51" s="70">
        <f t="shared" ref="F51:Q51" si="23">SUM(F52:F54)</f>
        <v>6500</v>
      </c>
      <c r="G51" s="70">
        <f t="shared" si="23"/>
        <v>6500</v>
      </c>
      <c r="H51" s="70">
        <f t="shared" si="23"/>
        <v>6500</v>
      </c>
      <c r="I51" s="70">
        <f t="shared" si="23"/>
        <v>6500</v>
      </c>
      <c r="J51" s="70">
        <f t="shared" si="23"/>
        <v>6500</v>
      </c>
      <c r="K51" s="70">
        <f t="shared" si="23"/>
        <v>6500</v>
      </c>
      <c r="L51" s="70">
        <f t="shared" si="23"/>
        <v>6500</v>
      </c>
      <c r="M51" s="70">
        <f t="shared" si="23"/>
        <v>6500</v>
      </c>
      <c r="N51" s="70">
        <f t="shared" si="23"/>
        <v>6500</v>
      </c>
      <c r="O51" s="70">
        <f t="shared" si="23"/>
        <v>6500</v>
      </c>
      <c r="P51" s="70">
        <f t="shared" si="23"/>
        <v>7900</v>
      </c>
      <c r="Q51" s="70">
        <f t="shared" si="23"/>
        <v>79400</v>
      </c>
    </row>
    <row r="52" spans="1:17" x14ac:dyDescent="0.2">
      <c r="A52" s="22">
        <v>3111</v>
      </c>
      <c r="B52" s="3" t="s">
        <v>67</v>
      </c>
      <c r="C52" s="22">
        <v>1400319</v>
      </c>
      <c r="D52" s="22" t="s">
        <v>9</v>
      </c>
      <c r="E52" s="29">
        <v>2100</v>
      </c>
      <c r="F52" s="29">
        <v>2100</v>
      </c>
      <c r="G52" s="29">
        <v>2100</v>
      </c>
      <c r="H52" s="29">
        <v>2100</v>
      </c>
      <c r="I52" s="29">
        <v>2100</v>
      </c>
      <c r="J52" s="29">
        <v>2100</v>
      </c>
      <c r="K52" s="29">
        <v>2100</v>
      </c>
      <c r="L52" s="29">
        <v>2100</v>
      </c>
      <c r="M52" s="29">
        <v>2100</v>
      </c>
      <c r="N52" s="29">
        <v>2100</v>
      </c>
      <c r="O52" s="29">
        <v>2100</v>
      </c>
      <c r="P52" s="29">
        <v>2100</v>
      </c>
      <c r="Q52" s="30">
        <f>SUM(E52:P52)</f>
        <v>25200</v>
      </c>
    </row>
    <row r="53" spans="1:17" x14ac:dyDescent="0.2">
      <c r="A53" s="22">
        <v>3141</v>
      </c>
      <c r="B53" s="3" t="s">
        <v>68</v>
      </c>
      <c r="C53" s="22">
        <v>1400319</v>
      </c>
      <c r="D53" s="22" t="s">
        <v>9</v>
      </c>
      <c r="E53" s="29">
        <v>3000</v>
      </c>
      <c r="F53" s="29">
        <v>3000</v>
      </c>
      <c r="G53" s="29">
        <v>3000</v>
      </c>
      <c r="H53" s="29">
        <v>3000</v>
      </c>
      <c r="I53" s="29">
        <v>3000</v>
      </c>
      <c r="J53" s="29">
        <v>3000</v>
      </c>
      <c r="K53" s="29">
        <v>3000</v>
      </c>
      <c r="L53" s="29">
        <v>3000</v>
      </c>
      <c r="M53" s="29">
        <v>3000</v>
      </c>
      <c r="N53" s="29">
        <v>3000</v>
      </c>
      <c r="O53" s="29">
        <v>3000</v>
      </c>
      <c r="P53" s="29">
        <v>3000</v>
      </c>
      <c r="Q53" s="30">
        <f>SUM(E53:P53)</f>
        <v>36000</v>
      </c>
    </row>
    <row r="54" spans="1:17" x14ac:dyDescent="0.2">
      <c r="A54" s="22">
        <v>3151</v>
      </c>
      <c r="B54" s="3" t="s">
        <v>69</v>
      </c>
      <c r="C54" s="22">
        <v>1400319</v>
      </c>
      <c r="D54" s="22" t="s">
        <v>9</v>
      </c>
      <c r="E54" s="29">
        <v>1400</v>
      </c>
      <c r="F54" s="29">
        <v>1400</v>
      </c>
      <c r="G54" s="29">
        <v>1400</v>
      </c>
      <c r="H54" s="29">
        <v>1400</v>
      </c>
      <c r="I54" s="29">
        <v>1400</v>
      </c>
      <c r="J54" s="29">
        <v>1400</v>
      </c>
      <c r="K54" s="29">
        <v>1400</v>
      </c>
      <c r="L54" s="29">
        <v>1400</v>
      </c>
      <c r="M54" s="29">
        <v>1400</v>
      </c>
      <c r="N54" s="29">
        <v>1400</v>
      </c>
      <c r="O54" s="29">
        <v>1400</v>
      </c>
      <c r="P54" s="29">
        <v>2800</v>
      </c>
      <c r="Q54" s="30">
        <f>SUM(E54:P54)</f>
        <v>18200</v>
      </c>
    </row>
    <row r="55" spans="1:17" x14ac:dyDescent="0.2">
      <c r="A55" s="72">
        <v>3200</v>
      </c>
      <c r="B55" s="73" t="s">
        <v>70</v>
      </c>
      <c r="C55" s="76"/>
      <c r="D55" s="76"/>
      <c r="E55" s="70">
        <f t="shared" ref="E55:Q55" si="24">SUM(E56:E57)</f>
        <v>32500</v>
      </c>
      <c r="F55" s="70">
        <f t="shared" si="24"/>
        <v>22800</v>
      </c>
      <c r="G55" s="70">
        <f t="shared" si="24"/>
        <v>22800</v>
      </c>
      <c r="H55" s="70">
        <f t="shared" si="24"/>
        <v>22800</v>
      </c>
      <c r="I55" s="70">
        <f t="shared" si="24"/>
        <v>22800</v>
      </c>
      <c r="J55" s="70">
        <f t="shared" si="24"/>
        <v>22800</v>
      </c>
      <c r="K55" s="70">
        <f t="shared" si="24"/>
        <v>22800</v>
      </c>
      <c r="L55" s="70">
        <f t="shared" si="24"/>
        <v>22800</v>
      </c>
      <c r="M55" s="70">
        <f t="shared" si="24"/>
        <v>22800</v>
      </c>
      <c r="N55" s="70">
        <f t="shared" si="24"/>
        <v>22800</v>
      </c>
      <c r="O55" s="70">
        <f t="shared" si="24"/>
        <v>22800</v>
      </c>
      <c r="P55" s="70">
        <f t="shared" si="24"/>
        <v>22800</v>
      </c>
      <c r="Q55" s="70">
        <f t="shared" si="24"/>
        <v>283300</v>
      </c>
    </row>
    <row r="56" spans="1:17" x14ac:dyDescent="0.2">
      <c r="A56" s="22">
        <v>3221</v>
      </c>
      <c r="B56" s="3" t="s">
        <v>71</v>
      </c>
      <c r="C56" s="22">
        <v>1400319</v>
      </c>
      <c r="D56" s="22" t="s">
        <v>9</v>
      </c>
      <c r="E56" s="29">
        <v>30000</v>
      </c>
      <c r="F56" s="29">
        <v>20300</v>
      </c>
      <c r="G56" s="29">
        <v>20300</v>
      </c>
      <c r="H56" s="29">
        <v>20300</v>
      </c>
      <c r="I56" s="29">
        <v>20300</v>
      </c>
      <c r="J56" s="29">
        <v>20300</v>
      </c>
      <c r="K56" s="29">
        <v>20300</v>
      </c>
      <c r="L56" s="29">
        <v>20300</v>
      </c>
      <c r="M56" s="29">
        <v>20300</v>
      </c>
      <c r="N56" s="29">
        <v>20300</v>
      </c>
      <c r="O56" s="29">
        <v>20300</v>
      </c>
      <c r="P56" s="29">
        <v>20300</v>
      </c>
      <c r="Q56" s="30">
        <f>SUM(E56:P56)</f>
        <v>253300</v>
      </c>
    </row>
    <row r="57" spans="1:17" x14ac:dyDescent="0.2">
      <c r="A57" s="22">
        <v>3231</v>
      </c>
      <c r="B57" s="3" t="s">
        <v>72</v>
      </c>
      <c r="C57" s="22">
        <v>1400319</v>
      </c>
      <c r="D57" s="22" t="s">
        <v>9</v>
      </c>
      <c r="E57" s="29">
        <v>2500</v>
      </c>
      <c r="F57" s="29">
        <v>2500</v>
      </c>
      <c r="G57" s="29">
        <v>2500</v>
      </c>
      <c r="H57" s="29">
        <v>2500</v>
      </c>
      <c r="I57" s="29">
        <v>2500</v>
      </c>
      <c r="J57" s="29">
        <v>2500</v>
      </c>
      <c r="K57" s="29">
        <v>2500</v>
      </c>
      <c r="L57" s="29">
        <v>2500</v>
      </c>
      <c r="M57" s="29">
        <v>2500</v>
      </c>
      <c r="N57" s="29">
        <v>2500</v>
      </c>
      <c r="O57" s="29">
        <v>2500</v>
      </c>
      <c r="P57" s="29">
        <v>2500</v>
      </c>
      <c r="Q57" s="30">
        <f>SUM(E57:P57)</f>
        <v>30000</v>
      </c>
    </row>
    <row r="58" spans="1:17" x14ac:dyDescent="0.2">
      <c r="A58" s="72">
        <v>3300</v>
      </c>
      <c r="B58" s="73" t="s">
        <v>73</v>
      </c>
      <c r="C58" s="76"/>
      <c r="D58" s="76"/>
      <c r="E58" s="78">
        <f>SUM(E59:E62)</f>
        <v>100000</v>
      </c>
      <c r="F58" s="78">
        <f t="shared" ref="F58:Q58" si="25">SUM(F59:F62)</f>
        <v>73000</v>
      </c>
      <c r="G58" s="78">
        <f t="shared" si="25"/>
        <v>416000</v>
      </c>
      <c r="H58" s="78">
        <f t="shared" si="25"/>
        <v>46000</v>
      </c>
      <c r="I58" s="78">
        <f t="shared" si="25"/>
        <v>46000</v>
      </c>
      <c r="J58" s="78">
        <f t="shared" si="25"/>
        <v>46000</v>
      </c>
      <c r="K58" s="78">
        <f t="shared" si="25"/>
        <v>66000</v>
      </c>
      <c r="L58" s="78">
        <f t="shared" si="25"/>
        <v>46000</v>
      </c>
      <c r="M58" s="78">
        <f t="shared" si="25"/>
        <v>46000</v>
      </c>
      <c r="N58" s="78">
        <f t="shared" si="25"/>
        <v>46000</v>
      </c>
      <c r="O58" s="78">
        <f t="shared" si="25"/>
        <v>46000</v>
      </c>
      <c r="P58" s="78">
        <f t="shared" si="25"/>
        <v>46000</v>
      </c>
      <c r="Q58" s="78">
        <f t="shared" si="25"/>
        <v>1023000</v>
      </c>
    </row>
    <row r="59" spans="1:17" x14ac:dyDescent="0.2">
      <c r="A59" s="22">
        <v>3311</v>
      </c>
      <c r="B59" s="3" t="s">
        <v>74</v>
      </c>
      <c r="C59" s="22">
        <v>1400319</v>
      </c>
      <c r="D59" s="22" t="s">
        <v>9</v>
      </c>
      <c r="E59" s="29">
        <v>40000</v>
      </c>
      <c r="F59" s="29">
        <v>40000</v>
      </c>
      <c r="G59" s="29">
        <v>38000</v>
      </c>
      <c r="H59" s="29">
        <v>38000</v>
      </c>
      <c r="I59" s="29">
        <v>38000</v>
      </c>
      <c r="J59" s="29">
        <v>38000</v>
      </c>
      <c r="K59" s="29">
        <v>38000</v>
      </c>
      <c r="L59" s="29">
        <v>38000</v>
      </c>
      <c r="M59" s="29">
        <v>38000</v>
      </c>
      <c r="N59" s="29">
        <v>38000</v>
      </c>
      <c r="O59" s="29">
        <v>38000</v>
      </c>
      <c r="P59" s="29">
        <v>38000</v>
      </c>
      <c r="Q59" s="79">
        <f>SUM(E59:P59)</f>
        <v>460000</v>
      </c>
    </row>
    <row r="60" spans="1:17" x14ac:dyDescent="0.2">
      <c r="A60" s="22">
        <v>3321</v>
      </c>
      <c r="B60" s="3" t="s">
        <v>75</v>
      </c>
      <c r="C60" s="22">
        <v>1400319</v>
      </c>
      <c r="D60" s="22" t="s">
        <v>9</v>
      </c>
      <c r="E60" s="29">
        <v>8000</v>
      </c>
      <c r="F60" s="29">
        <v>8000</v>
      </c>
      <c r="G60" s="29">
        <v>358000</v>
      </c>
      <c r="H60" s="29">
        <v>8000</v>
      </c>
      <c r="I60" s="29">
        <v>8000</v>
      </c>
      <c r="J60" s="29">
        <v>8000</v>
      </c>
      <c r="K60" s="29">
        <v>8000</v>
      </c>
      <c r="L60" s="29">
        <v>8000</v>
      </c>
      <c r="M60" s="29">
        <v>8000</v>
      </c>
      <c r="N60" s="29">
        <v>8000</v>
      </c>
      <c r="O60" s="29">
        <v>8000</v>
      </c>
      <c r="P60" s="29">
        <v>8000</v>
      </c>
      <c r="Q60" s="79">
        <f>SUM(E60:P60)</f>
        <v>446000</v>
      </c>
    </row>
    <row r="61" spans="1:17" x14ac:dyDescent="0.2">
      <c r="A61" s="22">
        <v>3331</v>
      </c>
      <c r="B61" s="3" t="s">
        <v>76</v>
      </c>
      <c r="C61" s="22">
        <v>1400319</v>
      </c>
      <c r="D61" s="22" t="s">
        <v>9</v>
      </c>
      <c r="E61" s="29">
        <v>52000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20000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29">
        <f>SUM(E61:P61)</f>
        <v>72000</v>
      </c>
    </row>
    <row r="62" spans="1:17" x14ac:dyDescent="0.2">
      <c r="A62" s="22">
        <v>3341</v>
      </c>
      <c r="B62" s="3" t="s">
        <v>77</v>
      </c>
      <c r="C62" s="22">
        <v>1400319</v>
      </c>
      <c r="D62" s="22" t="s">
        <v>9</v>
      </c>
      <c r="E62" s="29">
        <v>0</v>
      </c>
      <c r="F62" s="29">
        <v>25000</v>
      </c>
      <c r="G62" s="29">
        <v>20000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f>SUM(E62:P62)</f>
        <v>45000</v>
      </c>
    </row>
    <row r="63" spans="1:17" x14ac:dyDescent="0.2">
      <c r="A63" s="72">
        <v>3400</v>
      </c>
      <c r="B63" s="73" t="s">
        <v>78</v>
      </c>
      <c r="C63" s="76"/>
      <c r="D63" s="76"/>
      <c r="E63" s="70">
        <f t="shared" ref="E63:Q63" si="26">SUM(E64:E65)</f>
        <v>5000</v>
      </c>
      <c r="F63" s="70">
        <f t="shared" si="26"/>
        <v>5000</v>
      </c>
      <c r="G63" s="70">
        <f t="shared" si="26"/>
        <v>5000</v>
      </c>
      <c r="H63" s="70">
        <f t="shared" si="26"/>
        <v>13000</v>
      </c>
      <c r="I63" s="70">
        <f t="shared" si="26"/>
        <v>5000</v>
      </c>
      <c r="J63" s="70">
        <f t="shared" si="26"/>
        <v>5000</v>
      </c>
      <c r="K63" s="70">
        <f t="shared" si="26"/>
        <v>5000</v>
      </c>
      <c r="L63" s="70">
        <f t="shared" si="26"/>
        <v>5000</v>
      </c>
      <c r="M63" s="70">
        <f t="shared" si="26"/>
        <v>5000</v>
      </c>
      <c r="N63" s="70">
        <f t="shared" si="26"/>
        <v>5000</v>
      </c>
      <c r="O63" s="70">
        <f t="shared" si="26"/>
        <v>5000</v>
      </c>
      <c r="P63" s="70">
        <f t="shared" si="26"/>
        <v>5000</v>
      </c>
      <c r="Q63" s="70">
        <f t="shared" si="26"/>
        <v>68000</v>
      </c>
    </row>
    <row r="64" spans="1:17" x14ac:dyDescent="0.2">
      <c r="A64" s="22">
        <v>3411</v>
      </c>
      <c r="B64" s="3" t="s">
        <v>79</v>
      </c>
      <c r="C64" s="22">
        <v>1400319</v>
      </c>
      <c r="D64" s="22" t="s">
        <v>9</v>
      </c>
      <c r="E64" s="29">
        <v>5000</v>
      </c>
      <c r="F64" s="29">
        <v>5000</v>
      </c>
      <c r="G64" s="29">
        <v>5000</v>
      </c>
      <c r="H64" s="29">
        <v>5000</v>
      </c>
      <c r="I64" s="29">
        <v>5000</v>
      </c>
      <c r="J64" s="29">
        <v>5000</v>
      </c>
      <c r="K64" s="29">
        <v>5000</v>
      </c>
      <c r="L64" s="29">
        <v>5000</v>
      </c>
      <c r="M64" s="29">
        <v>5000</v>
      </c>
      <c r="N64" s="29">
        <v>5000</v>
      </c>
      <c r="O64" s="29">
        <v>5000</v>
      </c>
      <c r="P64" s="29">
        <v>5000</v>
      </c>
      <c r="Q64" s="30">
        <f>SUM(E64:P64)</f>
        <v>60000</v>
      </c>
    </row>
    <row r="65" spans="1:17" x14ac:dyDescent="0.2">
      <c r="A65" s="22">
        <v>3451</v>
      </c>
      <c r="B65" s="3" t="s">
        <v>80</v>
      </c>
      <c r="C65" s="22">
        <v>1400319</v>
      </c>
      <c r="D65" s="22" t="s">
        <v>9</v>
      </c>
      <c r="E65" s="35">
        <v>0</v>
      </c>
      <c r="F65" s="35">
        <v>0</v>
      </c>
      <c r="G65" s="35">
        <v>0</v>
      </c>
      <c r="H65" s="30">
        <v>8000</v>
      </c>
      <c r="I65" s="35">
        <v>0</v>
      </c>
      <c r="J65" s="35">
        <v>0</v>
      </c>
      <c r="K65" s="35">
        <v>0</v>
      </c>
      <c r="L65" s="35">
        <v>0</v>
      </c>
      <c r="M65" s="30">
        <v>0</v>
      </c>
      <c r="N65" s="35">
        <v>0</v>
      </c>
      <c r="O65" s="35">
        <v>0</v>
      </c>
      <c r="P65" s="35">
        <v>0</v>
      </c>
      <c r="Q65" s="30">
        <f>SUM(E65:P65)</f>
        <v>8000</v>
      </c>
    </row>
    <row r="66" spans="1:17" x14ac:dyDescent="0.2">
      <c r="A66" s="72">
        <v>3500</v>
      </c>
      <c r="B66" s="73" t="s">
        <v>81</v>
      </c>
      <c r="C66" s="76"/>
      <c r="D66" s="76"/>
      <c r="E66" s="70">
        <f t="shared" ref="E66:Q66" si="27">SUM(E67:E69)</f>
        <v>15500</v>
      </c>
      <c r="F66" s="70">
        <f t="shared" si="27"/>
        <v>3500</v>
      </c>
      <c r="G66" s="70">
        <f t="shared" si="27"/>
        <v>2000</v>
      </c>
      <c r="H66" s="70">
        <f t="shared" si="27"/>
        <v>2000</v>
      </c>
      <c r="I66" s="70">
        <f t="shared" si="27"/>
        <v>2000</v>
      </c>
      <c r="J66" s="70">
        <f t="shared" si="27"/>
        <v>2000</v>
      </c>
      <c r="K66" s="70">
        <f t="shared" si="27"/>
        <v>14000</v>
      </c>
      <c r="L66" s="70">
        <f t="shared" si="27"/>
        <v>3500</v>
      </c>
      <c r="M66" s="70">
        <f t="shared" si="27"/>
        <v>3500</v>
      </c>
      <c r="N66" s="70">
        <f t="shared" si="27"/>
        <v>2000</v>
      </c>
      <c r="O66" s="70">
        <f t="shared" si="27"/>
        <v>2000</v>
      </c>
      <c r="P66" s="70">
        <f t="shared" si="27"/>
        <v>2000</v>
      </c>
      <c r="Q66" s="70">
        <f t="shared" si="27"/>
        <v>54000</v>
      </c>
    </row>
    <row r="67" spans="1:17" x14ac:dyDescent="0.2">
      <c r="A67" s="22">
        <v>3551</v>
      </c>
      <c r="B67" s="3" t="s">
        <v>82</v>
      </c>
      <c r="C67" s="22">
        <v>1400319</v>
      </c>
      <c r="D67" s="22" t="s">
        <v>9</v>
      </c>
      <c r="E67" s="29">
        <v>12000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12000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f>SUM(E67:P67)</f>
        <v>24000</v>
      </c>
    </row>
    <row r="68" spans="1:17" x14ac:dyDescent="0.2">
      <c r="A68" s="22">
        <v>3531</v>
      </c>
      <c r="B68" s="3" t="s">
        <v>83</v>
      </c>
      <c r="C68" s="22">
        <v>1400319</v>
      </c>
      <c r="D68" s="22" t="s">
        <v>9</v>
      </c>
      <c r="E68" s="29">
        <v>2000</v>
      </c>
      <c r="F68" s="29">
        <v>2000</v>
      </c>
      <c r="G68" s="29">
        <v>2000</v>
      </c>
      <c r="H68" s="29">
        <v>2000</v>
      </c>
      <c r="I68" s="29">
        <v>2000</v>
      </c>
      <c r="J68" s="29">
        <v>2000</v>
      </c>
      <c r="K68" s="29">
        <v>2000</v>
      </c>
      <c r="L68" s="29">
        <v>2000</v>
      </c>
      <c r="M68" s="29">
        <v>2000</v>
      </c>
      <c r="N68" s="29">
        <v>2000</v>
      </c>
      <c r="O68" s="29">
        <v>2000</v>
      </c>
      <c r="P68" s="29">
        <v>2000</v>
      </c>
      <c r="Q68" s="29">
        <f>SUM(E68:P68)</f>
        <v>24000</v>
      </c>
    </row>
    <row r="69" spans="1:17" x14ac:dyDescent="0.2">
      <c r="A69" s="22">
        <v>3591</v>
      </c>
      <c r="B69" s="3" t="s">
        <v>84</v>
      </c>
      <c r="C69" s="22">
        <v>1400319</v>
      </c>
      <c r="D69" s="22" t="s">
        <v>9</v>
      </c>
      <c r="E69" s="29">
        <v>1500</v>
      </c>
      <c r="F69" s="35">
        <v>1500</v>
      </c>
      <c r="G69" s="35">
        <v>0</v>
      </c>
      <c r="H69" s="35">
        <v>0</v>
      </c>
      <c r="I69" s="35">
        <v>0</v>
      </c>
      <c r="J69" s="29">
        <v>0</v>
      </c>
      <c r="K69" s="35">
        <v>0</v>
      </c>
      <c r="L69" s="35">
        <v>1500</v>
      </c>
      <c r="M69" s="35">
        <v>1500</v>
      </c>
      <c r="N69" s="35">
        <v>0</v>
      </c>
      <c r="O69" s="35">
        <v>0</v>
      </c>
      <c r="P69" s="35">
        <v>0</v>
      </c>
      <c r="Q69" s="29">
        <f>SUM(E69:P69)</f>
        <v>6000</v>
      </c>
    </row>
    <row r="70" spans="1:17" x14ac:dyDescent="0.2">
      <c r="A70" s="72">
        <v>3700</v>
      </c>
      <c r="B70" s="73" t="s">
        <v>85</v>
      </c>
      <c r="C70" s="72"/>
      <c r="D70" s="76"/>
      <c r="E70" s="80">
        <f t="shared" ref="E70:Q70" si="28">SUM(E71:E73)</f>
        <v>900</v>
      </c>
      <c r="F70" s="80">
        <f t="shared" si="28"/>
        <v>3900</v>
      </c>
      <c r="G70" s="80">
        <f t="shared" si="28"/>
        <v>900</v>
      </c>
      <c r="H70" s="80">
        <f t="shared" si="28"/>
        <v>900</v>
      </c>
      <c r="I70" s="80">
        <f t="shared" si="28"/>
        <v>3900</v>
      </c>
      <c r="J70" s="80">
        <f t="shared" si="28"/>
        <v>900</v>
      </c>
      <c r="K70" s="80">
        <f t="shared" si="28"/>
        <v>900</v>
      </c>
      <c r="L70" s="80">
        <f t="shared" si="28"/>
        <v>900</v>
      </c>
      <c r="M70" s="80">
        <f t="shared" si="28"/>
        <v>900</v>
      </c>
      <c r="N70" s="80">
        <f t="shared" si="28"/>
        <v>900</v>
      </c>
      <c r="O70" s="80">
        <f t="shared" si="28"/>
        <v>900</v>
      </c>
      <c r="P70" s="80">
        <f t="shared" si="28"/>
        <v>900</v>
      </c>
      <c r="Q70" s="80">
        <f t="shared" si="28"/>
        <v>16800</v>
      </c>
    </row>
    <row r="71" spans="1:17" x14ac:dyDescent="0.2">
      <c r="A71" s="22">
        <v>3721</v>
      </c>
      <c r="B71" s="3" t="s">
        <v>86</v>
      </c>
      <c r="C71" s="22">
        <v>1400319</v>
      </c>
      <c r="D71" s="4" t="s">
        <v>9</v>
      </c>
      <c r="E71" s="81">
        <v>0</v>
      </c>
      <c r="F71" s="81">
        <v>3000</v>
      </c>
      <c r="G71" s="81">
        <v>0</v>
      </c>
      <c r="H71" s="81">
        <v>0</v>
      </c>
      <c r="I71" s="81">
        <v>3000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30">
        <f>SUM(E71:P71)</f>
        <v>6000</v>
      </c>
    </row>
    <row r="72" spans="1:17" x14ac:dyDescent="0.2">
      <c r="A72" s="22">
        <v>3751</v>
      </c>
      <c r="B72" s="3" t="s">
        <v>87</v>
      </c>
      <c r="C72" s="22">
        <v>1400319</v>
      </c>
      <c r="D72" s="22" t="s">
        <v>9</v>
      </c>
      <c r="E72" s="29">
        <v>600</v>
      </c>
      <c r="F72" s="29">
        <v>600</v>
      </c>
      <c r="G72" s="29">
        <v>600</v>
      </c>
      <c r="H72" s="29">
        <v>600</v>
      </c>
      <c r="I72" s="29">
        <v>600</v>
      </c>
      <c r="J72" s="29">
        <v>600</v>
      </c>
      <c r="K72" s="29">
        <v>600</v>
      </c>
      <c r="L72" s="29">
        <v>600</v>
      </c>
      <c r="M72" s="29">
        <v>600</v>
      </c>
      <c r="N72" s="29">
        <v>600</v>
      </c>
      <c r="O72" s="29">
        <v>600</v>
      </c>
      <c r="P72" s="29">
        <v>600</v>
      </c>
      <c r="Q72" s="30">
        <f>SUM(E72:P72)</f>
        <v>7200</v>
      </c>
    </row>
    <row r="73" spans="1:17" x14ac:dyDescent="0.2">
      <c r="A73" s="22">
        <v>3791</v>
      </c>
      <c r="B73" s="3" t="s">
        <v>88</v>
      </c>
      <c r="C73" s="22">
        <v>1400319</v>
      </c>
      <c r="D73" s="22" t="s">
        <v>9</v>
      </c>
      <c r="E73" s="29">
        <v>300</v>
      </c>
      <c r="F73" s="29">
        <v>300</v>
      </c>
      <c r="G73" s="29">
        <v>300</v>
      </c>
      <c r="H73" s="29">
        <v>300</v>
      </c>
      <c r="I73" s="29">
        <v>300</v>
      </c>
      <c r="J73" s="29">
        <v>300</v>
      </c>
      <c r="K73" s="29">
        <v>300</v>
      </c>
      <c r="L73" s="29">
        <v>300</v>
      </c>
      <c r="M73" s="29">
        <v>300</v>
      </c>
      <c r="N73" s="29">
        <v>300</v>
      </c>
      <c r="O73" s="29">
        <v>300</v>
      </c>
      <c r="P73" s="29">
        <v>300</v>
      </c>
      <c r="Q73" s="30">
        <f>SUM(E73:P73)</f>
        <v>3600</v>
      </c>
    </row>
    <row r="74" spans="1:17" x14ac:dyDescent="0.2">
      <c r="A74" s="72">
        <v>3900</v>
      </c>
      <c r="B74" s="73" t="s">
        <v>46</v>
      </c>
      <c r="C74" s="72"/>
      <c r="D74" s="72"/>
      <c r="E74" s="70">
        <f t="shared" ref="E74:Q74" si="29">SUM(E75:E75)</f>
        <v>18000</v>
      </c>
      <c r="F74" s="70">
        <f t="shared" si="29"/>
        <v>18000</v>
      </c>
      <c r="G74" s="70">
        <f t="shared" si="29"/>
        <v>18000</v>
      </c>
      <c r="H74" s="70">
        <f t="shared" si="29"/>
        <v>18000</v>
      </c>
      <c r="I74" s="70">
        <f t="shared" si="29"/>
        <v>18000</v>
      </c>
      <c r="J74" s="70">
        <f t="shared" si="29"/>
        <v>18000</v>
      </c>
      <c r="K74" s="70">
        <f t="shared" si="29"/>
        <v>18000</v>
      </c>
      <c r="L74" s="70">
        <f t="shared" si="29"/>
        <v>18000</v>
      </c>
      <c r="M74" s="70">
        <f t="shared" si="29"/>
        <v>18000</v>
      </c>
      <c r="N74" s="70">
        <f t="shared" si="29"/>
        <v>18000</v>
      </c>
      <c r="O74" s="70">
        <f t="shared" si="29"/>
        <v>18000</v>
      </c>
      <c r="P74" s="70">
        <f t="shared" si="29"/>
        <v>18000</v>
      </c>
      <c r="Q74" s="70">
        <f t="shared" si="29"/>
        <v>216000</v>
      </c>
    </row>
    <row r="75" spans="1:17" x14ac:dyDescent="0.2">
      <c r="A75" s="22">
        <v>3921</v>
      </c>
      <c r="B75" s="3" t="s">
        <v>89</v>
      </c>
      <c r="C75" s="22">
        <v>1400319</v>
      </c>
      <c r="D75" s="22" t="s">
        <v>9</v>
      </c>
      <c r="E75" s="29">
        <v>18000</v>
      </c>
      <c r="F75" s="29">
        <v>18000</v>
      </c>
      <c r="G75" s="29">
        <v>18000</v>
      </c>
      <c r="H75" s="29">
        <v>18000</v>
      </c>
      <c r="I75" s="29">
        <v>18000</v>
      </c>
      <c r="J75" s="29">
        <v>18000</v>
      </c>
      <c r="K75" s="29">
        <v>18000</v>
      </c>
      <c r="L75" s="29">
        <v>18000</v>
      </c>
      <c r="M75" s="29">
        <v>18000</v>
      </c>
      <c r="N75" s="29">
        <v>18000</v>
      </c>
      <c r="O75" s="29">
        <v>18000</v>
      </c>
      <c r="P75" s="29">
        <v>18000</v>
      </c>
      <c r="Q75" s="29">
        <f>SUM(E75:P75)</f>
        <v>216000</v>
      </c>
    </row>
    <row r="76" spans="1:17" x14ac:dyDescent="0.2">
      <c r="A76" s="14">
        <v>5000</v>
      </c>
      <c r="B76" s="39" t="s">
        <v>90</v>
      </c>
      <c r="C76" s="77"/>
      <c r="D76" s="77"/>
      <c r="E76" s="82">
        <f>+E77+E81</f>
        <v>0</v>
      </c>
      <c r="F76" s="82">
        <f t="shared" ref="F76:Q76" si="30">+F77+F81</f>
        <v>33000</v>
      </c>
      <c r="G76" s="82">
        <f t="shared" si="30"/>
        <v>300000</v>
      </c>
      <c r="H76" s="82">
        <f t="shared" si="30"/>
        <v>0</v>
      </c>
      <c r="I76" s="82">
        <f t="shared" si="30"/>
        <v>0</v>
      </c>
      <c r="J76" s="82">
        <f t="shared" si="30"/>
        <v>0</v>
      </c>
      <c r="K76" s="82">
        <f t="shared" si="30"/>
        <v>0</v>
      </c>
      <c r="L76" s="82">
        <f t="shared" si="30"/>
        <v>0</v>
      </c>
      <c r="M76" s="82">
        <f t="shared" si="30"/>
        <v>30000</v>
      </c>
      <c r="N76" s="82">
        <f t="shared" si="30"/>
        <v>0</v>
      </c>
      <c r="O76" s="82">
        <f t="shared" si="30"/>
        <v>0</v>
      </c>
      <c r="P76" s="82">
        <f t="shared" si="30"/>
        <v>0</v>
      </c>
      <c r="Q76" s="82">
        <f t="shared" si="30"/>
        <v>363000</v>
      </c>
    </row>
    <row r="77" spans="1:17" x14ac:dyDescent="0.2">
      <c r="A77" s="59">
        <v>5100</v>
      </c>
      <c r="B77" s="83" t="s">
        <v>91</v>
      </c>
      <c r="C77" s="59"/>
      <c r="D77" s="59"/>
      <c r="E77" s="70">
        <f t="shared" ref="E77:Q77" si="31">SUM(E78:E80)</f>
        <v>0</v>
      </c>
      <c r="F77" s="70">
        <f t="shared" si="31"/>
        <v>33000</v>
      </c>
      <c r="G77" s="70">
        <f t="shared" si="31"/>
        <v>0</v>
      </c>
      <c r="H77" s="70">
        <f t="shared" si="31"/>
        <v>0</v>
      </c>
      <c r="I77" s="70">
        <f t="shared" si="31"/>
        <v>0</v>
      </c>
      <c r="J77" s="70">
        <f t="shared" si="31"/>
        <v>0</v>
      </c>
      <c r="K77" s="70">
        <f t="shared" si="31"/>
        <v>0</v>
      </c>
      <c r="L77" s="70">
        <f t="shared" si="31"/>
        <v>0</v>
      </c>
      <c r="M77" s="70">
        <f t="shared" si="31"/>
        <v>30000</v>
      </c>
      <c r="N77" s="70">
        <f t="shared" si="31"/>
        <v>0</v>
      </c>
      <c r="O77" s="70">
        <f t="shared" si="31"/>
        <v>0</v>
      </c>
      <c r="P77" s="70">
        <f t="shared" si="31"/>
        <v>0</v>
      </c>
      <c r="Q77" s="70">
        <f t="shared" si="31"/>
        <v>63000</v>
      </c>
    </row>
    <row r="78" spans="1:17" x14ac:dyDescent="0.2">
      <c r="A78" s="22">
        <v>5111</v>
      </c>
      <c r="B78" s="84" t="s">
        <v>92</v>
      </c>
      <c r="C78" s="22">
        <v>1400319</v>
      </c>
      <c r="D78" s="22" t="s">
        <v>9</v>
      </c>
      <c r="E78" s="35">
        <v>0</v>
      </c>
      <c r="F78" s="29">
        <v>15000</v>
      </c>
      <c r="G78" s="35">
        <v>0</v>
      </c>
      <c r="H78" s="35">
        <v>0</v>
      </c>
      <c r="I78" s="35">
        <v>0</v>
      </c>
      <c r="J78" s="35">
        <v>0</v>
      </c>
      <c r="K78" s="29">
        <v>0</v>
      </c>
      <c r="L78" s="35">
        <v>0</v>
      </c>
      <c r="M78" s="29">
        <v>0</v>
      </c>
      <c r="N78" s="35">
        <v>0</v>
      </c>
      <c r="O78" s="35">
        <v>0</v>
      </c>
      <c r="P78" s="35">
        <v>0</v>
      </c>
      <c r="Q78" s="29">
        <f t="shared" ref="Q78:Q80" si="32">SUM(E78:P78)</f>
        <v>15000</v>
      </c>
    </row>
    <row r="79" spans="1:17" x14ac:dyDescent="0.2">
      <c r="A79" s="22">
        <v>5151</v>
      </c>
      <c r="B79" s="84" t="s">
        <v>93</v>
      </c>
      <c r="C79" s="22">
        <v>1400319</v>
      </c>
      <c r="D79" s="22" t="s">
        <v>9</v>
      </c>
      <c r="E79" s="35">
        <v>0</v>
      </c>
      <c r="F79" s="29">
        <v>18000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29">
        <v>18000</v>
      </c>
      <c r="N79" s="35">
        <v>0</v>
      </c>
      <c r="O79" s="35">
        <v>0</v>
      </c>
      <c r="P79" s="35">
        <v>0</v>
      </c>
      <c r="Q79" s="29">
        <f t="shared" si="32"/>
        <v>36000</v>
      </c>
    </row>
    <row r="80" spans="1:17" x14ac:dyDescent="0.2">
      <c r="A80" s="22">
        <v>5211</v>
      </c>
      <c r="B80" s="84" t="s">
        <v>94</v>
      </c>
      <c r="C80" s="22">
        <v>1400319</v>
      </c>
      <c r="D80" s="22" t="s">
        <v>9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29">
        <v>12000</v>
      </c>
      <c r="N80" s="35">
        <v>0</v>
      </c>
      <c r="O80" s="35">
        <v>0</v>
      </c>
      <c r="P80" s="35">
        <v>0</v>
      </c>
      <c r="Q80" s="29">
        <f t="shared" si="32"/>
        <v>12000</v>
      </c>
    </row>
    <row r="81" spans="1:17" x14ac:dyDescent="0.2">
      <c r="A81" s="59">
        <v>5400</v>
      </c>
      <c r="B81" s="83" t="s">
        <v>95</v>
      </c>
      <c r="C81" s="85"/>
      <c r="D81" s="85"/>
      <c r="E81" s="86">
        <f>SUM(E82)</f>
        <v>0</v>
      </c>
      <c r="F81" s="86">
        <f t="shared" ref="F81:Q81" si="33">SUM(F82)</f>
        <v>0</v>
      </c>
      <c r="G81" s="86">
        <f t="shared" si="33"/>
        <v>300000</v>
      </c>
      <c r="H81" s="86">
        <f t="shared" si="33"/>
        <v>0</v>
      </c>
      <c r="I81" s="86">
        <f t="shared" si="33"/>
        <v>0</v>
      </c>
      <c r="J81" s="86">
        <f t="shared" si="33"/>
        <v>0</v>
      </c>
      <c r="K81" s="86">
        <f t="shared" si="33"/>
        <v>0</v>
      </c>
      <c r="L81" s="86">
        <f t="shared" si="33"/>
        <v>0</v>
      </c>
      <c r="M81" s="86">
        <f t="shared" si="33"/>
        <v>0</v>
      </c>
      <c r="N81" s="86">
        <f t="shared" si="33"/>
        <v>0</v>
      </c>
      <c r="O81" s="86">
        <f t="shared" si="33"/>
        <v>0</v>
      </c>
      <c r="P81" s="86">
        <f t="shared" si="33"/>
        <v>0</v>
      </c>
      <c r="Q81" s="86">
        <f t="shared" si="33"/>
        <v>300000</v>
      </c>
    </row>
    <row r="82" spans="1:17" x14ac:dyDescent="0.2">
      <c r="A82" s="22">
        <v>5411</v>
      </c>
      <c r="B82" s="84" t="s">
        <v>96</v>
      </c>
      <c r="C82" s="22">
        <v>1400319</v>
      </c>
      <c r="D82" s="22" t="s">
        <v>9</v>
      </c>
      <c r="E82" s="35">
        <v>0</v>
      </c>
      <c r="F82" s="35">
        <v>0</v>
      </c>
      <c r="G82" s="35">
        <v>300000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29">
        <v>0</v>
      </c>
      <c r="N82" s="35">
        <v>0</v>
      </c>
      <c r="O82" s="35">
        <v>0</v>
      </c>
      <c r="P82" s="35">
        <v>0</v>
      </c>
      <c r="Q82" s="29">
        <f>SUM(E82:P82)</f>
        <v>300000</v>
      </c>
    </row>
    <row r="83" spans="1:17" ht="15" customHeight="1" x14ac:dyDescent="0.2">
      <c r="A83" s="173" t="s">
        <v>97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5"/>
    </row>
    <row r="84" spans="1:17" x14ac:dyDescent="0.2">
      <c r="A84" s="2" t="s">
        <v>1</v>
      </c>
      <c r="B84" s="3">
        <v>31120</v>
      </c>
      <c r="C84" s="4"/>
      <c r="D84" s="4"/>
      <c r="E84" s="180" t="s">
        <v>2</v>
      </c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</row>
    <row r="85" spans="1:17" x14ac:dyDescent="0.2">
      <c r="A85" s="2" t="s">
        <v>3</v>
      </c>
      <c r="B85" s="3" t="s">
        <v>4</v>
      </c>
      <c r="C85" s="4"/>
      <c r="D85" s="4"/>
      <c r="E85" s="180" t="s">
        <v>5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2"/>
    </row>
    <row r="86" spans="1:17" x14ac:dyDescent="0.2">
      <c r="A86" s="2" t="s">
        <v>6</v>
      </c>
      <c r="B86" s="3" t="s">
        <v>7</v>
      </c>
      <c r="C86" s="4"/>
      <c r="D86" s="4"/>
      <c r="E86" s="180" t="s">
        <v>5</v>
      </c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2"/>
    </row>
    <row r="87" spans="1:17" x14ac:dyDescent="0.2">
      <c r="A87" s="2" t="s">
        <v>8</v>
      </c>
      <c r="B87" s="5" t="s">
        <v>98</v>
      </c>
      <c r="C87" s="6"/>
      <c r="D87" s="6"/>
      <c r="E87" s="183" t="s">
        <v>99</v>
      </c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5"/>
    </row>
    <row r="88" spans="1:17" x14ac:dyDescent="0.2">
      <c r="A88" s="7" t="s">
        <v>11</v>
      </c>
      <c r="B88" s="8" t="s">
        <v>12</v>
      </c>
      <c r="C88" s="7"/>
      <c r="D88" s="7"/>
      <c r="E88" s="2" t="s">
        <v>15</v>
      </c>
      <c r="F88" s="2" t="s">
        <v>16</v>
      </c>
      <c r="G88" s="2" t="s">
        <v>17</v>
      </c>
      <c r="H88" s="2" t="s">
        <v>18</v>
      </c>
      <c r="I88" s="2" t="s">
        <v>19</v>
      </c>
      <c r="J88" s="2" t="s">
        <v>20</v>
      </c>
      <c r="K88" s="2" t="s">
        <v>21</v>
      </c>
      <c r="L88" s="2" t="s">
        <v>22</v>
      </c>
      <c r="M88" s="2" t="s">
        <v>23</v>
      </c>
      <c r="N88" s="2" t="s">
        <v>24</v>
      </c>
      <c r="O88" s="2" t="s">
        <v>25</v>
      </c>
      <c r="P88" s="2" t="s">
        <v>26</v>
      </c>
      <c r="Q88" s="2" t="s">
        <v>27</v>
      </c>
    </row>
    <row r="89" spans="1:17" x14ac:dyDescent="0.2">
      <c r="A89" s="87" t="s">
        <v>28</v>
      </c>
      <c r="B89" s="9" t="s">
        <v>100</v>
      </c>
      <c r="C89" s="9"/>
      <c r="D89" s="9"/>
      <c r="E89" s="10">
        <f t="shared" ref="E89:Q89" si="34">+E90+E109</f>
        <v>94534.83</v>
      </c>
      <c r="F89" s="10">
        <f t="shared" si="34"/>
        <v>63325.479999999996</v>
      </c>
      <c r="G89" s="10">
        <f t="shared" si="34"/>
        <v>69325.48000000001</v>
      </c>
      <c r="H89" s="10">
        <f t="shared" si="34"/>
        <v>55075.479999999996</v>
      </c>
      <c r="I89" s="10">
        <f t="shared" si="34"/>
        <v>51325.479999999996</v>
      </c>
      <c r="J89" s="10">
        <f t="shared" si="34"/>
        <v>71896.87</v>
      </c>
      <c r="K89" s="10">
        <f t="shared" si="34"/>
        <v>73075.48000000001</v>
      </c>
      <c r="L89" s="10">
        <f t="shared" si="34"/>
        <v>51325.48</v>
      </c>
      <c r="M89" s="10">
        <f t="shared" si="34"/>
        <v>60825.48</v>
      </c>
      <c r="N89" s="10">
        <f t="shared" si="34"/>
        <v>57575.48</v>
      </c>
      <c r="O89" s="10">
        <f t="shared" si="34"/>
        <v>82896.87</v>
      </c>
      <c r="P89" s="10">
        <f t="shared" si="34"/>
        <v>111559.34</v>
      </c>
      <c r="Q89" s="10">
        <f t="shared" si="34"/>
        <v>842741.75</v>
      </c>
    </row>
    <row r="90" spans="1:17" x14ac:dyDescent="0.2">
      <c r="A90" s="12"/>
      <c r="B90" s="12" t="s">
        <v>101</v>
      </c>
      <c r="C90" s="12"/>
      <c r="D90" s="12"/>
      <c r="E90" s="13">
        <f t="shared" ref="E90:Q90" si="35">+E91+E97+E104</f>
        <v>57136.89</v>
      </c>
      <c r="F90" s="13">
        <f t="shared" si="35"/>
        <v>34427.54</v>
      </c>
      <c r="G90" s="13">
        <f t="shared" si="35"/>
        <v>34427.54</v>
      </c>
      <c r="H90" s="13">
        <f t="shared" si="35"/>
        <v>38677.54</v>
      </c>
      <c r="I90" s="13">
        <f t="shared" si="35"/>
        <v>34427.54</v>
      </c>
      <c r="J90" s="13">
        <f t="shared" si="35"/>
        <v>34184.32</v>
      </c>
      <c r="K90" s="13">
        <f t="shared" si="35"/>
        <v>48777.54</v>
      </c>
      <c r="L90" s="13">
        <f t="shared" si="35"/>
        <v>32527.54</v>
      </c>
      <c r="M90" s="13">
        <f t="shared" si="35"/>
        <v>32527.54</v>
      </c>
      <c r="N90" s="13">
        <f t="shared" si="35"/>
        <v>36777.54</v>
      </c>
      <c r="O90" s="13">
        <f t="shared" si="35"/>
        <v>44647.54</v>
      </c>
      <c r="P90" s="13">
        <f t="shared" si="35"/>
        <v>33747.54</v>
      </c>
      <c r="Q90" s="13">
        <f t="shared" si="35"/>
        <v>462286.61</v>
      </c>
    </row>
    <row r="91" spans="1:17" x14ac:dyDescent="0.2">
      <c r="A91" s="88">
        <v>1000</v>
      </c>
      <c r="B91" s="89" t="s">
        <v>31</v>
      </c>
      <c r="C91" s="88"/>
      <c r="D91" s="88"/>
      <c r="E91" s="17">
        <f>+E92+E94</f>
        <v>30847.54</v>
      </c>
      <c r="F91" s="17">
        <f t="shared" ref="F91:Q91" si="36">+F92+F94</f>
        <v>30847.54</v>
      </c>
      <c r="G91" s="17">
        <f t="shared" si="36"/>
        <v>30847.54</v>
      </c>
      <c r="H91" s="17">
        <f t="shared" si="36"/>
        <v>30847.54</v>
      </c>
      <c r="I91" s="17">
        <f t="shared" si="36"/>
        <v>30847.54</v>
      </c>
      <c r="J91" s="17">
        <f t="shared" si="36"/>
        <v>30484.32</v>
      </c>
      <c r="K91" s="17">
        <f t="shared" si="36"/>
        <v>28947.54</v>
      </c>
      <c r="L91" s="17">
        <f t="shared" si="36"/>
        <v>28947.54</v>
      </c>
      <c r="M91" s="17">
        <f t="shared" si="36"/>
        <v>28947.54</v>
      </c>
      <c r="N91" s="17">
        <f t="shared" si="36"/>
        <v>28947.54</v>
      </c>
      <c r="O91" s="17">
        <f t="shared" si="36"/>
        <v>28947.54</v>
      </c>
      <c r="P91" s="17">
        <f t="shared" si="36"/>
        <v>28947.54</v>
      </c>
      <c r="Q91" s="17">
        <f t="shared" si="36"/>
        <v>358407.26</v>
      </c>
    </row>
    <row r="92" spans="1:17" x14ac:dyDescent="0.2">
      <c r="A92" s="90">
        <v>1100</v>
      </c>
      <c r="B92" s="91" t="s">
        <v>32</v>
      </c>
      <c r="C92" s="90"/>
      <c r="D92" s="90"/>
      <c r="E92" s="92">
        <f t="shared" ref="E92:Q92" si="37">SUM(E93)</f>
        <v>28947.54</v>
      </c>
      <c r="F92" s="92">
        <f t="shared" si="37"/>
        <v>28947.54</v>
      </c>
      <c r="G92" s="92">
        <f t="shared" si="37"/>
        <v>28947.54</v>
      </c>
      <c r="H92" s="92">
        <f t="shared" si="37"/>
        <v>28947.54</v>
      </c>
      <c r="I92" s="92">
        <f t="shared" si="37"/>
        <v>28947.54</v>
      </c>
      <c r="J92" s="92">
        <f t="shared" si="37"/>
        <v>28947.54</v>
      </c>
      <c r="K92" s="92">
        <f t="shared" si="37"/>
        <v>28947.54</v>
      </c>
      <c r="L92" s="92">
        <f t="shared" si="37"/>
        <v>28947.54</v>
      </c>
      <c r="M92" s="92">
        <f t="shared" si="37"/>
        <v>28947.54</v>
      </c>
      <c r="N92" s="92">
        <f t="shared" si="37"/>
        <v>28947.54</v>
      </c>
      <c r="O92" s="92">
        <f t="shared" si="37"/>
        <v>28947.54</v>
      </c>
      <c r="P92" s="92">
        <f t="shared" si="37"/>
        <v>28947.54</v>
      </c>
      <c r="Q92" s="92">
        <f t="shared" si="37"/>
        <v>347370.48</v>
      </c>
    </row>
    <row r="93" spans="1:17" x14ac:dyDescent="0.2">
      <c r="A93" s="4">
        <v>1131</v>
      </c>
      <c r="B93" s="3" t="s">
        <v>33</v>
      </c>
      <c r="C93" s="22">
        <v>1100119</v>
      </c>
      <c r="D93" s="22" t="s">
        <v>98</v>
      </c>
      <c r="E93" s="23">
        <v>28947.54</v>
      </c>
      <c r="F93" s="23">
        <v>28947.54</v>
      </c>
      <c r="G93" s="23">
        <v>28947.54</v>
      </c>
      <c r="H93" s="23">
        <v>28947.54</v>
      </c>
      <c r="I93" s="23">
        <v>28947.54</v>
      </c>
      <c r="J93" s="23">
        <v>28947.54</v>
      </c>
      <c r="K93" s="23">
        <v>28947.54</v>
      </c>
      <c r="L93" s="23">
        <v>28947.54</v>
      </c>
      <c r="M93" s="23">
        <v>28947.54</v>
      </c>
      <c r="N93" s="23">
        <v>28947.54</v>
      </c>
      <c r="O93" s="23">
        <v>28947.54</v>
      </c>
      <c r="P93" s="23">
        <v>28947.54</v>
      </c>
      <c r="Q93" s="23">
        <f>SUM(E93:P93)</f>
        <v>347370.48</v>
      </c>
    </row>
    <row r="94" spans="1:17" x14ac:dyDescent="0.2">
      <c r="A94" s="93">
        <v>1500</v>
      </c>
      <c r="B94" s="94" t="s">
        <v>102</v>
      </c>
      <c r="C94" s="90"/>
      <c r="D94" s="90"/>
      <c r="E94" s="95">
        <f t="shared" ref="E94:Q94" si="38">SUM(E95:E96)</f>
        <v>1900</v>
      </c>
      <c r="F94" s="95">
        <f t="shared" si="38"/>
        <v>1900</v>
      </c>
      <c r="G94" s="95">
        <f t="shared" si="38"/>
        <v>1900</v>
      </c>
      <c r="H94" s="95">
        <f t="shared" si="38"/>
        <v>1900</v>
      </c>
      <c r="I94" s="95">
        <f t="shared" si="38"/>
        <v>1900</v>
      </c>
      <c r="J94" s="95">
        <f t="shared" si="38"/>
        <v>1536.78</v>
      </c>
      <c r="K94" s="95">
        <f t="shared" si="38"/>
        <v>0</v>
      </c>
      <c r="L94" s="95">
        <f t="shared" si="38"/>
        <v>0</v>
      </c>
      <c r="M94" s="95">
        <f t="shared" si="38"/>
        <v>0</v>
      </c>
      <c r="N94" s="95">
        <f t="shared" si="38"/>
        <v>0</v>
      </c>
      <c r="O94" s="95">
        <f t="shared" si="38"/>
        <v>0</v>
      </c>
      <c r="P94" s="95">
        <f t="shared" si="38"/>
        <v>0</v>
      </c>
      <c r="Q94" s="95">
        <f t="shared" si="38"/>
        <v>11036.78</v>
      </c>
    </row>
    <row r="95" spans="1:17" x14ac:dyDescent="0.2">
      <c r="A95" s="26">
        <v>1511</v>
      </c>
      <c r="B95" s="27" t="s">
        <v>36</v>
      </c>
      <c r="C95" s="22">
        <v>1100119</v>
      </c>
      <c r="D95" s="22" t="s">
        <v>98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f>SUM(E95:P95)</f>
        <v>0</v>
      </c>
    </row>
    <row r="96" spans="1:17" x14ac:dyDescent="0.2">
      <c r="A96" s="26">
        <v>1592</v>
      </c>
      <c r="B96" s="27" t="s">
        <v>103</v>
      </c>
      <c r="C96" s="22">
        <v>1100119</v>
      </c>
      <c r="D96" s="22" t="s">
        <v>98</v>
      </c>
      <c r="E96" s="29">
        <v>1900</v>
      </c>
      <c r="F96" s="29">
        <v>1900</v>
      </c>
      <c r="G96" s="29">
        <v>1900</v>
      </c>
      <c r="H96" s="29">
        <v>1900</v>
      </c>
      <c r="I96" s="29">
        <v>1900</v>
      </c>
      <c r="J96" s="29">
        <v>1536.78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f>SUM(E96:P96)</f>
        <v>11036.78</v>
      </c>
    </row>
    <row r="97" spans="1:17" x14ac:dyDescent="0.2">
      <c r="A97" s="31">
        <v>2000</v>
      </c>
      <c r="B97" s="32" t="s">
        <v>38</v>
      </c>
      <c r="C97" s="31"/>
      <c r="D97" s="31"/>
      <c r="E97" s="33">
        <f>+E98+E102</f>
        <v>7250</v>
      </c>
      <c r="F97" s="33">
        <f t="shared" ref="F97:Q97" si="39">+F98+F102</f>
        <v>3000</v>
      </c>
      <c r="G97" s="33">
        <f t="shared" si="39"/>
        <v>3000</v>
      </c>
      <c r="H97" s="33">
        <f t="shared" si="39"/>
        <v>7250</v>
      </c>
      <c r="I97" s="33">
        <f t="shared" si="39"/>
        <v>3000</v>
      </c>
      <c r="J97" s="33">
        <f t="shared" si="39"/>
        <v>3000</v>
      </c>
      <c r="K97" s="33">
        <f t="shared" si="39"/>
        <v>7250</v>
      </c>
      <c r="L97" s="33">
        <f t="shared" si="39"/>
        <v>3000</v>
      </c>
      <c r="M97" s="33">
        <f t="shared" si="39"/>
        <v>3000</v>
      </c>
      <c r="N97" s="33">
        <f t="shared" si="39"/>
        <v>7250</v>
      </c>
      <c r="O97" s="33">
        <f t="shared" si="39"/>
        <v>3000</v>
      </c>
      <c r="P97" s="33">
        <f t="shared" si="39"/>
        <v>3000</v>
      </c>
      <c r="Q97" s="33">
        <f t="shared" si="39"/>
        <v>53000</v>
      </c>
    </row>
    <row r="98" spans="1:17" x14ac:dyDescent="0.2">
      <c r="A98" s="24">
        <v>2100</v>
      </c>
      <c r="B98" s="25" t="s">
        <v>59</v>
      </c>
      <c r="C98" s="24"/>
      <c r="D98" s="24"/>
      <c r="E98" s="34">
        <f>SUM(E99:E101)</f>
        <v>4250</v>
      </c>
      <c r="F98" s="34">
        <f t="shared" ref="F98:Q98" si="40">SUM(F99:F101)</f>
        <v>0</v>
      </c>
      <c r="G98" s="34">
        <f t="shared" si="40"/>
        <v>0</v>
      </c>
      <c r="H98" s="34">
        <f t="shared" si="40"/>
        <v>4250</v>
      </c>
      <c r="I98" s="34">
        <f t="shared" si="40"/>
        <v>0</v>
      </c>
      <c r="J98" s="34">
        <f t="shared" si="40"/>
        <v>0</v>
      </c>
      <c r="K98" s="34">
        <f t="shared" si="40"/>
        <v>4250</v>
      </c>
      <c r="L98" s="34">
        <f t="shared" si="40"/>
        <v>0</v>
      </c>
      <c r="M98" s="34">
        <f t="shared" si="40"/>
        <v>0</v>
      </c>
      <c r="N98" s="34">
        <f t="shared" si="40"/>
        <v>4250</v>
      </c>
      <c r="O98" s="34">
        <f t="shared" si="40"/>
        <v>0</v>
      </c>
      <c r="P98" s="34">
        <f t="shared" si="40"/>
        <v>0</v>
      </c>
      <c r="Q98" s="34">
        <f t="shared" si="40"/>
        <v>17000</v>
      </c>
    </row>
    <row r="99" spans="1:17" x14ac:dyDescent="0.2">
      <c r="A99" s="22">
        <v>2111</v>
      </c>
      <c r="B99" s="3" t="s">
        <v>40</v>
      </c>
      <c r="C99" s="22">
        <v>1100119</v>
      </c>
      <c r="D99" s="22" t="s">
        <v>98</v>
      </c>
      <c r="E99" s="29">
        <v>3000</v>
      </c>
      <c r="F99" s="29">
        <v>0</v>
      </c>
      <c r="G99" s="29">
        <v>0</v>
      </c>
      <c r="H99" s="29">
        <v>3000</v>
      </c>
      <c r="I99" s="29">
        <v>0</v>
      </c>
      <c r="J99" s="29">
        <v>0</v>
      </c>
      <c r="K99" s="29">
        <v>3000</v>
      </c>
      <c r="L99" s="29">
        <v>0</v>
      </c>
      <c r="M99" s="29">
        <v>0</v>
      </c>
      <c r="N99" s="29">
        <v>3000</v>
      </c>
      <c r="O99" s="29">
        <v>0</v>
      </c>
      <c r="P99" s="29">
        <v>0</v>
      </c>
      <c r="Q99" s="30">
        <f>SUM(E99:P99)</f>
        <v>12000</v>
      </c>
    </row>
    <row r="100" spans="1:17" x14ac:dyDescent="0.2">
      <c r="A100" s="22">
        <v>2121</v>
      </c>
      <c r="B100" s="3" t="s">
        <v>104</v>
      </c>
      <c r="C100" s="22">
        <v>1100119</v>
      </c>
      <c r="D100" s="22" t="s">
        <v>98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f>SUM(E100:P100)</f>
        <v>0</v>
      </c>
    </row>
    <row r="101" spans="1:17" x14ac:dyDescent="0.2">
      <c r="A101" s="22">
        <v>2161</v>
      </c>
      <c r="B101" s="3" t="s">
        <v>105</v>
      </c>
      <c r="C101" s="22">
        <v>1100119</v>
      </c>
      <c r="D101" s="22" t="s">
        <v>98</v>
      </c>
      <c r="E101" s="35">
        <v>1250</v>
      </c>
      <c r="F101" s="35">
        <v>0</v>
      </c>
      <c r="G101" s="35">
        <v>0</v>
      </c>
      <c r="H101" s="35">
        <v>1250</v>
      </c>
      <c r="I101" s="35">
        <v>0</v>
      </c>
      <c r="J101" s="35">
        <v>0</v>
      </c>
      <c r="K101" s="35">
        <v>1250</v>
      </c>
      <c r="L101" s="35">
        <v>0</v>
      </c>
      <c r="M101" s="35">
        <v>0</v>
      </c>
      <c r="N101" s="35">
        <v>1250</v>
      </c>
      <c r="O101" s="35">
        <v>0</v>
      </c>
      <c r="P101" s="35">
        <v>0</v>
      </c>
      <c r="Q101" s="30">
        <f>SUM(E101:P101)</f>
        <v>5000</v>
      </c>
    </row>
    <row r="102" spans="1:17" x14ac:dyDescent="0.2">
      <c r="A102" s="90">
        <v>2600</v>
      </c>
      <c r="B102" s="96" t="s">
        <v>43</v>
      </c>
      <c r="C102" s="97"/>
      <c r="D102" s="97"/>
      <c r="E102" s="98">
        <f t="shared" ref="E102:Q102" si="41">SUM(E103)</f>
        <v>3000</v>
      </c>
      <c r="F102" s="98">
        <f t="shared" si="41"/>
        <v>3000</v>
      </c>
      <c r="G102" s="98">
        <f t="shared" si="41"/>
        <v>3000</v>
      </c>
      <c r="H102" s="98">
        <f t="shared" si="41"/>
        <v>3000</v>
      </c>
      <c r="I102" s="98">
        <f t="shared" si="41"/>
        <v>3000</v>
      </c>
      <c r="J102" s="98">
        <f t="shared" si="41"/>
        <v>3000</v>
      </c>
      <c r="K102" s="98">
        <f t="shared" si="41"/>
        <v>3000</v>
      </c>
      <c r="L102" s="98">
        <f t="shared" si="41"/>
        <v>3000</v>
      </c>
      <c r="M102" s="98">
        <f t="shared" si="41"/>
        <v>3000</v>
      </c>
      <c r="N102" s="98">
        <f t="shared" si="41"/>
        <v>3000</v>
      </c>
      <c r="O102" s="98">
        <f t="shared" si="41"/>
        <v>3000</v>
      </c>
      <c r="P102" s="98">
        <f t="shared" si="41"/>
        <v>3000</v>
      </c>
      <c r="Q102" s="98">
        <f t="shared" si="41"/>
        <v>36000</v>
      </c>
    </row>
    <row r="103" spans="1:17" x14ac:dyDescent="0.2">
      <c r="A103" s="22">
        <v>2612</v>
      </c>
      <c r="B103" s="3" t="s">
        <v>44</v>
      </c>
      <c r="C103" s="22">
        <v>1100119</v>
      </c>
      <c r="D103" s="22" t="s">
        <v>98</v>
      </c>
      <c r="E103" s="35">
        <v>3000</v>
      </c>
      <c r="F103" s="35">
        <v>3000</v>
      </c>
      <c r="G103" s="35">
        <v>3000</v>
      </c>
      <c r="H103" s="35">
        <v>3000</v>
      </c>
      <c r="I103" s="35">
        <v>3000</v>
      </c>
      <c r="J103" s="35">
        <v>3000</v>
      </c>
      <c r="K103" s="35">
        <v>3000</v>
      </c>
      <c r="L103" s="35">
        <v>3000</v>
      </c>
      <c r="M103" s="35">
        <v>3000</v>
      </c>
      <c r="N103" s="35">
        <v>3000</v>
      </c>
      <c r="O103" s="35">
        <v>3000</v>
      </c>
      <c r="P103" s="35">
        <v>3000</v>
      </c>
      <c r="Q103" s="30">
        <f>SUM(E103:P103)</f>
        <v>36000</v>
      </c>
    </row>
    <row r="104" spans="1:17" x14ac:dyDescent="0.2">
      <c r="A104" s="14">
        <v>3000</v>
      </c>
      <c r="B104" s="39" t="s">
        <v>45</v>
      </c>
      <c r="C104" s="31"/>
      <c r="D104" s="31"/>
      <c r="E104" s="33">
        <f>+E105+E107</f>
        <v>19039.349999999999</v>
      </c>
      <c r="F104" s="33">
        <f t="shared" ref="F104:Q104" si="42">+F105+F107</f>
        <v>580</v>
      </c>
      <c r="G104" s="33">
        <f t="shared" si="42"/>
        <v>580</v>
      </c>
      <c r="H104" s="33">
        <f t="shared" si="42"/>
        <v>580</v>
      </c>
      <c r="I104" s="33">
        <f t="shared" si="42"/>
        <v>580</v>
      </c>
      <c r="J104" s="33">
        <f t="shared" si="42"/>
        <v>700</v>
      </c>
      <c r="K104" s="33">
        <f t="shared" si="42"/>
        <v>12580</v>
      </c>
      <c r="L104" s="33">
        <f t="shared" si="42"/>
        <v>580</v>
      </c>
      <c r="M104" s="33">
        <f t="shared" si="42"/>
        <v>580</v>
      </c>
      <c r="N104" s="33">
        <f t="shared" si="42"/>
        <v>580</v>
      </c>
      <c r="O104" s="33">
        <f t="shared" si="42"/>
        <v>12700</v>
      </c>
      <c r="P104" s="33">
        <f t="shared" si="42"/>
        <v>1800</v>
      </c>
      <c r="Q104" s="33">
        <f t="shared" si="42"/>
        <v>50879.35</v>
      </c>
    </row>
    <row r="105" spans="1:17" x14ac:dyDescent="0.2">
      <c r="A105" s="18">
        <v>3600</v>
      </c>
      <c r="B105" s="36" t="s">
        <v>106</v>
      </c>
      <c r="C105" s="18"/>
      <c r="D105" s="37"/>
      <c r="E105" s="99">
        <f>SUM(E106)</f>
        <v>18459.349999999999</v>
      </c>
      <c r="F105" s="99">
        <f t="shared" ref="F105:Q105" si="43">SUM(F106)</f>
        <v>0</v>
      </c>
      <c r="G105" s="99">
        <f t="shared" si="43"/>
        <v>0</v>
      </c>
      <c r="H105" s="99">
        <f t="shared" si="43"/>
        <v>0</v>
      </c>
      <c r="I105" s="99">
        <f t="shared" si="43"/>
        <v>0</v>
      </c>
      <c r="J105" s="99">
        <f t="shared" si="43"/>
        <v>0</v>
      </c>
      <c r="K105" s="99">
        <f t="shared" si="43"/>
        <v>12000</v>
      </c>
      <c r="L105" s="99">
        <f t="shared" si="43"/>
        <v>0</v>
      </c>
      <c r="M105" s="99">
        <f t="shared" si="43"/>
        <v>0</v>
      </c>
      <c r="N105" s="99">
        <f t="shared" si="43"/>
        <v>0</v>
      </c>
      <c r="O105" s="99">
        <f t="shared" si="43"/>
        <v>12000</v>
      </c>
      <c r="P105" s="99">
        <f t="shared" si="43"/>
        <v>0</v>
      </c>
      <c r="Q105" s="99">
        <f t="shared" si="43"/>
        <v>42459.35</v>
      </c>
    </row>
    <row r="106" spans="1:17" x14ac:dyDescent="0.2">
      <c r="A106" s="22">
        <v>3621</v>
      </c>
      <c r="B106" s="3" t="s">
        <v>107</v>
      </c>
      <c r="C106" s="22">
        <v>1100119</v>
      </c>
      <c r="D106" s="22" t="s">
        <v>98</v>
      </c>
      <c r="E106" s="29">
        <v>18459.349999999999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12000</v>
      </c>
      <c r="L106" s="29">
        <v>0</v>
      </c>
      <c r="M106" s="29">
        <v>0</v>
      </c>
      <c r="N106" s="29">
        <v>0</v>
      </c>
      <c r="O106" s="29">
        <v>12000</v>
      </c>
      <c r="P106" s="29">
        <v>0</v>
      </c>
      <c r="Q106" s="30">
        <f>SUM(E106:P106)</f>
        <v>42459.35</v>
      </c>
    </row>
    <row r="107" spans="1:17" x14ac:dyDescent="0.2">
      <c r="A107" s="90">
        <v>3900</v>
      </c>
      <c r="B107" s="96" t="s">
        <v>46</v>
      </c>
      <c r="C107" s="20"/>
      <c r="D107" s="20"/>
      <c r="E107" s="100">
        <f>SUM(E108)</f>
        <v>580</v>
      </c>
      <c r="F107" s="100">
        <f t="shared" ref="F107:Q107" si="44">SUM(F108)</f>
        <v>580</v>
      </c>
      <c r="G107" s="100">
        <f t="shared" si="44"/>
        <v>580</v>
      </c>
      <c r="H107" s="100">
        <f t="shared" si="44"/>
        <v>580</v>
      </c>
      <c r="I107" s="100">
        <f t="shared" si="44"/>
        <v>580</v>
      </c>
      <c r="J107" s="100">
        <f t="shared" si="44"/>
        <v>700</v>
      </c>
      <c r="K107" s="100">
        <f t="shared" si="44"/>
        <v>580</v>
      </c>
      <c r="L107" s="100">
        <f t="shared" si="44"/>
        <v>580</v>
      </c>
      <c r="M107" s="100">
        <f t="shared" si="44"/>
        <v>580</v>
      </c>
      <c r="N107" s="100">
        <f t="shared" si="44"/>
        <v>580</v>
      </c>
      <c r="O107" s="100">
        <f t="shared" si="44"/>
        <v>700</v>
      </c>
      <c r="P107" s="100">
        <f t="shared" si="44"/>
        <v>1800</v>
      </c>
      <c r="Q107" s="100">
        <f t="shared" si="44"/>
        <v>8420</v>
      </c>
    </row>
    <row r="108" spans="1:17" x14ac:dyDescent="0.2">
      <c r="A108" s="22">
        <v>3981</v>
      </c>
      <c r="B108" s="3" t="s">
        <v>47</v>
      </c>
      <c r="C108" s="22">
        <v>1100119</v>
      </c>
      <c r="D108" s="22" t="s">
        <v>98</v>
      </c>
      <c r="E108" s="35">
        <v>580</v>
      </c>
      <c r="F108" s="35">
        <v>580</v>
      </c>
      <c r="G108" s="35">
        <v>580</v>
      </c>
      <c r="H108" s="35">
        <v>580</v>
      </c>
      <c r="I108" s="35">
        <v>580</v>
      </c>
      <c r="J108" s="35">
        <v>700</v>
      </c>
      <c r="K108" s="35">
        <v>580</v>
      </c>
      <c r="L108" s="35">
        <v>580</v>
      </c>
      <c r="M108" s="35">
        <v>580</v>
      </c>
      <c r="N108" s="35">
        <v>580</v>
      </c>
      <c r="O108" s="35">
        <v>700</v>
      </c>
      <c r="P108" s="35">
        <v>1800</v>
      </c>
      <c r="Q108" s="30">
        <f>SUM(E108:P108)</f>
        <v>8420</v>
      </c>
    </row>
    <row r="109" spans="1:17" x14ac:dyDescent="0.2">
      <c r="A109" s="101"/>
      <c r="B109" s="102" t="s">
        <v>108</v>
      </c>
      <c r="C109" s="103"/>
      <c r="D109" s="103"/>
      <c r="E109" s="104">
        <f t="shared" ref="E109:Q109" si="45">++E110+E123+E132+E150</f>
        <v>37397.94</v>
      </c>
      <c r="F109" s="104">
        <f t="shared" si="45"/>
        <v>28897.94</v>
      </c>
      <c r="G109" s="104">
        <f t="shared" si="45"/>
        <v>34897.94</v>
      </c>
      <c r="H109" s="104">
        <f t="shared" si="45"/>
        <v>16397.939999999999</v>
      </c>
      <c r="I109" s="104">
        <f t="shared" si="45"/>
        <v>16897.939999999999</v>
      </c>
      <c r="J109" s="104">
        <f t="shared" si="45"/>
        <v>37712.550000000003</v>
      </c>
      <c r="K109" s="104">
        <f t="shared" si="45"/>
        <v>24297.940000000002</v>
      </c>
      <c r="L109" s="104">
        <f t="shared" si="45"/>
        <v>18797.940000000002</v>
      </c>
      <c r="M109" s="104">
        <f t="shared" si="45"/>
        <v>28297.940000000002</v>
      </c>
      <c r="N109" s="104">
        <f t="shared" si="45"/>
        <v>20797.940000000002</v>
      </c>
      <c r="O109" s="104">
        <f t="shared" si="45"/>
        <v>38249.33</v>
      </c>
      <c r="P109" s="104">
        <f t="shared" si="45"/>
        <v>77811.8</v>
      </c>
      <c r="Q109" s="104">
        <f t="shared" si="45"/>
        <v>380455.14</v>
      </c>
    </row>
    <row r="110" spans="1:17" x14ac:dyDescent="0.2">
      <c r="A110" s="88">
        <v>1000</v>
      </c>
      <c r="B110" s="89" t="s">
        <v>31</v>
      </c>
      <c r="C110" s="88"/>
      <c r="D110" s="88"/>
      <c r="E110" s="105">
        <f>+E111+E114+E118+E121</f>
        <v>12947.939999999999</v>
      </c>
      <c r="F110" s="105">
        <f t="shared" ref="F110:P110" si="46">+F111+F114+F118+F121</f>
        <v>12947.939999999999</v>
      </c>
      <c r="G110" s="105">
        <f t="shared" si="46"/>
        <v>12947.939999999999</v>
      </c>
      <c r="H110" s="105">
        <f t="shared" si="46"/>
        <v>12947.939999999999</v>
      </c>
      <c r="I110" s="105">
        <f t="shared" si="46"/>
        <v>12947.939999999999</v>
      </c>
      <c r="J110" s="105">
        <f t="shared" si="46"/>
        <v>19262.55</v>
      </c>
      <c r="K110" s="105">
        <f t="shared" si="46"/>
        <v>14847.94</v>
      </c>
      <c r="L110" s="105">
        <f t="shared" si="46"/>
        <v>14847.94</v>
      </c>
      <c r="M110" s="105">
        <f t="shared" si="46"/>
        <v>14847.94</v>
      </c>
      <c r="N110" s="105">
        <f t="shared" si="46"/>
        <v>14847.94</v>
      </c>
      <c r="O110" s="105">
        <f t="shared" si="46"/>
        <v>20799.330000000002</v>
      </c>
      <c r="P110" s="105">
        <f t="shared" si="46"/>
        <v>74361.8</v>
      </c>
      <c r="Q110" s="105">
        <f>+Q111+Q114+Q118+Q121</f>
        <v>238555.14</v>
      </c>
    </row>
    <row r="111" spans="1:17" x14ac:dyDescent="0.2">
      <c r="A111" s="106">
        <v>1300</v>
      </c>
      <c r="B111" s="83" t="s">
        <v>49</v>
      </c>
      <c r="C111" s="59"/>
      <c r="D111" s="59"/>
      <c r="E111" s="61">
        <f t="shared" ref="E111:Q111" si="47">SUM(E112:E113)</f>
        <v>0</v>
      </c>
      <c r="F111" s="61">
        <f t="shared" si="47"/>
        <v>0</v>
      </c>
      <c r="G111" s="61">
        <f t="shared" si="47"/>
        <v>0</v>
      </c>
      <c r="H111" s="61">
        <f t="shared" si="47"/>
        <v>0</v>
      </c>
      <c r="I111" s="61">
        <f t="shared" si="47"/>
        <v>0</v>
      </c>
      <c r="J111" s="61">
        <f t="shared" si="47"/>
        <v>5951.39</v>
      </c>
      <c r="K111" s="61">
        <f t="shared" si="47"/>
        <v>0</v>
      </c>
      <c r="L111" s="61">
        <f t="shared" si="47"/>
        <v>0</v>
      </c>
      <c r="M111" s="61">
        <f t="shared" si="47"/>
        <v>0</v>
      </c>
      <c r="N111" s="61">
        <f t="shared" si="47"/>
        <v>0</v>
      </c>
      <c r="O111" s="61">
        <f t="shared" si="47"/>
        <v>5951.39</v>
      </c>
      <c r="P111" s="61">
        <f t="shared" si="47"/>
        <v>59513.86</v>
      </c>
      <c r="Q111" s="61">
        <f t="shared" si="47"/>
        <v>71416.639999999999</v>
      </c>
    </row>
    <row r="112" spans="1:17" x14ac:dyDescent="0.2">
      <c r="A112" s="26">
        <v>1321</v>
      </c>
      <c r="B112" s="27" t="s">
        <v>50</v>
      </c>
      <c r="C112" s="22">
        <v>1400319</v>
      </c>
      <c r="D112" s="22" t="s">
        <v>98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52">
        <v>5951.39</v>
      </c>
      <c r="K112" s="29">
        <v>0</v>
      </c>
      <c r="L112" s="29">
        <v>0</v>
      </c>
      <c r="M112" s="29">
        <v>0</v>
      </c>
      <c r="N112" s="29">
        <v>0</v>
      </c>
      <c r="O112" s="29">
        <v>5951.39</v>
      </c>
      <c r="P112" s="29">
        <v>0</v>
      </c>
      <c r="Q112" s="30">
        <f>SUM(E112:P112)</f>
        <v>11902.78</v>
      </c>
    </row>
    <row r="113" spans="1:17" x14ac:dyDescent="0.2">
      <c r="A113" s="26">
        <v>1323</v>
      </c>
      <c r="B113" s="27" t="s">
        <v>51</v>
      </c>
      <c r="C113" s="22">
        <v>1400319</v>
      </c>
      <c r="D113" s="22" t="s">
        <v>98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59513.86</v>
      </c>
      <c r="Q113" s="30">
        <f>SUM(E113:P113)</f>
        <v>59513.86</v>
      </c>
    </row>
    <row r="114" spans="1:17" x14ac:dyDescent="0.2">
      <c r="A114" s="57">
        <v>1400</v>
      </c>
      <c r="B114" s="58" t="s">
        <v>54</v>
      </c>
      <c r="C114" s="59"/>
      <c r="D114" s="59"/>
      <c r="E114" s="61">
        <f t="shared" ref="E114:Q114" si="48">SUM(E115:E117)</f>
        <v>5711.0499999999993</v>
      </c>
      <c r="F114" s="61">
        <f t="shared" si="48"/>
        <v>5711.0499999999993</v>
      </c>
      <c r="G114" s="61">
        <f t="shared" si="48"/>
        <v>5711.0499999999993</v>
      </c>
      <c r="H114" s="61">
        <f t="shared" si="48"/>
        <v>5711.0499999999993</v>
      </c>
      <c r="I114" s="61">
        <f t="shared" si="48"/>
        <v>5711.0499999999993</v>
      </c>
      <c r="J114" s="61">
        <f t="shared" si="48"/>
        <v>5711.0499999999993</v>
      </c>
      <c r="K114" s="61">
        <f t="shared" si="48"/>
        <v>5711.0499999999993</v>
      </c>
      <c r="L114" s="61">
        <f t="shared" si="48"/>
        <v>5711.0499999999993</v>
      </c>
      <c r="M114" s="61">
        <f t="shared" si="48"/>
        <v>5711.0499999999993</v>
      </c>
      <c r="N114" s="61">
        <f t="shared" si="48"/>
        <v>5711.0499999999993</v>
      </c>
      <c r="O114" s="61">
        <f t="shared" si="48"/>
        <v>5711.0499999999993</v>
      </c>
      <c r="P114" s="61">
        <f t="shared" si="48"/>
        <v>5711.0499999999993</v>
      </c>
      <c r="Q114" s="61">
        <f t="shared" si="48"/>
        <v>68532.599999999991</v>
      </c>
    </row>
    <row r="115" spans="1:17" x14ac:dyDescent="0.2">
      <c r="A115" s="26">
        <v>1413</v>
      </c>
      <c r="B115" s="27" t="s">
        <v>55</v>
      </c>
      <c r="C115" s="22">
        <v>1400319</v>
      </c>
      <c r="D115" s="22" t="s">
        <v>98</v>
      </c>
      <c r="E115" s="29">
        <v>3578.02</v>
      </c>
      <c r="F115" s="29">
        <v>3578.02</v>
      </c>
      <c r="G115" s="29">
        <v>3578.02</v>
      </c>
      <c r="H115" s="29">
        <v>3578.02</v>
      </c>
      <c r="I115" s="29">
        <v>3578.02</v>
      </c>
      <c r="J115" s="29">
        <v>3578.02</v>
      </c>
      <c r="K115" s="29">
        <v>3578.02</v>
      </c>
      <c r="L115" s="29">
        <v>3578.02</v>
      </c>
      <c r="M115" s="29">
        <v>3578.02</v>
      </c>
      <c r="N115" s="29">
        <v>3578.02</v>
      </c>
      <c r="O115" s="29">
        <v>3578.02</v>
      </c>
      <c r="P115" s="29">
        <v>3578.02</v>
      </c>
      <c r="Q115" s="30">
        <f>SUM(E115:P115)</f>
        <v>42936.239999999991</v>
      </c>
    </row>
    <row r="116" spans="1:17" x14ac:dyDescent="0.2">
      <c r="A116" s="26">
        <v>1421</v>
      </c>
      <c r="B116" s="27" t="s">
        <v>56</v>
      </c>
      <c r="C116" s="22">
        <v>1400319</v>
      </c>
      <c r="D116" s="22" t="s">
        <v>98</v>
      </c>
      <c r="E116" s="29">
        <v>1523.59</v>
      </c>
      <c r="F116" s="29">
        <v>1523.59</v>
      </c>
      <c r="G116" s="29">
        <v>1523.59</v>
      </c>
      <c r="H116" s="29">
        <v>1523.59</v>
      </c>
      <c r="I116" s="29">
        <v>1523.59</v>
      </c>
      <c r="J116" s="29">
        <v>1523.59</v>
      </c>
      <c r="K116" s="29">
        <v>1523.59</v>
      </c>
      <c r="L116" s="29">
        <v>1523.59</v>
      </c>
      <c r="M116" s="29">
        <v>1523.59</v>
      </c>
      <c r="N116" s="29">
        <v>1523.59</v>
      </c>
      <c r="O116" s="29">
        <v>1523.59</v>
      </c>
      <c r="P116" s="29">
        <v>1523.59</v>
      </c>
      <c r="Q116" s="30">
        <f>SUM(E116:P116)</f>
        <v>18283.079999999998</v>
      </c>
    </row>
    <row r="117" spans="1:17" x14ac:dyDescent="0.2">
      <c r="A117" s="26">
        <v>1431</v>
      </c>
      <c r="B117" s="27" t="s">
        <v>57</v>
      </c>
      <c r="C117" s="22">
        <v>1400319</v>
      </c>
      <c r="D117" s="22" t="s">
        <v>98</v>
      </c>
      <c r="E117" s="29">
        <v>609.44000000000005</v>
      </c>
      <c r="F117" s="29">
        <v>609.44000000000005</v>
      </c>
      <c r="G117" s="29">
        <v>609.44000000000005</v>
      </c>
      <c r="H117" s="29">
        <v>609.44000000000005</v>
      </c>
      <c r="I117" s="29">
        <v>609.44000000000005</v>
      </c>
      <c r="J117" s="29">
        <v>609.44000000000005</v>
      </c>
      <c r="K117" s="29">
        <v>609.44000000000005</v>
      </c>
      <c r="L117" s="29">
        <v>609.44000000000005</v>
      </c>
      <c r="M117" s="29">
        <v>609.44000000000005</v>
      </c>
      <c r="N117" s="29">
        <v>609.44000000000005</v>
      </c>
      <c r="O117" s="29">
        <v>609.44000000000005</v>
      </c>
      <c r="P117" s="29">
        <v>609.44000000000005</v>
      </c>
      <c r="Q117" s="30">
        <f>SUM(E117:P117)</f>
        <v>7313.2800000000025</v>
      </c>
    </row>
    <row r="118" spans="1:17" x14ac:dyDescent="0.2">
      <c r="A118" s="107">
        <v>1500</v>
      </c>
      <c r="B118" s="108" t="s">
        <v>102</v>
      </c>
      <c r="C118" s="55"/>
      <c r="D118" s="55"/>
      <c r="E118" s="109">
        <f>SUM(E119:E120)</f>
        <v>1447.38</v>
      </c>
      <c r="F118" s="109">
        <f t="shared" ref="F118:Q118" si="49">SUM(F119:F120)</f>
        <v>1447.38</v>
      </c>
      <c r="G118" s="109">
        <f t="shared" si="49"/>
        <v>1447.38</v>
      </c>
      <c r="H118" s="109">
        <f t="shared" si="49"/>
        <v>1447.38</v>
      </c>
      <c r="I118" s="109">
        <f t="shared" si="49"/>
        <v>1447.38</v>
      </c>
      <c r="J118" s="109">
        <f t="shared" si="49"/>
        <v>1810.6000000000001</v>
      </c>
      <c r="K118" s="109">
        <f t="shared" si="49"/>
        <v>3347.38</v>
      </c>
      <c r="L118" s="109">
        <f t="shared" si="49"/>
        <v>3347.38</v>
      </c>
      <c r="M118" s="109">
        <f t="shared" si="49"/>
        <v>3347.38</v>
      </c>
      <c r="N118" s="109">
        <f t="shared" si="49"/>
        <v>3347.38</v>
      </c>
      <c r="O118" s="109">
        <f t="shared" si="49"/>
        <v>3347.38</v>
      </c>
      <c r="P118" s="109">
        <f t="shared" si="49"/>
        <v>3347.38</v>
      </c>
      <c r="Q118" s="109">
        <f t="shared" si="49"/>
        <v>29131.780000000006</v>
      </c>
    </row>
    <row r="119" spans="1:17" x14ac:dyDescent="0.2">
      <c r="A119" s="26">
        <v>1511</v>
      </c>
      <c r="B119" s="27" t="s">
        <v>36</v>
      </c>
      <c r="C119" s="22">
        <v>1400319</v>
      </c>
      <c r="D119" s="22" t="s">
        <v>98</v>
      </c>
      <c r="E119" s="29">
        <v>1447.38</v>
      </c>
      <c r="F119" s="29">
        <v>1447.38</v>
      </c>
      <c r="G119" s="29">
        <v>1447.38</v>
      </c>
      <c r="H119" s="29">
        <v>1447.38</v>
      </c>
      <c r="I119" s="29">
        <v>1447.38</v>
      </c>
      <c r="J119" s="29">
        <v>1447.38</v>
      </c>
      <c r="K119" s="29">
        <v>1447.38</v>
      </c>
      <c r="L119" s="29">
        <v>1447.38</v>
      </c>
      <c r="M119" s="29">
        <v>1447.38</v>
      </c>
      <c r="N119" s="29">
        <v>1447.38</v>
      </c>
      <c r="O119" s="29">
        <v>1447.38</v>
      </c>
      <c r="P119" s="29">
        <v>1447.38</v>
      </c>
      <c r="Q119" s="30">
        <f>SUM(E119:P119)</f>
        <v>17368.560000000005</v>
      </c>
    </row>
    <row r="120" spans="1:17" x14ac:dyDescent="0.2">
      <c r="A120" s="26">
        <v>1592</v>
      </c>
      <c r="B120" s="27" t="s">
        <v>103</v>
      </c>
      <c r="C120" s="22">
        <v>1400319</v>
      </c>
      <c r="D120" s="22" t="s">
        <v>98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363.22</v>
      </c>
      <c r="K120" s="29">
        <v>1900</v>
      </c>
      <c r="L120" s="29">
        <v>1900</v>
      </c>
      <c r="M120" s="29">
        <v>1900</v>
      </c>
      <c r="N120" s="29">
        <v>1900</v>
      </c>
      <c r="O120" s="29">
        <v>1900</v>
      </c>
      <c r="P120" s="29">
        <v>1900</v>
      </c>
      <c r="Q120" s="30">
        <f>SUM(E120:P120)</f>
        <v>11763.220000000001</v>
      </c>
    </row>
    <row r="121" spans="1:17" x14ac:dyDescent="0.2">
      <c r="A121" s="62">
        <v>1700</v>
      </c>
      <c r="B121" s="63" t="s">
        <v>58</v>
      </c>
      <c r="C121" s="64"/>
      <c r="D121" s="64"/>
      <c r="E121" s="65">
        <f>SUM(E122)</f>
        <v>5789.51</v>
      </c>
      <c r="F121" s="65">
        <f t="shared" ref="F121:Q121" si="50">SUM(F122)</f>
        <v>5789.51</v>
      </c>
      <c r="G121" s="65">
        <f t="shared" si="50"/>
        <v>5789.51</v>
      </c>
      <c r="H121" s="65">
        <f t="shared" si="50"/>
        <v>5789.51</v>
      </c>
      <c r="I121" s="65">
        <f t="shared" si="50"/>
        <v>5789.51</v>
      </c>
      <c r="J121" s="65">
        <f t="shared" si="50"/>
        <v>5789.51</v>
      </c>
      <c r="K121" s="65">
        <f t="shared" si="50"/>
        <v>5789.51</v>
      </c>
      <c r="L121" s="65">
        <f t="shared" si="50"/>
        <v>5789.51</v>
      </c>
      <c r="M121" s="65">
        <f t="shared" si="50"/>
        <v>5789.51</v>
      </c>
      <c r="N121" s="65">
        <f t="shared" si="50"/>
        <v>5789.51</v>
      </c>
      <c r="O121" s="65">
        <f t="shared" si="50"/>
        <v>5789.51</v>
      </c>
      <c r="P121" s="65">
        <f t="shared" si="50"/>
        <v>5789.51</v>
      </c>
      <c r="Q121" s="65">
        <f t="shared" si="50"/>
        <v>69474.12000000001</v>
      </c>
    </row>
    <row r="122" spans="1:17" x14ac:dyDescent="0.2">
      <c r="A122" s="26">
        <v>1711</v>
      </c>
      <c r="B122" s="27" t="s">
        <v>58</v>
      </c>
      <c r="C122" s="22">
        <v>1400319</v>
      </c>
      <c r="D122" s="22" t="s">
        <v>98</v>
      </c>
      <c r="E122" s="29">
        <v>5789.51</v>
      </c>
      <c r="F122" s="29">
        <v>5789.51</v>
      </c>
      <c r="G122" s="29">
        <v>5789.51</v>
      </c>
      <c r="H122" s="29">
        <v>5789.51</v>
      </c>
      <c r="I122" s="29">
        <v>5789.51</v>
      </c>
      <c r="J122" s="29">
        <v>5789.51</v>
      </c>
      <c r="K122" s="29">
        <v>5789.51</v>
      </c>
      <c r="L122" s="29">
        <v>5789.51</v>
      </c>
      <c r="M122" s="29">
        <v>5789.51</v>
      </c>
      <c r="N122" s="29">
        <v>5789.51</v>
      </c>
      <c r="O122" s="29">
        <v>5789.51</v>
      </c>
      <c r="P122" s="29">
        <v>5789.51</v>
      </c>
      <c r="Q122" s="30">
        <f>SUM(E122:P122)</f>
        <v>69474.12000000001</v>
      </c>
    </row>
    <row r="123" spans="1:17" x14ac:dyDescent="0.2">
      <c r="A123" s="110">
        <v>2000</v>
      </c>
      <c r="B123" s="111" t="s">
        <v>38</v>
      </c>
      <c r="C123" s="110"/>
      <c r="D123" s="110"/>
      <c r="E123" s="105">
        <f t="shared" ref="E123:Q123" si="51">+E124+E126+E128+E130</f>
        <v>3000</v>
      </c>
      <c r="F123" s="105">
        <f t="shared" si="51"/>
        <v>5000</v>
      </c>
      <c r="G123" s="105">
        <f t="shared" si="51"/>
        <v>0</v>
      </c>
      <c r="H123" s="105">
        <f t="shared" si="51"/>
        <v>0</v>
      </c>
      <c r="I123" s="105">
        <f t="shared" si="51"/>
        <v>500</v>
      </c>
      <c r="J123" s="105">
        <f t="shared" si="51"/>
        <v>3000</v>
      </c>
      <c r="K123" s="105">
        <f t="shared" si="51"/>
        <v>0</v>
      </c>
      <c r="L123" s="105">
        <f t="shared" si="51"/>
        <v>500</v>
      </c>
      <c r="M123" s="105">
        <f t="shared" si="51"/>
        <v>0</v>
      </c>
      <c r="N123" s="105">
        <f t="shared" si="51"/>
        <v>1000</v>
      </c>
      <c r="O123" s="105">
        <f t="shared" si="51"/>
        <v>1000</v>
      </c>
      <c r="P123" s="105">
        <f t="shared" si="51"/>
        <v>0</v>
      </c>
      <c r="Q123" s="105">
        <f t="shared" si="51"/>
        <v>14000</v>
      </c>
    </row>
    <row r="124" spans="1:17" x14ac:dyDescent="0.2">
      <c r="A124" s="57">
        <v>2100</v>
      </c>
      <c r="B124" s="58" t="s">
        <v>39</v>
      </c>
      <c r="C124" s="57"/>
      <c r="D124" s="57"/>
      <c r="E124" s="112">
        <f t="shared" ref="E124:Q124" si="52">SUM(E125:E125)</f>
        <v>2500</v>
      </c>
      <c r="F124" s="112">
        <f t="shared" si="52"/>
        <v>0</v>
      </c>
      <c r="G124" s="112">
        <f t="shared" si="52"/>
        <v>0</v>
      </c>
      <c r="H124" s="112">
        <f t="shared" si="52"/>
        <v>0</v>
      </c>
      <c r="I124" s="112">
        <f t="shared" si="52"/>
        <v>0</v>
      </c>
      <c r="J124" s="112">
        <f t="shared" si="52"/>
        <v>2500</v>
      </c>
      <c r="K124" s="112">
        <f t="shared" si="52"/>
        <v>0</v>
      </c>
      <c r="L124" s="112">
        <f t="shared" si="52"/>
        <v>0</v>
      </c>
      <c r="M124" s="112">
        <f t="shared" si="52"/>
        <v>0</v>
      </c>
      <c r="N124" s="112">
        <f t="shared" si="52"/>
        <v>1000</v>
      </c>
      <c r="O124" s="112">
        <f t="shared" si="52"/>
        <v>0</v>
      </c>
      <c r="P124" s="112">
        <f t="shared" si="52"/>
        <v>0</v>
      </c>
      <c r="Q124" s="112">
        <f t="shared" si="52"/>
        <v>6000</v>
      </c>
    </row>
    <row r="125" spans="1:17" x14ac:dyDescent="0.2">
      <c r="A125" s="22">
        <v>2151</v>
      </c>
      <c r="B125" s="3" t="s">
        <v>61</v>
      </c>
      <c r="C125" s="22">
        <v>1400319</v>
      </c>
      <c r="D125" s="22" t="s">
        <v>98</v>
      </c>
      <c r="E125" s="35">
        <v>2500</v>
      </c>
      <c r="F125" s="35">
        <v>0</v>
      </c>
      <c r="G125" s="35">
        <v>0</v>
      </c>
      <c r="H125" s="35">
        <v>0</v>
      </c>
      <c r="I125" s="35">
        <v>0</v>
      </c>
      <c r="J125" s="35">
        <v>2500</v>
      </c>
      <c r="K125" s="35">
        <v>0</v>
      </c>
      <c r="L125" s="35">
        <v>0</v>
      </c>
      <c r="M125" s="35">
        <v>0</v>
      </c>
      <c r="N125" s="35">
        <v>1000</v>
      </c>
      <c r="O125" s="35">
        <v>0</v>
      </c>
      <c r="P125" s="35">
        <v>0</v>
      </c>
      <c r="Q125" s="30">
        <f>SUM(E125:P125)</f>
        <v>6000</v>
      </c>
    </row>
    <row r="126" spans="1:17" x14ac:dyDescent="0.2">
      <c r="A126" s="72">
        <v>2200</v>
      </c>
      <c r="B126" s="73" t="s">
        <v>62</v>
      </c>
      <c r="C126" s="74"/>
      <c r="D126" s="74"/>
      <c r="E126" s="113">
        <f t="shared" ref="E126:Q126" si="53">SUM(E127)</f>
        <v>0</v>
      </c>
      <c r="F126" s="113">
        <f t="shared" si="53"/>
        <v>500</v>
      </c>
      <c r="G126" s="113">
        <f t="shared" si="53"/>
        <v>0</v>
      </c>
      <c r="H126" s="113">
        <f t="shared" si="53"/>
        <v>0</v>
      </c>
      <c r="I126" s="113">
        <f t="shared" si="53"/>
        <v>500</v>
      </c>
      <c r="J126" s="113">
        <f t="shared" si="53"/>
        <v>0</v>
      </c>
      <c r="K126" s="113">
        <f t="shared" si="53"/>
        <v>0</v>
      </c>
      <c r="L126" s="113">
        <f t="shared" si="53"/>
        <v>500</v>
      </c>
      <c r="M126" s="113">
        <f t="shared" si="53"/>
        <v>0</v>
      </c>
      <c r="N126" s="113">
        <f t="shared" si="53"/>
        <v>0</v>
      </c>
      <c r="O126" s="113">
        <f t="shared" si="53"/>
        <v>500</v>
      </c>
      <c r="P126" s="113">
        <f t="shared" si="53"/>
        <v>0</v>
      </c>
      <c r="Q126" s="113">
        <f t="shared" si="53"/>
        <v>2000</v>
      </c>
    </row>
    <row r="127" spans="1:17" x14ac:dyDescent="0.2">
      <c r="A127" s="22">
        <v>2212</v>
      </c>
      <c r="B127" s="3" t="s">
        <v>63</v>
      </c>
      <c r="C127" s="22">
        <v>1400319</v>
      </c>
      <c r="D127" s="22" t="s">
        <v>98</v>
      </c>
      <c r="E127" s="35">
        <v>0</v>
      </c>
      <c r="F127" s="35">
        <v>500</v>
      </c>
      <c r="G127" s="35">
        <v>0</v>
      </c>
      <c r="H127" s="35">
        <v>0</v>
      </c>
      <c r="I127" s="35">
        <v>500</v>
      </c>
      <c r="J127" s="35">
        <v>0</v>
      </c>
      <c r="K127" s="35">
        <v>0</v>
      </c>
      <c r="L127" s="35">
        <v>500</v>
      </c>
      <c r="M127" s="35">
        <v>0</v>
      </c>
      <c r="N127" s="35">
        <v>0</v>
      </c>
      <c r="O127" s="35">
        <v>500</v>
      </c>
      <c r="P127" s="35">
        <v>0</v>
      </c>
      <c r="Q127" s="30">
        <f>SUM(E127:P127)</f>
        <v>2000</v>
      </c>
    </row>
    <row r="128" spans="1:17" x14ac:dyDescent="0.2">
      <c r="A128" s="59">
        <v>2600</v>
      </c>
      <c r="B128" s="83" t="s">
        <v>43</v>
      </c>
      <c r="C128" s="106"/>
      <c r="D128" s="106"/>
      <c r="E128" s="114">
        <f t="shared" ref="E128:Q128" si="54">SUM(E129)</f>
        <v>500</v>
      </c>
      <c r="F128" s="114">
        <f t="shared" si="54"/>
        <v>0</v>
      </c>
      <c r="G128" s="114">
        <f t="shared" si="54"/>
        <v>0</v>
      </c>
      <c r="H128" s="114">
        <f t="shared" si="54"/>
        <v>0</v>
      </c>
      <c r="I128" s="114">
        <f t="shared" si="54"/>
        <v>0</v>
      </c>
      <c r="J128" s="114">
        <f t="shared" si="54"/>
        <v>500</v>
      </c>
      <c r="K128" s="114">
        <f t="shared" si="54"/>
        <v>0</v>
      </c>
      <c r="L128" s="114">
        <f t="shared" si="54"/>
        <v>0</v>
      </c>
      <c r="M128" s="114">
        <f t="shared" si="54"/>
        <v>0</v>
      </c>
      <c r="N128" s="114">
        <f t="shared" si="54"/>
        <v>0</v>
      </c>
      <c r="O128" s="114">
        <f t="shared" si="54"/>
        <v>500</v>
      </c>
      <c r="P128" s="114">
        <f t="shared" si="54"/>
        <v>0</v>
      </c>
      <c r="Q128" s="114">
        <f t="shared" si="54"/>
        <v>1500</v>
      </c>
    </row>
    <row r="129" spans="1:17" x14ac:dyDescent="0.2">
      <c r="A129" s="22">
        <v>2612</v>
      </c>
      <c r="B129" s="3" t="s">
        <v>44</v>
      </c>
      <c r="C129" s="22">
        <v>1400319</v>
      </c>
      <c r="D129" s="22" t="s">
        <v>98</v>
      </c>
      <c r="E129" s="35">
        <v>500</v>
      </c>
      <c r="F129" s="35">
        <v>0</v>
      </c>
      <c r="G129" s="35">
        <v>0</v>
      </c>
      <c r="H129" s="35">
        <v>0</v>
      </c>
      <c r="I129" s="35">
        <v>0</v>
      </c>
      <c r="J129" s="35">
        <v>500</v>
      </c>
      <c r="K129" s="35">
        <v>0</v>
      </c>
      <c r="L129" s="35">
        <v>0</v>
      </c>
      <c r="M129" s="35">
        <v>0</v>
      </c>
      <c r="N129" s="35">
        <v>0</v>
      </c>
      <c r="O129" s="35">
        <v>500</v>
      </c>
      <c r="P129" s="35">
        <v>0</v>
      </c>
      <c r="Q129" s="30">
        <f>SUM(E129:P129)</f>
        <v>1500</v>
      </c>
    </row>
    <row r="130" spans="1:17" x14ac:dyDescent="0.2">
      <c r="A130" s="72">
        <v>2700</v>
      </c>
      <c r="B130" s="73" t="s">
        <v>109</v>
      </c>
      <c r="C130" s="76"/>
      <c r="D130" s="76"/>
      <c r="E130" s="115">
        <f t="shared" ref="E130:Q130" si="55">SUM(E131)</f>
        <v>0</v>
      </c>
      <c r="F130" s="115">
        <f t="shared" si="55"/>
        <v>4500</v>
      </c>
      <c r="G130" s="115">
        <f t="shared" si="55"/>
        <v>0</v>
      </c>
      <c r="H130" s="115">
        <f t="shared" si="55"/>
        <v>0</v>
      </c>
      <c r="I130" s="115">
        <f t="shared" si="55"/>
        <v>0</v>
      </c>
      <c r="J130" s="115">
        <f t="shared" si="55"/>
        <v>0</v>
      </c>
      <c r="K130" s="115">
        <f t="shared" si="55"/>
        <v>0</v>
      </c>
      <c r="L130" s="115">
        <f t="shared" si="55"/>
        <v>0</v>
      </c>
      <c r="M130" s="115">
        <f t="shared" si="55"/>
        <v>0</v>
      </c>
      <c r="N130" s="115">
        <f t="shared" si="55"/>
        <v>0</v>
      </c>
      <c r="O130" s="115">
        <f t="shared" si="55"/>
        <v>0</v>
      </c>
      <c r="P130" s="115">
        <f t="shared" si="55"/>
        <v>0</v>
      </c>
      <c r="Q130" s="115">
        <f t="shared" si="55"/>
        <v>4500</v>
      </c>
    </row>
    <row r="131" spans="1:17" x14ac:dyDescent="0.2">
      <c r="A131" s="22">
        <v>2711</v>
      </c>
      <c r="B131" s="3" t="s">
        <v>65</v>
      </c>
      <c r="C131" s="22">
        <v>1400319</v>
      </c>
      <c r="D131" s="22" t="s">
        <v>98</v>
      </c>
      <c r="E131" s="29">
        <v>0</v>
      </c>
      <c r="F131" s="29">
        <v>4500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30">
        <f>SUM(E131:P131)</f>
        <v>4500</v>
      </c>
    </row>
    <row r="132" spans="1:17" x14ac:dyDescent="0.2">
      <c r="A132" s="88">
        <v>3000</v>
      </c>
      <c r="B132" s="116" t="s">
        <v>45</v>
      </c>
      <c r="C132" s="117"/>
      <c r="D132" s="117"/>
      <c r="E132" s="105">
        <f>+E133+E135+E139+E141+E144+E146</f>
        <v>21450</v>
      </c>
      <c r="F132" s="105">
        <f t="shared" ref="F132:Q132" si="56">+F133+F135+F139+F141+F144+F146</f>
        <v>3450</v>
      </c>
      <c r="G132" s="105">
        <f t="shared" si="56"/>
        <v>21950</v>
      </c>
      <c r="H132" s="105">
        <f t="shared" si="56"/>
        <v>3450</v>
      </c>
      <c r="I132" s="105">
        <f t="shared" si="56"/>
        <v>3450</v>
      </c>
      <c r="J132" s="105">
        <f t="shared" si="56"/>
        <v>15450</v>
      </c>
      <c r="K132" s="105">
        <f t="shared" si="56"/>
        <v>9450</v>
      </c>
      <c r="L132" s="105">
        <f t="shared" si="56"/>
        <v>3450</v>
      </c>
      <c r="M132" s="105">
        <f t="shared" si="56"/>
        <v>13450</v>
      </c>
      <c r="N132" s="105">
        <f t="shared" si="56"/>
        <v>4950</v>
      </c>
      <c r="O132" s="105">
        <f t="shared" si="56"/>
        <v>16450</v>
      </c>
      <c r="P132" s="105">
        <f t="shared" si="56"/>
        <v>3450</v>
      </c>
      <c r="Q132" s="105">
        <f t="shared" si="56"/>
        <v>120400</v>
      </c>
    </row>
    <row r="133" spans="1:17" x14ac:dyDescent="0.2">
      <c r="A133" s="72">
        <v>3200</v>
      </c>
      <c r="B133" s="73" t="s">
        <v>70</v>
      </c>
      <c r="C133" s="74"/>
      <c r="D133" s="74"/>
      <c r="E133" s="75">
        <f t="shared" ref="E133:Q133" si="57">SUM(E134)</f>
        <v>1500</v>
      </c>
      <c r="F133" s="75">
        <f t="shared" si="57"/>
        <v>1500</v>
      </c>
      <c r="G133" s="75">
        <f t="shared" si="57"/>
        <v>1500</v>
      </c>
      <c r="H133" s="75">
        <f t="shared" si="57"/>
        <v>1500</v>
      </c>
      <c r="I133" s="75">
        <f t="shared" si="57"/>
        <v>1500</v>
      </c>
      <c r="J133" s="75">
        <f t="shared" si="57"/>
        <v>1500</v>
      </c>
      <c r="K133" s="75">
        <f t="shared" si="57"/>
        <v>1500</v>
      </c>
      <c r="L133" s="75">
        <f t="shared" si="57"/>
        <v>1500</v>
      </c>
      <c r="M133" s="75">
        <f t="shared" si="57"/>
        <v>1500</v>
      </c>
      <c r="N133" s="75">
        <f t="shared" si="57"/>
        <v>1500</v>
      </c>
      <c r="O133" s="75">
        <f t="shared" si="57"/>
        <v>1500</v>
      </c>
      <c r="P133" s="75">
        <f t="shared" si="57"/>
        <v>1500</v>
      </c>
      <c r="Q133" s="75">
        <f t="shared" si="57"/>
        <v>18000</v>
      </c>
    </row>
    <row r="134" spans="1:17" x14ac:dyDescent="0.2">
      <c r="A134" s="22">
        <v>3231</v>
      </c>
      <c r="B134" s="3" t="s">
        <v>72</v>
      </c>
      <c r="C134" s="22">
        <v>1400319</v>
      </c>
      <c r="D134" s="22" t="s">
        <v>98</v>
      </c>
      <c r="E134" s="35">
        <v>1500</v>
      </c>
      <c r="F134" s="35">
        <v>1500</v>
      </c>
      <c r="G134" s="35">
        <v>1500</v>
      </c>
      <c r="H134" s="35">
        <v>1500</v>
      </c>
      <c r="I134" s="35">
        <v>1500</v>
      </c>
      <c r="J134" s="35">
        <v>1500</v>
      </c>
      <c r="K134" s="35">
        <v>1500</v>
      </c>
      <c r="L134" s="35">
        <v>1500</v>
      </c>
      <c r="M134" s="35">
        <v>1500</v>
      </c>
      <c r="N134" s="35">
        <v>1500</v>
      </c>
      <c r="O134" s="35">
        <v>1500</v>
      </c>
      <c r="P134" s="35">
        <v>1500</v>
      </c>
      <c r="Q134" s="30">
        <f>SUM(E134:P134)</f>
        <v>18000</v>
      </c>
    </row>
    <row r="135" spans="1:17" x14ac:dyDescent="0.2">
      <c r="A135" s="72">
        <v>3300</v>
      </c>
      <c r="B135" s="73" t="s">
        <v>110</v>
      </c>
      <c r="C135" s="72"/>
      <c r="D135" s="72"/>
      <c r="E135" s="75">
        <f>SUM(E136:E137)</f>
        <v>0</v>
      </c>
      <c r="F135" s="75">
        <f t="shared" ref="F135:Q135" si="58">SUM(F136:F137)</f>
        <v>0</v>
      </c>
      <c r="G135" s="75">
        <f t="shared" si="58"/>
        <v>7000</v>
      </c>
      <c r="H135" s="75">
        <f t="shared" si="58"/>
        <v>0</v>
      </c>
      <c r="I135" s="75">
        <f t="shared" si="58"/>
        <v>0</v>
      </c>
      <c r="J135" s="75">
        <f t="shared" si="58"/>
        <v>12000</v>
      </c>
      <c r="K135" s="75">
        <f t="shared" si="58"/>
        <v>0</v>
      </c>
      <c r="L135" s="75">
        <f t="shared" si="58"/>
        <v>0</v>
      </c>
      <c r="M135" s="75">
        <f t="shared" si="58"/>
        <v>0</v>
      </c>
      <c r="N135" s="75">
        <f t="shared" si="58"/>
        <v>0</v>
      </c>
      <c r="O135" s="75">
        <f t="shared" si="58"/>
        <v>0</v>
      </c>
      <c r="P135" s="75">
        <f t="shared" si="58"/>
        <v>0</v>
      </c>
      <c r="Q135" s="75">
        <f t="shared" si="58"/>
        <v>19000</v>
      </c>
    </row>
    <row r="136" spans="1:17" x14ac:dyDescent="0.2">
      <c r="A136" s="22">
        <v>3331</v>
      </c>
      <c r="B136" s="3" t="s">
        <v>111</v>
      </c>
      <c r="C136" s="22">
        <v>1400319</v>
      </c>
      <c r="D136" s="22" t="s">
        <v>98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12000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29">
        <f>SUM(E136:P136)</f>
        <v>12000</v>
      </c>
    </row>
    <row r="137" spans="1:17" x14ac:dyDescent="0.2">
      <c r="A137" s="22">
        <v>3341</v>
      </c>
      <c r="B137" s="3" t="s">
        <v>112</v>
      </c>
      <c r="C137" s="22">
        <v>1400319</v>
      </c>
      <c r="D137" s="22" t="s">
        <v>98</v>
      </c>
      <c r="E137" s="35">
        <v>0</v>
      </c>
      <c r="F137" s="35">
        <v>0</v>
      </c>
      <c r="G137" s="35">
        <v>7000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29">
        <f>SUM(E137:P137)</f>
        <v>7000</v>
      </c>
    </row>
    <row r="138" spans="1:17" x14ac:dyDescent="0.2">
      <c r="A138" s="22">
        <v>3321</v>
      </c>
      <c r="B138" s="3" t="s">
        <v>75</v>
      </c>
      <c r="C138" s="22"/>
      <c r="D138" s="22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29"/>
    </row>
    <row r="139" spans="1:17" x14ac:dyDescent="0.2">
      <c r="A139" s="59">
        <v>3400</v>
      </c>
      <c r="B139" s="83" t="s">
        <v>78</v>
      </c>
      <c r="C139" s="74"/>
      <c r="D139" s="74"/>
      <c r="E139" s="113">
        <f t="shared" ref="E139:Q139" si="59">SUM(E140)</f>
        <v>0</v>
      </c>
      <c r="F139" s="113">
        <f t="shared" si="59"/>
        <v>0</v>
      </c>
      <c r="G139" s="113">
        <f t="shared" si="59"/>
        <v>0</v>
      </c>
      <c r="H139" s="113">
        <f t="shared" si="59"/>
        <v>0</v>
      </c>
      <c r="I139" s="113">
        <f t="shared" si="59"/>
        <v>0</v>
      </c>
      <c r="J139" s="113">
        <f t="shared" si="59"/>
        <v>0</v>
      </c>
      <c r="K139" s="113">
        <f t="shared" si="59"/>
        <v>0</v>
      </c>
      <c r="L139" s="113">
        <f t="shared" si="59"/>
        <v>0</v>
      </c>
      <c r="M139" s="113">
        <f t="shared" si="59"/>
        <v>10000</v>
      </c>
      <c r="N139" s="113">
        <f t="shared" si="59"/>
        <v>0</v>
      </c>
      <c r="O139" s="113">
        <f t="shared" si="59"/>
        <v>8000</v>
      </c>
      <c r="P139" s="113">
        <f t="shared" si="59"/>
        <v>0</v>
      </c>
      <c r="Q139" s="113">
        <f t="shared" si="59"/>
        <v>18000</v>
      </c>
    </row>
    <row r="140" spans="1:17" x14ac:dyDescent="0.2">
      <c r="A140" s="22">
        <v>3451</v>
      </c>
      <c r="B140" s="3" t="s">
        <v>80</v>
      </c>
      <c r="C140" s="22">
        <v>1400319</v>
      </c>
      <c r="D140" s="22" t="s">
        <v>98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10000</v>
      </c>
      <c r="N140" s="35">
        <v>0</v>
      </c>
      <c r="O140" s="35">
        <v>8000</v>
      </c>
      <c r="P140" s="35">
        <v>0</v>
      </c>
      <c r="Q140" s="30">
        <f>SUM(E140:P140)</f>
        <v>18000</v>
      </c>
    </row>
    <row r="141" spans="1:17" x14ac:dyDescent="0.2">
      <c r="A141" s="59">
        <v>3500</v>
      </c>
      <c r="B141" s="83" t="s">
        <v>113</v>
      </c>
      <c r="C141" s="74"/>
      <c r="D141" s="74"/>
      <c r="E141" s="75">
        <f>SUM(E142:E143)</f>
        <v>9500</v>
      </c>
      <c r="F141" s="75">
        <f t="shared" ref="F141:Q141" si="60">SUM(F142:F143)</f>
        <v>1500</v>
      </c>
      <c r="G141" s="75">
        <f t="shared" si="60"/>
        <v>1500</v>
      </c>
      <c r="H141" s="75">
        <f t="shared" si="60"/>
        <v>1500</v>
      </c>
      <c r="I141" s="75">
        <f t="shared" si="60"/>
        <v>1500</v>
      </c>
      <c r="J141" s="75">
        <f t="shared" si="60"/>
        <v>1500</v>
      </c>
      <c r="K141" s="75">
        <f t="shared" si="60"/>
        <v>7500</v>
      </c>
      <c r="L141" s="75">
        <f t="shared" si="60"/>
        <v>1500</v>
      </c>
      <c r="M141" s="75">
        <f t="shared" si="60"/>
        <v>1500</v>
      </c>
      <c r="N141" s="75">
        <f t="shared" si="60"/>
        <v>1500</v>
      </c>
      <c r="O141" s="75">
        <f t="shared" si="60"/>
        <v>1500</v>
      </c>
      <c r="P141" s="75">
        <f t="shared" si="60"/>
        <v>1500</v>
      </c>
      <c r="Q141" s="75">
        <f t="shared" si="60"/>
        <v>32000</v>
      </c>
    </row>
    <row r="142" spans="1:17" x14ac:dyDescent="0.2">
      <c r="A142" s="22">
        <v>3531</v>
      </c>
      <c r="B142" s="3" t="s">
        <v>83</v>
      </c>
      <c r="C142" s="22">
        <v>1400319</v>
      </c>
      <c r="D142" s="22" t="s">
        <v>98</v>
      </c>
      <c r="E142" s="35">
        <v>1500</v>
      </c>
      <c r="F142" s="35">
        <v>1500</v>
      </c>
      <c r="G142" s="35">
        <v>1500</v>
      </c>
      <c r="H142" s="35">
        <v>1500</v>
      </c>
      <c r="I142" s="35">
        <v>1500</v>
      </c>
      <c r="J142" s="35">
        <v>1500</v>
      </c>
      <c r="K142" s="35">
        <v>1500</v>
      </c>
      <c r="L142" s="35">
        <v>1500</v>
      </c>
      <c r="M142" s="35">
        <v>1500</v>
      </c>
      <c r="N142" s="35">
        <v>1500</v>
      </c>
      <c r="O142" s="35">
        <v>1500</v>
      </c>
      <c r="P142" s="35">
        <v>1500</v>
      </c>
      <c r="Q142" s="35">
        <f>SUM(E142:P142)</f>
        <v>18000</v>
      </c>
    </row>
    <row r="143" spans="1:17" x14ac:dyDescent="0.2">
      <c r="A143" s="22">
        <v>3551</v>
      </c>
      <c r="B143" s="3" t="s">
        <v>82</v>
      </c>
      <c r="C143" s="22">
        <v>1400319</v>
      </c>
      <c r="D143" s="22" t="s">
        <v>98</v>
      </c>
      <c r="E143" s="35">
        <v>8000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6000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0">
        <f>SUM(E143:P143)</f>
        <v>14000</v>
      </c>
    </row>
    <row r="144" spans="1:17" x14ac:dyDescent="0.2">
      <c r="A144" s="59">
        <v>3600</v>
      </c>
      <c r="B144" s="83" t="s">
        <v>106</v>
      </c>
      <c r="C144" s="59"/>
      <c r="D144" s="59"/>
      <c r="E144" s="112">
        <f t="shared" ref="E144:Q144" si="61">SUM(E145)</f>
        <v>10000</v>
      </c>
      <c r="F144" s="112">
        <f t="shared" si="61"/>
        <v>0</v>
      </c>
      <c r="G144" s="112">
        <f t="shared" si="61"/>
        <v>10000</v>
      </c>
      <c r="H144" s="112">
        <f t="shared" si="61"/>
        <v>0</v>
      </c>
      <c r="I144" s="112">
        <f t="shared" si="61"/>
        <v>0</v>
      </c>
      <c r="J144" s="112">
        <f t="shared" si="61"/>
        <v>0</v>
      </c>
      <c r="K144" s="112">
        <f t="shared" si="61"/>
        <v>0</v>
      </c>
      <c r="L144" s="112">
        <f t="shared" si="61"/>
        <v>0</v>
      </c>
      <c r="M144" s="112">
        <f t="shared" si="61"/>
        <v>0</v>
      </c>
      <c r="N144" s="112">
        <f t="shared" si="61"/>
        <v>0</v>
      </c>
      <c r="O144" s="112">
        <f t="shared" si="61"/>
        <v>5000</v>
      </c>
      <c r="P144" s="112">
        <f t="shared" si="61"/>
        <v>0</v>
      </c>
      <c r="Q144" s="112">
        <f t="shared" si="61"/>
        <v>25000</v>
      </c>
    </row>
    <row r="145" spans="1:17" x14ac:dyDescent="0.2">
      <c r="A145" s="22">
        <v>3621</v>
      </c>
      <c r="B145" s="3" t="s">
        <v>114</v>
      </c>
      <c r="C145" s="22">
        <v>1400319</v>
      </c>
      <c r="D145" s="22" t="s">
        <v>98</v>
      </c>
      <c r="E145" s="35">
        <v>10000</v>
      </c>
      <c r="F145" s="35">
        <v>0</v>
      </c>
      <c r="G145" s="29">
        <v>10000</v>
      </c>
      <c r="H145" s="29">
        <v>0</v>
      </c>
      <c r="I145" s="29"/>
      <c r="J145" s="29">
        <v>0</v>
      </c>
      <c r="K145" s="29"/>
      <c r="L145" s="29">
        <v>0</v>
      </c>
      <c r="M145" s="29">
        <v>0</v>
      </c>
      <c r="N145" s="29">
        <v>0</v>
      </c>
      <c r="O145" s="29">
        <v>5000</v>
      </c>
      <c r="P145" s="29">
        <v>0</v>
      </c>
      <c r="Q145" s="30">
        <f>SUM(E145:P145)</f>
        <v>25000</v>
      </c>
    </row>
    <row r="146" spans="1:17" x14ac:dyDescent="0.2">
      <c r="A146" s="72">
        <v>3700</v>
      </c>
      <c r="B146" s="73" t="s">
        <v>115</v>
      </c>
      <c r="C146" s="72"/>
      <c r="D146" s="76"/>
      <c r="E146" s="80">
        <f t="shared" ref="E146:Q146" si="62">SUM(E147:E149)</f>
        <v>450</v>
      </c>
      <c r="F146" s="80">
        <f t="shared" si="62"/>
        <v>450</v>
      </c>
      <c r="G146" s="80">
        <f t="shared" si="62"/>
        <v>1950</v>
      </c>
      <c r="H146" s="80">
        <f t="shared" si="62"/>
        <v>450</v>
      </c>
      <c r="I146" s="80">
        <f t="shared" si="62"/>
        <v>450</v>
      </c>
      <c r="J146" s="80">
        <f t="shared" si="62"/>
        <v>450</v>
      </c>
      <c r="K146" s="80">
        <f t="shared" si="62"/>
        <v>450</v>
      </c>
      <c r="L146" s="80">
        <f t="shared" si="62"/>
        <v>450</v>
      </c>
      <c r="M146" s="80">
        <f t="shared" si="62"/>
        <v>450</v>
      </c>
      <c r="N146" s="80">
        <f t="shared" si="62"/>
        <v>1950</v>
      </c>
      <c r="O146" s="80">
        <f t="shared" si="62"/>
        <v>450</v>
      </c>
      <c r="P146" s="80">
        <f t="shared" si="62"/>
        <v>450</v>
      </c>
      <c r="Q146" s="80">
        <f t="shared" si="62"/>
        <v>8400</v>
      </c>
    </row>
    <row r="147" spans="1:17" x14ac:dyDescent="0.2">
      <c r="A147" s="22">
        <v>3721</v>
      </c>
      <c r="B147" s="3" t="s">
        <v>86</v>
      </c>
      <c r="C147" s="22">
        <v>1400319</v>
      </c>
      <c r="D147" s="4" t="s">
        <v>98</v>
      </c>
      <c r="E147" s="81">
        <v>0</v>
      </c>
      <c r="F147" s="81">
        <v>0</v>
      </c>
      <c r="G147" s="81">
        <v>1500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1500</v>
      </c>
      <c r="O147" s="81">
        <v>0</v>
      </c>
      <c r="P147" s="81">
        <v>0</v>
      </c>
      <c r="Q147" s="30">
        <f>SUM(E147:P147)</f>
        <v>3000</v>
      </c>
    </row>
    <row r="148" spans="1:17" x14ac:dyDescent="0.2">
      <c r="A148" s="22">
        <v>3751</v>
      </c>
      <c r="B148" s="3" t="s">
        <v>116</v>
      </c>
      <c r="C148" s="22">
        <v>1400319</v>
      </c>
      <c r="D148" s="22" t="s">
        <v>98</v>
      </c>
      <c r="E148" s="29">
        <v>300</v>
      </c>
      <c r="F148" s="29">
        <v>300</v>
      </c>
      <c r="G148" s="29">
        <v>300</v>
      </c>
      <c r="H148" s="29">
        <v>300</v>
      </c>
      <c r="I148" s="29">
        <v>300</v>
      </c>
      <c r="J148" s="29">
        <v>300</v>
      </c>
      <c r="K148" s="29">
        <v>300</v>
      </c>
      <c r="L148" s="29">
        <v>300</v>
      </c>
      <c r="M148" s="29">
        <v>300</v>
      </c>
      <c r="N148" s="29">
        <v>300</v>
      </c>
      <c r="O148" s="29">
        <v>300</v>
      </c>
      <c r="P148" s="29">
        <v>300</v>
      </c>
      <c r="Q148" s="30">
        <f>SUM(E148:P148)</f>
        <v>3600</v>
      </c>
    </row>
    <row r="149" spans="1:17" x14ac:dyDescent="0.2">
      <c r="A149" s="22">
        <v>3791</v>
      </c>
      <c r="B149" s="3" t="s">
        <v>117</v>
      </c>
      <c r="C149" s="22">
        <v>1400319</v>
      </c>
      <c r="D149" s="22" t="s">
        <v>98</v>
      </c>
      <c r="E149" s="29">
        <v>150</v>
      </c>
      <c r="F149" s="29">
        <v>150</v>
      </c>
      <c r="G149" s="29">
        <v>150</v>
      </c>
      <c r="H149" s="29">
        <v>150</v>
      </c>
      <c r="I149" s="29">
        <v>150</v>
      </c>
      <c r="J149" s="29">
        <v>150</v>
      </c>
      <c r="K149" s="29">
        <v>150</v>
      </c>
      <c r="L149" s="29">
        <v>150</v>
      </c>
      <c r="M149" s="29">
        <v>150</v>
      </c>
      <c r="N149" s="29">
        <v>150</v>
      </c>
      <c r="O149" s="29">
        <v>150</v>
      </c>
      <c r="P149" s="29">
        <v>150</v>
      </c>
      <c r="Q149" s="30">
        <f>SUM(E149:P149)</f>
        <v>1800</v>
      </c>
    </row>
    <row r="150" spans="1:17" x14ac:dyDescent="0.2">
      <c r="A150" s="88">
        <v>5000</v>
      </c>
      <c r="B150" s="116" t="s">
        <v>90</v>
      </c>
      <c r="C150" s="117"/>
      <c r="D150" s="117"/>
      <c r="E150" s="118">
        <f t="shared" ref="E150:Q150" si="63">+E151</f>
        <v>0</v>
      </c>
      <c r="F150" s="118">
        <f t="shared" si="63"/>
        <v>7500</v>
      </c>
      <c r="G150" s="118">
        <f t="shared" si="63"/>
        <v>0</v>
      </c>
      <c r="H150" s="118">
        <f t="shared" si="63"/>
        <v>0</v>
      </c>
      <c r="I150" s="118">
        <f t="shared" si="63"/>
        <v>0</v>
      </c>
      <c r="J150" s="118">
        <f t="shared" si="63"/>
        <v>0</v>
      </c>
      <c r="K150" s="118">
        <f t="shared" si="63"/>
        <v>0</v>
      </c>
      <c r="L150" s="118">
        <f t="shared" si="63"/>
        <v>0</v>
      </c>
      <c r="M150" s="118">
        <f t="shared" si="63"/>
        <v>0</v>
      </c>
      <c r="N150" s="118">
        <f t="shared" si="63"/>
        <v>0</v>
      </c>
      <c r="O150" s="118">
        <f t="shared" si="63"/>
        <v>0</v>
      </c>
      <c r="P150" s="118">
        <f t="shared" si="63"/>
        <v>0</v>
      </c>
      <c r="Q150" s="118">
        <f t="shared" si="63"/>
        <v>7500</v>
      </c>
    </row>
    <row r="151" spans="1:17" x14ac:dyDescent="0.2">
      <c r="A151" s="59">
        <v>5100</v>
      </c>
      <c r="B151" s="83" t="s">
        <v>91</v>
      </c>
      <c r="C151" s="106"/>
      <c r="D151" s="106"/>
      <c r="E151" s="114">
        <f t="shared" ref="E151:Q151" si="64">SUM(E152:E152)</f>
        <v>0</v>
      </c>
      <c r="F151" s="114">
        <f t="shared" si="64"/>
        <v>7500</v>
      </c>
      <c r="G151" s="114">
        <f t="shared" si="64"/>
        <v>0</v>
      </c>
      <c r="H151" s="114">
        <f t="shared" si="64"/>
        <v>0</v>
      </c>
      <c r="I151" s="114">
        <f t="shared" si="64"/>
        <v>0</v>
      </c>
      <c r="J151" s="114">
        <f t="shared" si="64"/>
        <v>0</v>
      </c>
      <c r="K151" s="114">
        <f t="shared" si="64"/>
        <v>0</v>
      </c>
      <c r="L151" s="114">
        <f t="shared" si="64"/>
        <v>0</v>
      </c>
      <c r="M151" s="114">
        <f t="shared" si="64"/>
        <v>0</v>
      </c>
      <c r="N151" s="114">
        <f t="shared" si="64"/>
        <v>0</v>
      </c>
      <c r="O151" s="114">
        <f t="shared" si="64"/>
        <v>0</v>
      </c>
      <c r="P151" s="114">
        <f t="shared" si="64"/>
        <v>0</v>
      </c>
      <c r="Q151" s="114">
        <f t="shared" si="64"/>
        <v>7500</v>
      </c>
    </row>
    <row r="152" spans="1:17" x14ac:dyDescent="0.2">
      <c r="A152" s="22">
        <v>5111</v>
      </c>
      <c r="B152" s="3" t="s">
        <v>118</v>
      </c>
      <c r="C152" s="22">
        <v>1400319</v>
      </c>
      <c r="D152" s="22" t="s">
        <v>98</v>
      </c>
      <c r="E152" s="29"/>
      <c r="F152" s="35">
        <v>7500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30">
        <f>SUM(E152:P152)</f>
        <v>7500</v>
      </c>
    </row>
    <row r="153" spans="1:17" s="1" customFormat="1" ht="15" customHeight="1" x14ac:dyDescent="0.25">
      <c r="A153" s="173" t="s">
        <v>0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5"/>
    </row>
    <row r="154" spans="1:17" s="1" customFormat="1" x14ac:dyDescent="0.25">
      <c r="A154" s="2" t="s">
        <v>1</v>
      </c>
      <c r="B154" s="3">
        <v>31120</v>
      </c>
      <c r="C154" s="4"/>
      <c r="D154" s="4"/>
      <c r="E154" s="180" t="s">
        <v>2</v>
      </c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2"/>
    </row>
    <row r="155" spans="1:17" s="1" customFormat="1" x14ac:dyDescent="0.25">
      <c r="A155" s="2" t="s">
        <v>3</v>
      </c>
      <c r="B155" s="3" t="s">
        <v>4</v>
      </c>
      <c r="C155" s="4"/>
      <c r="D155" s="4"/>
      <c r="E155" s="180" t="s">
        <v>5</v>
      </c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2"/>
    </row>
    <row r="156" spans="1:17" s="1" customFormat="1" x14ac:dyDescent="0.25">
      <c r="A156" s="2" t="s">
        <v>6</v>
      </c>
      <c r="B156" s="3" t="s">
        <v>7</v>
      </c>
      <c r="C156" s="4"/>
      <c r="D156" s="4"/>
      <c r="E156" s="180" t="s">
        <v>5</v>
      </c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</row>
    <row r="157" spans="1:17" s="1" customFormat="1" x14ac:dyDescent="0.25">
      <c r="A157" s="2" t="s">
        <v>8</v>
      </c>
      <c r="B157" s="5" t="s">
        <v>119</v>
      </c>
      <c r="C157" s="6"/>
      <c r="D157" s="6"/>
      <c r="E157" s="183" t="s">
        <v>120</v>
      </c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5"/>
    </row>
    <row r="158" spans="1:17" s="1" customFormat="1" x14ac:dyDescent="0.25">
      <c r="A158" s="7" t="s">
        <v>11</v>
      </c>
      <c r="B158" s="8" t="s">
        <v>12</v>
      </c>
      <c r="C158" s="7"/>
      <c r="D158" s="7"/>
      <c r="E158" s="2" t="s">
        <v>15</v>
      </c>
      <c r="F158" s="2" t="s">
        <v>16</v>
      </c>
      <c r="G158" s="2" t="s">
        <v>17</v>
      </c>
      <c r="H158" s="2" t="s">
        <v>18</v>
      </c>
      <c r="I158" s="2" t="s">
        <v>19</v>
      </c>
      <c r="J158" s="2" t="s">
        <v>20</v>
      </c>
      <c r="K158" s="2" t="s">
        <v>21</v>
      </c>
      <c r="L158" s="2" t="s">
        <v>22</v>
      </c>
      <c r="M158" s="2" t="s">
        <v>23</v>
      </c>
      <c r="N158" s="2" t="s">
        <v>24</v>
      </c>
      <c r="O158" s="2" t="s">
        <v>25</v>
      </c>
      <c r="P158" s="2" t="s">
        <v>26</v>
      </c>
      <c r="Q158" s="2" t="s">
        <v>27</v>
      </c>
    </row>
    <row r="159" spans="1:17" x14ac:dyDescent="0.2">
      <c r="A159" s="87" t="s">
        <v>28</v>
      </c>
      <c r="B159" s="9" t="s">
        <v>121</v>
      </c>
      <c r="C159" s="9"/>
      <c r="D159" s="9"/>
      <c r="E159" s="10">
        <f t="shared" ref="E159:Q159" si="65">+E160+E172</f>
        <v>186170.6</v>
      </c>
      <c r="F159" s="10">
        <f t="shared" si="65"/>
        <v>128184.26999999999</v>
      </c>
      <c r="G159" s="10">
        <f t="shared" si="65"/>
        <v>132434.26999999999</v>
      </c>
      <c r="H159" s="10">
        <f t="shared" si="65"/>
        <v>237534.27</v>
      </c>
      <c r="I159" s="10">
        <f t="shared" si="65"/>
        <v>91604.9</v>
      </c>
      <c r="J159" s="10">
        <f t="shared" si="65"/>
        <v>108960.48999999999</v>
      </c>
      <c r="K159" s="10">
        <f t="shared" si="65"/>
        <v>108366.55</v>
      </c>
      <c r="L159" s="10">
        <f t="shared" si="65"/>
        <v>61654.99</v>
      </c>
      <c r="M159" s="10">
        <f t="shared" si="65"/>
        <v>67103.039999999994</v>
      </c>
      <c r="N159" s="10">
        <f t="shared" si="65"/>
        <v>106703.03999999999</v>
      </c>
      <c r="O159" s="10">
        <f t="shared" si="65"/>
        <v>933681.98</v>
      </c>
      <c r="P159" s="10">
        <f t="shared" si="65"/>
        <v>122731.23</v>
      </c>
      <c r="Q159" s="10">
        <f t="shared" si="65"/>
        <v>2285129.63</v>
      </c>
    </row>
    <row r="160" spans="1:17" x14ac:dyDescent="0.2">
      <c r="A160" s="12"/>
      <c r="B160" s="12" t="s">
        <v>122</v>
      </c>
      <c r="C160" s="12"/>
      <c r="D160" s="12"/>
      <c r="E160" s="13">
        <f t="shared" ref="E160:Q160" si="66">+E161+E169</f>
        <v>30183.03</v>
      </c>
      <c r="F160" s="13">
        <f t="shared" si="66"/>
        <v>30183.03</v>
      </c>
      <c r="G160" s="13">
        <f t="shared" si="66"/>
        <v>30183.03</v>
      </c>
      <c r="H160" s="13">
        <f t="shared" si="66"/>
        <v>30183.03</v>
      </c>
      <c r="I160" s="13">
        <f t="shared" si="66"/>
        <v>30183.03</v>
      </c>
      <c r="J160" s="13">
        <f t="shared" si="66"/>
        <v>30298.03</v>
      </c>
      <c r="K160" s="13">
        <f t="shared" si="66"/>
        <v>30183.03</v>
      </c>
      <c r="L160" s="13">
        <f t="shared" si="66"/>
        <v>30866.109999999997</v>
      </c>
      <c r="M160" s="13">
        <f t="shared" si="66"/>
        <v>31686.609999999997</v>
      </c>
      <c r="N160" s="13">
        <f t="shared" si="66"/>
        <v>31686.609999999997</v>
      </c>
      <c r="O160" s="13">
        <f t="shared" si="66"/>
        <v>31686.609999999997</v>
      </c>
      <c r="P160" s="13">
        <f t="shared" si="66"/>
        <v>32886.61</v>
      </c>
      <c r="Q160" s="13">
        <f t="shared" si="66"/>
        <v>370208.75999999995</v>
      </c>
    </row>
    <row r="161" spans="1:18" x14ac:dyDescent="0.2">
      <c r="A161" s="14">
        <v>1000</v>
      </c>
      <c r="B161" s="15" t="s">
        <v>31</v>
      </c>
      <c r="C161" s="14"/>
      <c r="D161" s="14"/>
      <c r="E161" s="119">
        <f>+E162+E164+E166</f>
        <v>29418.03</v>
      </c>
      <c r="F161" s="119">
        <f t="shared" ref="F161:Q161" si="67">+F162+F164+F166</f>
        <v>29418.03</v>
      </c>
      <c r="G161" s="119">
        <f t="shared" si="67"/>
        <v>29418.03</v>
      </c>
      <c r="H161" s="119">
        <f t="shared" si="67"/>
        <v>29418.03</v>
      </c>
      <c r="I161" s="119">
        <f t="shared" si="67"/>
        <v>29418.03</v>
      </c>
      <c r="J161" s="119">
        <f t="shared" si="67"/>
        <v>29418.03</v>
      </c>
      <c r="K161" s="119">
        <f t="shared" si="67"/>
        <v>29418.03</v>
      </c>
      <c r="L161" s="119">
        <f t="shared" si="67"/>
        <v>30101.109999999997</v>
      </c>
      <c r="M161" s="119">
        <f t="shared" si="67"/>
        <v>30921.609999999997</v>
      </c>
      <c r="N161" s="119">
        <f t="shared" si="67"/>
        <v>30921.609999999997</v>
      </c>
      <c r="O161" s="119">
        <f t="shared" si="67"/>
        <v>30921.609999999997</v>
      </c>
      <c r="P161" s="119">
        <f t="shared" si="67"/>
        <v>30921.609999999997</v>
      </c>
      <c r="Q161" s="119">
        <f t="shared" si="67"/>
        <v>359713.75999999995</v>
      </c>
    </row>
    <row r="162" spans="1:18" x14ac:dyDescent="0.2">
      <c r="A162" s="90">
        <v>1100</v>
      </c>
      <c r="B162" s="91" t="s">
        <v>32</v>
      </c>
      <c r="C162" s="90"/>
      <c r="D162" s="90"/>
      <c r="E162" s="21">
        <f t="shared" ref="E162:Q162" si="68">SUM(E163)</f>
        <v>16567.96</v>
      </c>
      <c r="F162" s="21">
        <f t="shared" si="68"/>
        <v>16567.96</v>
      </c>
      <c r="G162" s="21">
        <f t="shared" si="68"/>
        <v>16567.96</v>
      </c>
      <c r="H162" s="21">
        <f t="shared" si="68"/>
        <v>16567.96</v>
      </c>
      <c r="I162" s="21">
        <f t="shared" si="68"/>
        <v>16567.96</v>
      </c>
      <c r="J162" s="21">
        <f t="shared" si="68"/>
        <v>16567.96</v>
      </c>
      <c r="K162" s="21">
        <f t="shared" si="68"/>
        <v>16567.96</v>
      </c>
      <c r="L162" s="21">
        <f t="shared" si="68"/>
        <v>16567.96</v>
      </c>
      <c r="M162" s="21">
        <f t="shared" si="68"/>
        <v>16567.96</v>
      </c>
      <c r="N162" s="21">
        <f t="shared" si="68"/>
        <v>16567.96</v>
      </c>
      <c r="O162" s="21">
        <f t="shared" si="68"/>
        <v>16567.96</v>
      </c>
      <c r="P162" s="21">
        <f t="shared" si="68"/>
        <v>16567.96</v>
      </c>
      <c r="Q162" s="21">
        <f t="shared" si="68"/>
        <v>198815.51999999993</v>
      </c>
    </row>
    <row r="163" spans="1:18" x14ac:dyDescent="0.2">
      <c r="A163" s="4">
        <v>1131</v>
      </c>
      <c r="B163" s="3" t="s">
        <v>33</v>
      </c>
      <c r="C163" s="22">
        <v>1100119</v>
      </c>
      <c r="D163" s="22" t="s">
        <v>119</v>
      </c>
      <c r="E163" s="23">
        <v>16567.96</v>
      </c>
      <c r="F163" s="23">
        <v>16567.96</v>
      </c>
      <c r="G163" s="23">
        <v>16567.96</v>
      </c>
      <c r="H163" s="23">
        <v>16567.96</v>
      </c>
      <c r="I163" s="23">
        <v>16567.96</v>
      </c>
      <c r="J163" s="23">
        <v>16567.96</v>
      </c>
      <c r="K163" s="23">
        <v>16567.96</v>
      </c>
      <c r="L163" s="23">
        <v>16567.96</v>
      </c>
      <c r="M163" s="23">
        <v>16567.96</v>
      </c>
      <c r="N163" s="23">
        <v>16567.96</v>
      </c>
      <c r="O163" s="23">
        <v>16567.96</v>
      </c>
      <c r="P163" s="23">
        <v>16567.96</v>
      </c>
      <c r="Q163" s="23">
        <f>SUM(E163:P163)</f>
        <v>198815.51999999993</v>
      </c>
    </row>
    <row r="164" spans="1:18" x14ac:dyDescent="0.2">
      <c r="A164" s="24">
        <v>1200</v>
      </c>
      <c r="B164" s="25" t="s">
        <v>123</v>
      </c>
      <c r="C164" s="20"/>
      <c r="D164" s="20"/>
      <c r="E164" s="120">
        <f>SUM(E165)</f>
        <v>11071.67</v>
      </c>
      <c r="F164" s="120">
        <f t="shared" ref="F164:Q164" si="69">SUM(F165)</f>
        <v>11071.67</v>
      </c>
      <c r="G164" s="120">
        <f t="shared" si="69"/>
        <v>11071.67</v>
      </c>
      <c r="H164" s="120">
        <f t="shared" si="69"/>
        <v>11071.67</v>
      </c>
      <c r="I164" s="120">
        <f t="shared" si="69"/>
        <v>11071.67</v>
      </c>
      <c r="J164" s="120">
        <f t="shared" si="69"/>
        <v>11071.67</v>
      </c>
      <c r="K164" s="120">
        <f t="shared" si="69"/>
        <v>11071.67</v>
      </c>
      <c r="L164" s="120">
        <f t="shared" si="69"/>
        <v>11071.67</v>
      </c>
      <c r="M164" s="120">
        <f t="shared" si="69"/>
        <v>11071.67</v>
      </c>
      <c r="N164" s="120">
        <f t="shared" si="69"/>
        <v>11071.67</v>
      </c>
      <c r="O164" s="120">
        <f t="shared" si="69"/>
        <v>11071.67</v>
      </c>
      <c r="P164" s="120">
        <f t="shared" si="69"/>
        <v>11071.67</v>
      </c>
      <c r="Q164" s="120">
        <f t="shared" si="69"/>
        <v>132860.04</v>
      </c>
    </row>
    <row r="165" spans="1:18" x14ac:dyDescent="0.2">
      <c r="A165" s="22">
        <v>1212</v>
      </c>
      <c r="B165" s="121" t="s">
        <v>124</v>
      </c>
      <c r="C165" s="22">
        <v>1100119</v>
      </c>
      <c r="D165" s="22" t="s">
        <v>119</v>
      </c>
      <c r="E165" s="29">
        <v>11071.67</v>
      </c>
      <c r="F165" s="29">
        <v>11071.67</v>
      </c>
      <c r="G165" s="29">
        <v>11071.67</v>
      </c>
      <c r="H165" s="29">
        <v>11071.67</v>
      </c>
      <c r="I165" s="29">
        <v>11071.67</v>
      </c>
      <c r="J165" s="29">
        <v>11071.67</v>
      </c>
      <c r="K165" s="29">
        <v>11071.67</v>
      </c>
      <c r="L165" s="29">
        <v>11071.67</v>
      </c>
      <c r="M165" s="29">
        <v>11071.67</v>
      </c>
      <c r="N165" s="29">
        <v>11071.67</v>
      </c>
      <c r="O165" s="29">
        <v>11071.67</v>
      </c>
      <c r="P165" s="29">
        <v>11071.67</v>
      </c>
      <c r="Q165" s="23">
        <f>SUM(E165:P165)</f>
        <v>132860.04</v>
      </c>
    </row>
    <row r="166" spans="1:18" x14ac:dyDescent="0.2">
      <c r="A166" s="93">
        <v>1500</v>
      </c>
      <c r="B166" s="94" t="s">
        <v>102</v>
      </c>
      <c r="C166" s="90"/>
      <c r="D166" s="90"/>
      <c r="E166" s="98">
        <f t="shared" ref="E166:Q166" si="70">SUM(E167:E168)</f>
        <v>1778.4</v>
      </c>
      <c r="F166" s="98">
        <f t="shared" si="70"/>
        <v>1778.4</v>
      </c>
      <c r="G166" s="98">
        <f t="shared" si="70"/>
        <v>1778.4</v>
      </c>
      <c r="H166" s="98">
        <f t="shared" si="70"/>
        <v>1778.4</v>
      </c>
      <c r="I166" s="98">
        <f t="shared" si="70"/>
        <v>1778.4</v>
      </c>
      <c r="J166" s="98">
        <f t="shared" si="70"/>
        <v>1778.4</v>
      </c>
      <c r="K166" s="98">
        <f t="shared" si="70"/>
        <v>1778.4</v>
      </c>
      <c r="L166" s="98">
        <f t="shared" si="70"/>
        <v>2461.48</v>
      </c>
      <c r="M166" s="98">
        <f t="shared" si="70"/>
        <v>3281.98</v>
      </c>
      <c r="N166" s="98">
        <f t="shared" si="70"/>
        <v>3281.98</v>
      </c>
      <c r="O166" s="98">
        <f t="shared" si="70"/>
        <v>3281.98</v>
      </c>
      <c r="P166" s="98">
        <f t="shared" si="70"/>
        <v>3281.98</v>
      </c>
      <c r="Q166" s="98">
        <f t="shared" si="70"/>
        <v>28038.199999999997</v>
      </c>
    </row>
    <row r="167" spans="1:18" x14ac:dyDescent="0.2">
      <c r="A167" s="26">
        <v>1511</v>
      </c>
      <c r="B167" s="27" t="s">
        <v>36</v>
      </c>
      <c r="C167" s="22">
        <v>1100119</v>
      </c>
      <c r="D167" s="22" t="s">
        <v>119</v>
      </c>
      <c r="E167" s="35">
        <v>828.4</v>
      </c>
      <c r="F167" s="35">
        <v>828.4</v>
      </c>
      <c r="G167" s="35">
        <v>828.4</v>
      </c>
      <c r="H167" s="35">
        <v>828.4</v>
      </c>
      <c r="I167" s="35">
        <v>828.4</v>
      </c>
      <c r="J167" s="35">
        <v>828.4</v>
      </c>
      <c r="K167" s="35">
        <v>828.4</v>
      </c>
      <c r="L167" s="35">
        <v>1036.48</v>
      </c>
      <c r="M167" s="35">
        <v>1381.98</v>
      </c>
      <c r="N167" s="35">
        <v>1381.98</v>
      </c>
      <c r="O167" s="35">
        <v>1381.98</v>
      </c>
      <c r="P167" s="35">
        <v>1381.98</v>
      </c>
      <c r="Q167" s="35">
        <f>SUM(E167:P167)</f>
        <v>12363.199999999997</v>
      </c>
    </row>
    <row r="168" spans="1:18" x14ac:dyDescent="0.2">
      <c r="A168" s="26">
        <v>1592</v>
      </c>
      <c r="B168" s="27" t="s">
        <v>103</v>
      </c>
      <c r="C168" s="22">
        <v>1100119</v>
      </c>
      <c r="D168" s="22" t="s">
        <v>119</v>
      </c>
      <c r="E168" s="35">
        <v>950</v>
      </c>
      <c r="F168" s="35">
        <v>950</v>
      </c>
      <c r="G168" s="35">
        <v>950</v>
      </c>
      <c r="H168" s="35">
        <v>950</v>
      </c>
      <c r="I168" s="35">
        <v>950</v>
      </c>
      <c r="J168" s="35">
        <v>950</v>
      </c>
      <c r="K168" s="35">
        <v>950</v>
      </c>
      <c r="L168" s="35">
        <v>1425</v>
      </c>
      <c r="M168" s="35">
        <v>1900</v>
      </c>
      <c r="N168" s="35">
        <v>1900</v>
      </c>
      <c r="O168" s="35">
        <v>1900</v>
      </c>
      <c r="P168" s="35">
        <v>1900</v>
      </c>
      <c r="Q168" s="35">
        <f>SUM(E168:P168)</f>
        <v>15675</v>
      </c>
    </row>
    <row r="169" spans="1:18" x14ac:dyDescent="0.2">
      <c r="A169" s="14">
        <v>3000</v>
      </c>
      <c r="B169" s="39" t="s">
        <v>45</v>
      </c>
      <c r="C169" s="31"/>
      <c r="D169" s="31"/>
      <c r="E169" s="33">
        <f>E170</f>
        <v>765</v>
      </c>
      <c r="F169" s="33">
        <f t="shared" ref="F169:Q169" si="71">F170</f>
        <v>765</v>
      </c>
      <c r="G169" s="33">
        <f t="shared" si="71"/>
        <v>765</v>
      </c>
      <c r="H169" s="33">
        <f t="shared" si="71"/>
        <v>765</v>
      </c>
      <c r="I169" s="33">
        <f t="shared" si="71"/>
        <v>765</v>
      </c>
      <c r="J169" s="33">
        <f t="shared" si="71"/>
        <v>880</v>
      </c>
      <c r="K169" s="33">
        <f t="shared" si="71"/>
        <v>765</v>
      </c>
      <c r="L169" s="33">
        <f t="shared" si="71"/>
        <v>765</v>
      </c>
      <c r="M169" s="33">
        <f t="shared" si="71"/>
        <v>765</v>
      </c>
      <c r="N169" s="33">
        <f t="shared" si="71"/>
        <v>765</v>
      </c>
      <c r="O169" s="33">
        <f t="shared" si="71"/>
        <v>765</v>
      </c>
      <c r="P169" s="33">
        <f t="shared" si="71"/>
        <v>1965</v>
      </c>
      <c r="Q169" s="33">
        <f t="shared" si="71"/>
        <v>10495</v>
      </c>
    </row>
    <row r="170" spans="1:18" x14ac:dyDescent="0.2">
      <c r="A170" s="90">
        <v>3900</v>
      </c>
      <c r="B170" s="96" t="s">
        <v>46</v>
      </c>
      <c r="C170" s="20"/>
      <c r="D170" s="20"/>
      <c r="E170" s="100">
        <f>SUM(E171)</f>
        <v>765</v>
      </c>
      <c r="F170" s="100">
        <f t="shared" ref="F170:Q170" si="72">SUM(F171)</f>
        <v>765</v>
      </c>
      <c r="G170" s="100">
        <f t="shared" si="72"/>
        <v>765</v>
      </c>
      <c r="H170" s="100">
        <f t="shared" si="72"/>
        <v>765</v>
      </c>
      <c r="I170" s="100">
        <f t="shared" si="72"/>
        <v>765</v>
      </c>
      <c r="J170" s="100">
        <f t="shared" si="72"/>
        <v>880</v>
      </c>
      <c r="K170" s="100">
        <f t="shared" si="72"/>
        <v>765</v>
      </c>
      <c r="L170" s="100">
        <f t="shared" si="72"/>
        <v>765</v>
      </c>
      <c r="M170" s="100">
        <f t="shared" si="72"/>
        <v>765</v>
      </c>
      <c r="N170" s="100">
        <f t="shared" si="72"/>
        <v>765</v>
      </c>
      <c r="O170" s="100">
        <f t="shared" si="72"/>
        <v>765</v>
      </c>
      <c r="P170" s="100">
        <f t="shared" si="72"/>
        <v>1965</v>
      </c>
      <c r="Q170" s="100">
        <f t="shared" si="72"/>
        <v>10495</v>
      </c>
    </row>
    <row r="171" spans="1:18" x14ac:dyDescent="0.2">
      <c r="A171" s="22">
        <v>3981</v>
      </c>
      <c r="B171" s="3" t="s">
        <v>47</v>
      </c>
      <c r="C171" s="22">
        <v>1100119</v>
      </c>
      <c r="D171" s="22" t="s">
        <v>119</v>
      </c>
      <c r="E171" s="35">
        <v>765</v>
      </c>
      <c r="F171" s="35">
        <v>765</v>
      </c>
      <c r="G171" s="35">
        <v>765</v>
      </c>
      <c r="H171" s="35">
        <v>765</v>
      </c>
      <c r="I171" s="35">
        <v>765</v>
      </c>
      <c r="J171" s="35">
        <v>880</v>
      </c>
      <c r="K171" s="35">
        <v>765</v>
      </c>
      <c r="L171" s="35">
        <v>765</v>
      </c>
      <c r="M171" s="35">
        <v>765</v>
      </c>
      <c r="N171" s="35">
        <v>765</v>
      </c>
      <c r="O171" s="35">
        <v>765</v>
      </c>
      <c r="P171" s="35">
        <v>1965</v>
      </c>
      <c r="Q171" s="30">
        <f>SUM(E171:P171)</f>
        <v>10495</v>
      </c>
    </row>
    <row r="172" spans="1:18" x14ac:dyDescent="0.2">
      <c r="A172" s="122"/>
      <c r="B172" s="102" t="s">
        <v>125</v>
      </c>
      <c r="C172" s="123"/>
      <c r="D172" s="123"/>
      <c r="E172" s="124">
        <f t="shared" ref="E172:Q172" si="73">+E173+E185+E205++E228+E231</f>
        <v>155987.57</v>
      </c>
      <c r="F172" s="124">
        <f t="shared" si="73"/>
        <v>98001.239999999991</v>
      </c>
      <c r="G172" s="124">
        <f t="shared" si="73"/>
        <v>102251.23999999999</v>
      </c>
      <c r="H172" s="124">
        <f t="shared" si="73"/>
        <v>207351.24</v>
      </c>
      <c r="I172" s="124">
        <f t="shared" si="73"/>
        <v>61421.869999999995</v>
      </c>
      <c r="J172" s="124">
        <f t="shared" si="73"/>
        <v>78662.459999999992</v>
      </c>
      <c r="K172" s="124">
        <f t="shared" si="73"/>
        <v>78183.520000000004</v>
      </c>
      <c r="L172" s="124">
        <f t="shared" si="73"/>
        <v>30788.880000000001</v>
      </c>
      <c r="M172" s="124">
        <f t="shared" si="73"/>
        <v>35416.43</v>
      </c>
      <c r="N172" s="124">
        <f t="shared" si="73"/>
        <v>75016.429999999993</v>
      </c>
      <c r="O172" s="124">
        <f t="shared" si="73"/>
        <v>901995.37</v>
      </c>
      <c r="P172" s="124">
        <f t="shared" si="73"/>
        <v>89844.62</v>
      </c>
      <c r="Q172" s="124">
        <f t="shared" si="73"/>
        <v>1914920.87</v>
      </c>
    </row>
    <row r="173" spans="1:18" x14ac:dyDescent="0.2">
      <c r="A173" s="14">
        <v>1000</v>
      </c>
      <c r="B173" s="15" t="s">
        <v>31</v>
      </c>
      <c r="C173" s="14"/>
      <c r="D173" s="14"/>
      <c r="E173" s="67">
        <f t="shared" ref="E173:Q173" si="74">+E174+E176+E179+E183</f>
        <v>8737.57</v>
      </c>
      <c r="F173" s="67">
        <f t="shared" si="74"/>
        <v>8737.57</v>
      </c>
      <c r="G173" s="67">
        <f t="shared" si="74"/>
        <v>8737.57</v>
      </c>
      <c r="H173" s="67">
        <f t="shared" si="74"/>
        <v>8737.57</v>
      </c>
      <c r="I173" s="67">
        <f t="shared" si="74"/>
        <v>9908.1999999999989</v>
      </c>
      <c r="J173" s="67">
        <f t="shared" si="74"/>
        <v>16648.79</v>
      </c>
      <c r="K173" s="67">
        <f t="shared" si="74"/>
        <v>11069.85</v>
      </c>
      <c r="L173" s="67">
        <f t="shared" si="74"/>
        <v>20138.88</v>
      </c>
      <c r="M173" s="67">
        <f t="shared" si="74"/>
        <v>24266.43</v>
      </c>
      <c r="N173" s="67">
        <f t="shared" si="74"/>
        <v>24266.43</v>
      </c>
      <c r="O173" s="67">
        <f t="shared" si="74"/>
        <v>29845.370000000003</v>
      </c>
      <c r="P173" s="67">
        <f t="shared" si="74"/>
        <v>77694.62</v>
      </c>
      <c r="Q173" s="67">
        <f t="shared" si="74"/>
        <v>248788.85</v>
      </c>
    </row>
    <row r="174" spans="1:18" x14ac:dyDescent="0.2">
      <c r="A174" s="68">
        <v>1200</v>
      </c>
      <c r="B174" s="69" t="s">
        <v>123</v>
      </c>
      <c r="C174" s="72"/>
      <c r="D174" s="72"/>
      <c r="E174" s="70">
        <f t="shared" ref="E174:Q174" si="75">SUM(E175:E175)</f>
        <v>0</v>
      </c>
      <c r="F174" s="70">
        <f t="shared" si="75"/>
        <v>0</v>
      </c>
      <c r="G174" s="70">
        <f t="shared" si="75"/>
        <v>0</v>
      </c>
      <c r="H174" s="70">
        <f t="shared" si="75"/>
        <v>0</v>
      </c>
      <c r="I174" s="70">
        <f t="shared" si="75"/>
        <v>0</v>
      </c>
      <c r="J174" s="70">
        <f t="shared" si="75"/>
        <v>0</v>
      </c>
      <c r="K174" s="70">
        <f t="shared" si="75"/>
        <v>0</v>
      </c>
      <c r="L174" s="70">
        <f t="shared" si="75"/>
        <v>8236.68</v>
      </c>
      <c r="M174" s="70">
        <f t="shared" si="75"/>
        <v>10982.24</v>
      </c>
      <c r="N174" s="70">
        <f t="shared" si="75"/>
        <v>10982.24</v>
      </c>
      <c r="O174" s="70">
        <f t="shared" si="75"/>
        <v>10982.24</v>
      </c>
      <c r="P174" s="70">
        <f t="shared" si="75"/>
        <v>10982.24</v>
      </c>
      <c r="Q174" s="70">
        <f t="shared" si="75"/>
        <v>52165.639999999992</v>
      </c>
    </row>
    <row r="175" spans="1:18" x14ac:dyDescent="0.2">
      <c r="A175" s="4">
        <v>1221</v>
      </c>
      <c r="B175" s="3" t="s">
        <v>126</v>
      </c>
      <c r="C175" s="22">
        <v>1400319</v>
      </c>
      <c r="D175" s="22" t="s">
        <v>119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8236.68</v>
      </c>
      <c r="M175" s="29">
        <v>10982.24</v>
      </c>
      <c r="N175" s="29">
        <v>10982.24</v>
      </c>
      <c r="O175" s="29">
        <v>10982.24</v>
      </c>
      <c r="P175" s="29">
        <v>10982.24</v>
      </c>
      <c r="Q175" s="30">
        <f>SUM(E175:P175)</f>
        <v>52165.639999999992</v>
      </c>
      <c r="R175" s="125"/>
    </row>
    <row r="176" spans="1:18" x14ac:dyDescent="0.2">
      <c r="A176" s="106">
        <v>1300</v>
      </c>
      <c r="B176" s="83" t="s">
        <v>49</v>
      </c>
      <c r="C176" s="59"/>
      <c r="D176" s="59"/>
      <c r="E176" s="61">
        <f t="shared" ref="E176:Q176" si="76">SUM(E177:E178)</f>
        <v>0</v>
      </c>
      <c r="F176" s="61">
        <f t="shared" si="76"/>
        <v>0</v>
      </c>
      <c r="G176" s="61">
        <f t="shared" si="76"/>
        <v>0</v>
      </c>
      <c r="H176" s="61">
        <f t="shared" si="76"/>
        <v>0</v>
      </c>
      <c r="I176" s="61">
        <f t="shared" si="76"/>
        <v>0</v>
      </c>
      <c r="J176" s="61">
        <f t="shared" si="76"/>
        <v>5578.94</v>
      </c>
      <c r="K176" s="61">
        <f t="shared" si="76"/>
        <v>0</v>
      </c>
      <c r="L176" s="61">
        <f t="shared" si="76"/>
        <v>0</v>
      </c>
      <c r="M176" s="61">
        <f t="shared" si="76"/>
        <v>0</v>
      </c>
      <c r="N176" s="61">
        <f t="shared" si="76"/>
        <v>0</v>
      </c>
      <c r="O176" s="61">
        <f t="shared" si="76"/>
        <v>5578.94</v>
      </c>
      <c r="P176" s="61">
        <f t="shared" si="76"/>
        <v>53428.19</v>
      </c>
      <c r="Q176" s="61">
        <f t="shared" si="76"/>
        <v>64586.07</v>
      </c>
    </row>
    <row r="177" spans="1:17" x14ac:dyDescent="0.2">
      <c r="A177" s="26">
        <v>1321</v>
      </c>
      <c r="B177" s="27" t="s">
        <v>50</v>
      </c>
      <c r="C177" s="22">
        <v>1400319</v>
      </c>
      <c r="D177" s="22" t="s">
        <v>119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52">
        <v>5578.94</v>
      </c>
      <c r="K177" s="29">
        <v>0</v>
      </c>
      <c r="L177" s="29">
        <v>0</v>
      </c>
      <c r="M177" s="29">
        <v>0</v>
      </c>
      <c r="N177" s="29">
        <v>0</v>
      </c>
      <c r="O177" s="52">
        <v>5578.94</v>
      </c>
      <c r="P177" s="29">
        <v>0</v>
      </c>
      <c r="Q177" s="30">
        <f>SUM(E177:P177)</f>
        <v>11157.88</v>
      </c>
    </row>
    <row r="178" spans="1:17" x14ac:dyDescent="0.2">
      <c r="A178" s="26">
        <v>1323</v>
      </c>
      <c r="B178" s="27" t="s">
        <v>51</v>
      </c>
      <c r="C178" s="22">
        <v>1400319</v>
      </c>
      <c r="D178" s="22" t="s">
        <v>119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53428.19</v>
      </c>
      <c r="Q178" s="30">
        <f>SUM(E178:P178)</f>
        <v>53428.19</v>
      </c>
    </row>
    <row r="179" spans="1:17" x14ac:dyDescent="0.2">
      <c r="A179" s="57">
        <v>1400</v>
      </c>
      <c r="B179" s="58" t="s">
        <v>54</v>
      </c>
      <c r="C179" s="59"/>
      <c r="D179" s="59"/>
      <c r="E179" s="61">
        <f t="shared" ref="E179:Q179" si="77">SUM(E180:E182)</f>
        <v>5423.9800000000005</v>
      </c>
      <c r="F179" s="61">
        <f t="shared" si="77"/>
        <v>5423.9800000000005</v>
      </c>
      <c r="G179" s="61">
        <f t="shared" si="77"/>
        <v>5423.9800000000005</v>
      </c>
      <c r="H179" s="61">
        <f t="shared" si="77"/>
        <v>5423.9800000000005</v>
      </c>
      <c r="I179" s="61">
        <f t="shared" si="77"/>
        <v>6594.6099999999988</v>
      </c>
      <c r="J179" s="61">
        <f t="shared" si="77"/>
        <v>7756.26</v>
      </c>
      <c r="K179" s="61">
        <f t="shared" si="77"/>
        <v>7756.26</v>
      </c>
      <c r="L179" s="61">
        <f t="shared" si="77"/>
        <v>7756.26</v>
      </c>
      <c r="M179" s="61">
        <f t="shared" si="77"/>
        <v>7756.26</v>
      </c>
      <c r="N179" s="61">
        <f t="shared" si="77"/>
        <v>7756.26</v>
      </c>
      <c r="O179" s="61">
        <f t="shared" si="77"/>
        <v>7756.26</v>
      </c>
      <c r="P179" s="61">
        <f t="shared" si="77"/>
        <v>7756.26</v>
      </c>
      <c r="Q179" s="61">
        <f t="shared" si="77"/>
        <v>82584.349999999991</v>
      </c>
    </row>
    <row r="180" spans="1:17" x14ac:dyDescent="0.2">
      <c r="A180" s="26">
        <v>1413</v>
      </c>
      <c r="B180" s="27" t="s">
        <v>55</v>
      </c>
      <c r="C180" s="22">
        <v>1400319</v>
      </c>
      <c r="D180" s="22" t="s">
        <v>119</v>
      </c>
      <c r="E180" s="29">
        <v>3414.19</v>
      </c>
      <c r="F180" s="29">
        <v>3414.19</v>
      </c>
      <c r="G180" s="29">
        <v>3414.19</v>
      </c>
      <c r="H180" s="29">
        <v>3414.19</v>
      </c>
      <c r="I180" s="29">
        <v>4160.4799999999996</v>
      </c>
      <c r="J180" s="29">
        <v>4905.78</v>
      </c>
      <c r="K180" s="29">
        <v>4905.78</v>
      </c>
      <c r="L180" s="29">
        <v>4905.78</v>
      </c>
      <c r="M180" s="29">
        <v>4905.78</v>
      </c>
      <c r="N180" s="29">
        <v>4905.78</v>
      </c>
      <c r="O180" s="29">
        <v>4905.78</v>
      </c>
      <c r="P180" s="29">
        <v>4905.78</v>
      </c>
      <c r="Q180" s="30">
        <f>SUM(E180:P180)</f>
        <v>52157.69999999999</v>
      </c>
    </row>
    <row r="181" spans="1:17" x14ac:dyDescent="0.2">
      <c r="A181" s="26">
        <v>1421</v>
      </c>
      <c r="B181" s="27" t="s">
        <v>56</v>
      </c>
      <c r="C181" s="22">
        <v>1400319</v>
      </c>
      <c r="D181" s="22" t="s">
        <v>119</v>
      </c>
      <c r="E181" s="29">
        <v>1435.57</v>
      </c>
      <c r="F181" s="29">
        <v>1435.57</v>
      </c>
      <c r="G181" s="29">
        <v>1435.57</v>
      </c>
      <c r="H181" s="29">
        <v>1435.57</v>
      </c>
      <c r="I181" s="29">
        <v>1735.81</v>
      </c>
      <c r="J181" s="29">
        <v>2036.06</v>
      </c>
      <c r="K181" s="29">
        <v>2036.06</v>
      </c>
      <c r="L181" s="29">
        <v>2036.06</v>
      </c>
      <c r="M181" s="29">
        <v>2036.06</v>
      </c>
      <c r="N181" s="29">
        <v>2036.06</v>
      </c>
      <c r="O181" s="29">
        <v>2036.06</v>
      </c>
      <c r="P181" s="29">
        <v>2036.06</v>
      </c>
      <c r="Q181" s="30">
        <f>SUM(E181:P181)</f>
        <v>21730.510000000002</v>
      </c>
    </row>
    <row r="182" spans="1:17" x14ac:dyDescent="0.2">
      <c r="A182" s="26">
        <v>1431</v>
      </c>
      <c r="B182" s="27" t="s">
        <v>57</v>
      </c>
      <c r="C182" s="22">
        <v>1400319</v>
      </c>
      <c r="D182" s="22" t="s">
        <v>119</v>
      </c>
      <c r="E182" s="29">
        <v>574.22</v>
      </c>
      <c r="F182" s="29">
        <v>574.22</v>
      </c>
      <c r="G182" s="29">
        <v>574.22</v>
      </c>
      <c r="H182" s="29">
        <v>574.22</v>
      </c>
      <c r="I182" s="29">
        <v>698.32</v>
      </c>
      <c r="J182" s="29">
        <v>814.42</v>
      </c>
      <c r="K182" s="29">
        <v>814.42</v>
      </c>
      <c r="L182" s="29">
        <v>814.42</v>
      </c>
      <c r="M182" s="29">
        <v>814.42</v>
      </c>
      <c r="N182" s="29">
        <v>814.42</v>
      </c>
      <c r="O182" s="29">
        <v>814.42</v>
      </c>
      <c r="P182" s="29">
        <v>814.42</v>
      </c>
      <c r="Q182" s="30">
        <f>SUM(E182:P182)</f>
        <v>8696.14</v>
      </c>
    </row>
    <row r="183" spans="1:17" x14ac:dyDescent="0.2">
      <c r="A183" s="62">
        <v>1700</v>
      </c>
      <c r="B183" s="63" t="s">
        <v>58</v>
      </c>
      <c r="C183" s="64"/>
      <c r="D183" s="64"/>
      <c r="E183" s="65">
        <f>SUM(E184)</f>
        <v>3313.59</v>
      </c>
      <c r="F183" s="65">
        <f t="shared" ref="F183:Q183" si="78">SUM(F184)</f>
        <v>3313.59</v>
      </c>
      <c r="G183" s="65">
        <f t="shared" si="78"/>
        <v>3313.59</v>
      </c>
      <c r="H183" s="65">
        <f t="shared" si="78"/>
        <v>3313.59</v>
      </c>
      <c r="I183" s="65">
        <f t="shared" si="78"/>
        <v>3313.59</v>
      </c>
      <c r="J183" s="65">
        <f t="shared" si="78"/>
        <v>3313.59</v>
      </c>
      <c r="K183" s="65">
        <f t="shared" si="78"/>
        <v>3313.59</v>
      </c>
      <c r="L183" s="65">
        <f t="shared" si="78"/>
        <v>4145.9399999999996</v>
      </c>
      <c r="M183" s="65">
        <f t="shared" si="78"/>
        <v>5527.93</v>
      </c>
      <c r="N183" s="65">
        <f t="shared" si="78"/>
        <v>5527.93</v>
      </c>
      <c r="O183" s="65">
        <f t="shared" si="78"/>
        <v>5527.93</v>
      </c>
      <c r="P183" s="65">
        <f t="shared" si="78"/>
        <v>5527.93</v>
      </c>
      <c r="Q183" s="65">
        <f t="shared" si="78"/>
        <v>49452.79</v>
      </c>
    </row>
    <row r="184" spans="1:17" x14ac:dyDescent="0.2">
      <c r="A184" s="26">
        <v>1711</v>
      </c>
      <c r="B184" s="27" t="s">
        <v>58</v>
      </c>
      <c r="C184" s="22">
        <v>1400319</v>
      </c>
      <c r="D184" s="22" t="s">
        <v>119</v>
      </c>
      <c r="E184" s="29">
        <v>3313.59</v>
      </c>
      <c r="F184" s="29">
        <v>3313.59</v>
      </c>
      <c r="G184" s="29">
        <v>3313.59</v>
      </c>
      <c r="H184" s="29">
        <v>3313.59</v>
      </c>
      <c r="I184" s="29">
        <v>3313.59</v>
      </c>
      <c r="J184" s="29">
        <v>3313.59</v>
      </c>
      <c r="K184" s="29">
        <v>3313.59</v>
      </c>
      <c r="L184" s="29">
        <v>4145.9399999999996</v>
      </c>
      <c r="M184" s="29">
        <v>5527.93</v>
      </c>
      <c r="N184" s="29">
        <v>5527.93</v>
      </c>
      <c r="O184" s="29">
        <v>5527.93</v>
      </c>
      <c r="P184" s="29">
        <v>5527.93</v>
      </c>
      <c r="Q184" s="30">
        <f>SUM(E184:P184)</f>
        <v>49452.79</v>
      </c>
    </row>
    <row r="185" spans="1:17" x14ac:dyDescent="0.2">
      <c r="A185" s="117">
        <v>2000</v>
      </c>
      <c r="B185" s="116" t="s">
        <v>38</v>
      </c>
      <c r="C185" s="117"/>
      <c r="D185" s="117"/>
      <c r="E185" s="118">
        <f t="shared" ref="E185:Q185" si="79">+E186+E190+E192+E198+E200+E203</f>
        <v>17100</v>
      </c>
      <c r="F185" s="118">
        <f t="shared" si="79"/>
        <v>54113.67</v>
      </c>
      <c r="G185" s="118">
        <f t="shared" si="79"/>
        <v>46363.67</v>
      </c>
      <c r="H185" s="118">
        <f t="shared" si="79"/>
        <v>74963.67</v>
      </c>
      <c r="I185" s="118">
        <f t="shared" si="79"/>
        <v>46363.67</v>
      </c>
      <c r="J185" s="118">
        <f t="shared" si="79"/>
        <v>49363.67</v>
      </c>
      <c r="K185" s="118">
        <f t="shared" si="79"/>
        <v>56963.67</v>
      </c>
      <c r="L185" s="118">
        <f t="shared" si="79"/>
        <v>5500</v>
      </c>
      <c r="M185" s="118">
        <f t="shared" si="79"/>
        <v>6500</v>
      </c>
      <c r="N185" s="118">
        <f t="shared" si="79"/>
        <v>14100</v>
      </c>
      <c r="O185" s="118">
        <f t="shared" si="79"/>
        <v>5500</v>
      </c>
      <c r="P185" s="118">
        <f t="shared" si="79"/>
        <v>7500</v>
      </c>
      <c r="Q185" s="118">
        <f t="shared" si="79"/>
        <v>384332.02</v>
      </c>
    </row>
    <row r="186" spans="1:17" x14ac:dyDescent="0.2">
      <c r="A186" s="57">
        <v>2100</v>
      </c>
      <c r="B186" s="58" t="s">
        <v>127</v>
      </c>
      <c r="C186" s="57"/>
      <c r="D186" s="57"/>
      <c r="E186" s="112">
        <f t="shared" ref="E186:Q186" si="80">SUM(E187:E189)</f>
        <v>7600</v>
      </c>
      <c r="F186" s="112">
        <f t="shared" si="80"/>
        <v>0</v>
      </c>
      <c r="G186" s="112">
        <f t="shared" si="80"/>
        <v>0</v>
      </c>
      <c r="H186" s="112">
        <f t="shared" si="80"/>
        <v>6600</v>
      </c>
      <c r="I186" s="112">
        <f t="shared" si="80"/>
        <v>0</v>
      </c>
      <c r="J186" s="112">
        <f t="shared" si="80"/>
        <v>2000</v>
      </c>
      <c r="K186" s="112">
        <f t="shared" si="80"/>
        <v>6600</v>
      </c>
      <c r="L186" s="112">
        <f t="shared" si="80"/>
        <v>0</v>
      </c>
      <c r="M186" s="112">
        <f t="shared" si="80"/>
        <v>0</v>
      </c>
      <c r="N186" s="112">
        <f t="shared" si="80"/>
        <v>8600</v>
      </c>
      <c r="O186" s="112">
        <f t="shared" si="80"/>
        <v>0</v>
      </c>
      <c r="P186" s="112">
        <f t="shared" si="80"/>
        <v>1000</v>
      </c>
      <c r="Q186" s="112">
        <f t="shared" si="80"/>
        <v>32400</v>
      </c>
    </row>
    <row r="187" spans="1:17" x14ac:dyDescent="0.2">
      <c r="A187" s="22">
        <v>2111</v>
      </c>
      <c r="B187" s="3" t="s">
        <v>40</v>
      </c>
      <c r="C187" s="22">
        <v>1400319</v>
      </c>
      <c r="D187" s="22" t="s">
        <v>119</v>
      </c>
      <c r="E187" s="29">
        <v>4600</v>
      </c>
      <c r="F187" s="29">
        <v>0</v>
      </c>
      <c r="G187" s="29">
        <v>0</v>
      </c>
      <c r="H187" s="29">
        <v>5600</v>
      </c>
      <c r="I187" s="29">
        <v>0</v>
      </c>
      <c r="J187" s="29">
        <v>0</v>
      </c>
      <c r="K187" s="29">
        <v>5600</v>
      </c>
      <c r="L187" s="29">
        <v>0</v>
      </c>
      <c r="M187" s="29">
        <v>0</v>
      </c>
      <c r="N187" s="29">
        <v>5600</v>
      </c>
      <c r="O187" s="29">
        <v>0</v>
      </c>
      <c r="P187" s="29">
        <v>1000</v>
      </c>
      <c r="Q187" s="126">
        <f>SUM(E187:P187)</f>
        <v>22400</v>
      </c>
    </row>
    <row r="188" spans="1:17" x14ac:dyDescent="0.2">
      <c r="A188" s="22">
        <v>2151</v>
      </c>
      <c r="B188" s="3" t="s">
        <v>61</v>
      </c>
      <c r="C188" s="22">
        <v>1400319</v>
      </c>
      <c r="D188" s="22" t="s">
        <v>119</v>
      </c>
      <c r="E188" s="35">
        <v>2000</v>
      </c>
      <c r="F188" s="35">
        <v>0</v>
      </c>
      <c r="G188" s="35">
        <v>0</v>
      </c>
      <c r="H188" s="35">
        <v>0</v>
      </c>
      <c r="I188" s="35">
        <v>0</v>
      </c>
      <c r="J188" s="35">
        <v>2000</v>
      </c>
      <c r="K188" s="35">
        <v>0</v>
      </c>
      <c r="L188" s="35">
        <v>0</v>
      </c>
      <c r="M188" s="35">
        <v>0</v>
      </c>
      <c r="N188" s="35">
        <v>2000</v>
      </c>
      <c r="O188" s="35">
        <v>0</v>
      </c>
      <c r="P188" s="35">
        <v>0</v>
      </c>
      <c r="Q188" s="30">
        <f>SUM(E188:P188)</f>
        <v>6000</v>
      </c>
    </row>
    <row r="189" spans="1:17" x14ac:dyDescent="0.2">
      <c r="A189" s="22">
        <v>2161</v>
      </c>
      <c r="B189" s="3" t="s">
        <v>42</v>
      </c>
      <c r="C189" s="22">
        <v>1400319</v>
      </c>
      <c r="D189" s="22" t="s">
        <v>119</v>
      </c>
      <c r="E189" s="35">
        <v>1000</v>
      </c>
      <c r="F189" s="35">
        <v>0</v>
      </c>
      <c r="G189" s="35">
        <v>0</v>
      </c>
      <c r="H189" s="35">
        <v>1000</v>
      </c>
      <c r="I189" s="35">
        <v>0</v>
      </c>
      <c r="J189" s="35">
        <v>0</v>
      </c>
      <c r="K189" s="35">
        <v>1000</v>
      </c>
      <c r="L189" s="35">
        <v>0</v>
      </c>
      <c r="M189" s="35">
        <v>0</v>
      </c>
      <c r="N189" s="35">
        <v>1000</v>
      </c>
      <c r="O189" s="35">
        <v>0</v>
      </c>
      <c r="P189" s="35">
        <v>0</v>
      </c>
      <c r="Q189" s="30">
        <f>SUM(E189:P189)</f>
        <v>4000</v>
      </c>
    </row>
    <row r="190" spans="1:17" x14ac:dyDescent="0.2">
      <c r="A190" s="72">
        <v>2200</v>
      </c>
      <c r="B190" s="73" t="s">
        <v>62</v>
      </c>
      <c r="C190" s="74"/>
      <c r="D190" s="74"/>
      <c r="E190" s="113">
        <f t="shared" ref="E190:Q190" si="81">SUM(E191)</f>
        <v>0</v>
      </c>
      <c r="F190" s="113">
        <f t="shared" si="81"/>
        <v>1000</v>
      </c>
      <c r="G190" s="113">
        <f t="shared" si="81"/>
        <v>0</v>
      </c>
      <c r="H190" s="113">
        <f t="shared" si="81"/>
        <v>0</v>
      </c>
      <c r="I190" s="113">
        <f t="shared" si="81"/>
        <v>0</v>
      </c>
      <c r="J190" s="113">
        <f t="shared" si="81"/>
        <v>1000</v>
      </c>
      <c r="K190" s="113">
        <f t="shared" si="81"/>
        <v>0</v>
      </c>
      <c r="L190" s="113">
        <f t="shared" si="81"/>
        <v>0</v>
      </c>
      <c r="M190" s="113">
        <f t="shared" si="81"/>
        <v>1000</v>
      </c>
      <c r="N190" s="113">
        <f t="shared" si="81"/>
        <v>0</v>
      </c>
      <c r="O190" s="113">
        <f t="shared" si="81"/>
        <v>0</v>
      </c>
      <c r="P190" s="113">
        <f t="shared" si="81"/>
        <v>1000</v>
      </c>
      <c r="Q190" s="113">
        <f t="shared" si="81"/>
        <v>4000</v>
      </c>
    </row>
    <row r="191" spans="1:17" x14ac:dyDescent="0.2">
      <c r="A191" s="22">
        <v>2212</v>
      </c>
      <c r="B191" s="3" t="s">
        <v>63</v>
      </c>
      <c r="C191" s="22">
        <v>1400319</v>
      </c>
      <c r="D191" s="22" t="s">
        <v>119</v>
      </c>
      <c r="E191" s="35">
        <v>0</v>
      </c>
      <c r="F191" s="35">
        <v>1000</v>
      </c>
      <c r="G191" s="35">
        <v>0</v>
      </c>
      <c r="H191" s="35">
        <v>0</v>
      </c>
      <c r="I191" s="35">
        <v>0</v>
      </c>
      <c r="J191" s="35">
        <v>1000</v>
      </c>
      <c r="K191" s="35">
        <v>0</v>
      </c>
      <c r="L191" s="35">
        <v>0</v>
      </c>
      <c r="M191" s="35">
        <v>1000</v>
      </c>
      <c r="N191" s="35">
        <v>0</v>
      </c>
      <c r="O191" s="35">
        <v>0</v>
      </c>
      <c r="P191" s="35">
        <v>1000</v>
      </c>
      <c r="Q191" s="30">
        <f>SUM(E191:P191)</f>
        <v>4000</v>
      </c>
    </row>
    <row r="192" spans="1:17" x14ac:dyDescent="0.2">
      <c r="A192" s="106">
        <v>2400</v>
      </c>
      <c r="B192" s="83" t="s">
        <v>128</v>
      </c>
      <c r="C192" s="106"/>
      <c r="D192" s="106"/>
      <c r="E192" s="114">
        <f t="shared" ref="E192:Q192" si="82">SUM(E193:E197)</f>
        <v>2500</v>
      </c>
      <c r="F192" s="114">
        <f t="shared" si="82"/>
        <v>43363.67</v>
      </c>
      <c r="G192" s="114">
        <f t="shared" si="82"/>
        <v>43363.67</v>
      </c>
      <c r="H192" s="114">
        <f t="shared" si="82"/>
        <v>43363.67</v>
      </c>
      <c r="I192" s="114">
        <f t="shared" si="82"/>
        <v>43363.67</v>
      </c>
      <c r="J192" s="114">
        <f t="shared" si="82"/>
        <v>43363.67</v>
      </c>
      <c r="K192" s="114">
        <f t="shared" si="82"/>
        <v>43363.67</v>
      </c>
      <c r="L192" s="114">
        <f t="shared" si="82"/>
        <v>2500</v>
      </c>
      <c r="M192" s="114">
        <f t="shared" si="82"/>
        <v>2500</v>
      </c>
      <c r="N192" s="114">
        <f t="shared" si="82"/>
        <v>2500</v>
      </c>
      <c r="O192" s="114">
        <f t="shared" si="82"/>
        <v>2500</v>
      </c>
      <c r="P192" s="114">
        <f t="shared" si="82"/>
        <v>2500</v>
      </c>
      <c r="Q192" s="114">
        <f t="shared" si="82"/>
        <v>275182.02</v>
      </c>
    </row>
    <row r="193" spans="1:21" x14ac:dyDescent="0.2">
      <c r="A193" s="22">
        <v>2421</v>
      </c>
      <c r="B193" s="3" t="s">
        <v>129</v>
      </c>
      <c r="C193" s="22">
        <v>1400319</v>
      </c>
      <c r="D193" s="22" t="s">
        <v>119</v>
      </c>
      <c r="E193" s="35">
        <v>0</v>
      </c>
      <c r="F193" s="35">
        <v>10390.67</v>
      </c>
      <c r="G193" s="35">
        <v>10390.67</v>
      </c>
      <c r="H193" s="35">
        <v>10390.67</v>
      </c>
      <c r="I193" s="35">
        <v>10390.67</v>
      </c>
      <c r="J193" s="35">
        <v>10390.67</v>
      </c>
      <c r="K193" s="35">
        <v>10390.67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f t="shared" ref="Q193:Q197" si="83">SUM(E193:P193)</f>
        <v>62344.02</v>
      </c>
    </row>
    <row r="194" spans="1:21" x14ac:dyDescent="0.2">
      <c r="A194" s="22">
        <v>2451</v>
      </c>
      <c r="B194" s="3" t="s">
        <v>130</v>
      </c>
      <c r="C194" s="22">
        <v>1400319</v>
      </c>
      <c r="D194" s="22" t="s">
        <v>119</v>
      </c>
      <c r="E194" s="35">
        <v>0</v>
      </c>
      <c r="F194" s="35">
        <v>4445</v>
      </c>
      <c r="G194" s="35">
        <v>4445</v>
      </c>
      <c r="H194" s="35">
        <v>4445</v>
      </c>
      <c r="I194" s="35">
        <v>4445</v>
      </c>
      <c r="J194" s="35">
        <v>4445</v>
      </c>
      <c r="K194" s="35">
        <v>4445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f t="shared" si="83"/>
        <v>26670</v>
      </c>
    </row>
    <row r="195" spans="1:21" x14ac:dyDescent="0.2">
      <c r="A195" s="22">
        <v>2461</v>
      </c>
      <c r="B195" s="3" t="s">
        <v>131</v>
      </c>
      <c r="C195" s="22">
        <v>1400319</v>
      </c>
      <c r="D195" s="22" t="s">
        <v>119</v>
      </c>
      <c r="E195" s="35">
        <v>0</v>
      </c>
      <c r="F195" s="35">
        <v>5663</v>
      </c>
      <c r="G195" s="35">
        <v>5663</v>
      </c>
      <c r="H195" s="35">
        <v>5663</v>
      </c>
      <c r="I195" s="35">
        <v>5663</v>
      </c>
      <c r="J195" s="35">
        <v>5663</v>
      </c>
      <c r="K195" s="35">
        <v>5663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f t="shared" si="83"/>
        <v>33978</v>
      </c>
    </row>
    <row r="196" spans="1:21" x14ac:dyDescent="0.2">
      <c r="A196" s="22">
        <v>2471</v>
      </c>
      <c r="B196" s="3" t="s">
        <v>132</v>
      </c>
      <c r="C196" s="22">
        <v>1400319</v>
      </c>
      <c r="D196" s="22" t="s">
        <v>119</v>
      </c>
      <c r="E196" s="35">
        <v>0</v>
      </c>
      <c r="F196" s="35">
        <v>20365</v>
      </c>
      <c r="G196" s="35">
        <v>20365</v>
      </c>
      <c r="H196" s="35">
        <v>20365</v>
      </c>
      <c r="I196" s="35">
        <v>20365</v>
      </c>
      <c r="J196" s="35">
        <v>20365</v>
      </c>
      <c r="K196" s="35">
        <v>20365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f t="shared" si="83"/>
        <v>122190</v>
      </c>
    </row>
    <row r="197" spans="1:21" x14ac:dyDescent="0.2">
      <c r="A197" s="22">
        <v>2491</v>
      </c>
      <c r="B197" s="3" t="s">
        <v>133</v>
      </c>
      <c r="C197" s="22">
        <v>1400319</v>
      </c>
      <c r="D197" s="22" t="s">
        <v>119</v>
      </c>
      <c r="E197" s="35">
        <v>2500</v>
      </c>
      <c r="F197" s="35">
        <v>2500</v>
      </c>
      <c r="G197" s="35">
        <v>2500</v>
      </c>
      <c r="H197" s="35">
        <v>2500</v>
      </c>
      <c r="I197" s="35">
        <v>2500</v>
      </c>
      <c r="J197" s="35">
        <v>2500</v>
      </c>
      <c r="K197" s="35">
        <v>2500</v>
      </c>
      <c r="L197" s="35">
        <v>2500</v>
      </c>
      <c r="M197" s="35">
        <v>2500</v>
      </c>
      <c r="N197" s="35">
        <v>2500</v>
      </c>
      <c r="O197" s="35">
        <v>2500</v>
      </c>
      <c r="P197" s="35">
        <v>2500</v>
      </c>
      <c r="Q197" s="35">
        <f t="shared" si="83"/>
        <v>30000</v>
      </c>
      <c r="T197" s="127"/>
      <c r="U197" s="127"/>
    </row>
    <row r="198" spans="1:21" x14ac:dyDescent="0.2">
      <c r="A198" s="59">
        <v>2600</v>
      </c>
      <c r="B198" s="83" t="s">
        <v>43</v>
      </c>
      <c r="C198" s="106"/>
      <c r="D198" s="106"/>
      <c r="E198" s="114">
        <f t="shared" ref="E198:Q198" si="84">SUM(E199)</f>
        <v>3000</v>
      </c>
      <c r="F198" s="114">
        <f t="shared" si="84"/>
        <v>3000</v>
      </c>
      <c r="G198" s="114">
        <f t="shared" si="84"/>
        <v>3000</v>
      </c>
      <c r="H198" s="114">
        <f t="shared" si="84"/>
        <v>3000</v>
      </c>
      <c r="I198" s="114">
        <f t="shared" si="84"/>
        <v>3000</v>
      </c>
      <c r="J198" s="114">
        <f t="shared" si="84"/>
        <v>3000</v>
      </c>
      <c r="K198" s="114">
        <f t="shared" si="84"/>
        <v>3000</v>
      </c>
      <c r="L198" s="114">
        <f t="shared" si="84"/>
        <v>3000</v>
      </c>
      <c r="M198" s="114">
        <f t="shared" si="84"/>
        <v>3000</v>
      </c>
      <c r="N198" s="114">
        <f t="shared" si="84"/>
        <v>3000</v>
      </c>
      <c r="O198" s="114">
        <f t="shared" si="84"/>
        <v>3000</v>
      </c>
      <c r="P198" s="114">
        <f t="shared" si="84"/>
        <v>3000</v>
      </c>
      <c r="Q198" s="114">
        <f t="shared" si="84"/>
        <v>36000</v>
      </c>
    </row>
    <row r="199" spans="1:21" x14ac:dyDescent="0.2">
      <c r="A199" s="22">
        <v>2612</v>
      </c>
      <c r="B199" s="3" t="s">
        <v>44</v>
      </c>
      <c r="C199" s="22">
        <v>1400319</v>
      </c>
      <c r="D199" s="22" t="s">
        <v>119</v>
      </c>
      <c r="E199" s="35">
        <v>3000</v>
      </c>
      <c r="F199" s="35">
        <v>3000</v>
      </c>
      <c r="G199" s="35">
        <v>3000</v>
      </c>
      <c r="H199" s="35">
        <v>3000</v>
      </c>
      <c r="I199" s="35">
        <v>3000</v>
      </c>
      <c r="J199" s="35">
        <v>3000</v>
      </c>
      <c r="K199" s="35">
        <v>3000</v>
      </c>
      <c r="L199" s="35">
        <v>3000</v>
      </c>
      <c r="M199" s="35">
        <v>3000</v>
      </c>
      <c r="N199" s="35">
        <v>3000</v>
      </c>
      <c r="O199" s="35">
        <v>3000</v>
      </c>
      <c r="P199" s="35">
        <v>3000</v>
      </c>
      <c r="Q199" s="30">
        <f>SUM(E199:P199)</f>
        <v>36000</v>
      </c>
    </row>
    <row r="200" spans="1:21" x14ac:dyDescent="0.2">
      <c r="A200" s="59">
        <v>2700</v>
      </c>
      <c r="B200" s="83" t="s">
        <v>134</v>
      </c>
      <c r="C200" s="106"/>
      <c r="D200" s="106"/>
      <c r="E200" s="114">
        <f>+E201+E202</f>
        <v>4000</v>
      </c>
      <c r="F200" s="114">
        <f t="shared" ref="F200:Q200" si="85">+F201+F202</f>
        <v>6750</v>
      </c>
      <c r="G200" s="114">
        <f t="shared" si="85"/>
        <v>0</v>
      </c>
      <c r="H200" s="114">
        <f t="shared" si="85"/>
        <v>0</v>
      </c>
      <c r="I200" s="114">
        <f t="shared" si="85"/>
        <v>0</v>
      </c>
      <c r="J200" s="114">
        <f t="shared" si="85"/>
        <v>0</v>
      </c>
      <c r="K200" s="114">
        <f t="shared" si="85"/>
        <v>4000</v>
      </c>
      <c r="L200" s="114">
        <f t="shared" si="85"/>
        <v>0</v>
      </c>
      <c r="M200" s="114">
        <f t="shared" si="85"/>
        <v>0</v>
      </c>
      <c r="N200" s="114">
        <f t="shared" si="85"/>
        <v>0</v>
      </c>
      <c r="O200" s="114">
        <f t="shared" si="85"/>
        <v>0</v>
      </c>
      <c r="P200" s="114">
        <f t="shared" si="85"/>
        <v>0</v>
      </c>
      <c r="Q200" s="114">
        <f t="shared" si="85"/>
        <v>14750</v>
      </c>
    </row>
    <row r="201" spans="1:21" x14ac:dyDescent="0.2">
      <c r="A201" s="22">
        <v>2711</v>
      </c>
      <c r="B201" s="3" t="s">
        <v>65</v>
      </c>
      <c r="C201" s="22">
        <v>1400319</v>
      </c>
      <c r="D201" s="22" t="s">
        <v>119</v>
      </c>
      <c r="E201" s="35">
        <v>0</v>
      </c>
      <c r="F201" s="35">
        <v>6750</v>
      </c>
      <c r="G201" s="128">
        <v>0</v>
      </c>
      <c r="H201" s="128">
        <v>0</v>
      </c>
      <c r="I201" s="128">
        <v>0</v>
      </c>
      <c r="J201" s="128">
        <v>0</v>
      </c>
      <c r="K201" s="128">
        <v>0</v>
      </c>
      <c r="L201" s="128">
        <v>0</v>
      </c>
      <c r="M201" s="128">
        <v>0</v>
      </c>
      <c r="N201" s="128">
        <v>0</v>
      </c>
      <c r="O201" s="128">
        <v>0</v>
      </c>
      <c r="P201" s="128">
        <v>0</v>
      </c>
      <c r="Q201" s="129">
        <f>SUM(E201:P201)</f>
        <v>6750</v>
      </c>
    </row>
    <row r="202" spans="1:21" x14ac:dyDescent="0.2">
      <c r="A202" s="22">
        <v>2721</v>
      </c>
      <c r="B202" s="3" t="s">
        <v>135</v>
      </c>
      <c r="C202" s="22">
        <v>1400319</v>
      </c>
      <c r="D202" s="22" t="s">
        <v>119</v>
      </c>
      <c r="E202" s="35">
        <v>4000</v>
      </c>
      <c r="F202" s="35">
        <v>0</v>
      </c>
      <c r="G202" s="35">
        <v>0</v>
      </c>
      <c r="H202" s="35">
        <v>0</v>
      </c>
      <c r="I202" s="35">
        <v>0</v>
      </c>
      <c r="J202" s="35"/>
      <c r="K202" s="35">
        <v>4000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0">
        <f>SUM(E202:P202)</f>
        <v>8000</v>
      </c>
    </row>
    <row r="203" spans="1:21" x14ac:dyDescent="0.2">
      <c r="A203" s="59">
        <v>2900</v>
      </c>
      <c r="B203" s="83" t="s">
        <v>136</v>
      </c>
      <c r="C203" s="72"/>
      <c r="D203" s="72"/>
      <c r="E203" s="75">
        <f>SUM(E204)</f>
        <v>0</v>
      </c>
      <c r="F203" s="75">
        <f t="shared" ref="F203:Q203" si="86">SUM(F204)</f>
        <v>0</v>
      </c>
      <c r="G203" s="75">
        <f t="shared" si="86"/>
        <v>0</v>
      </c>
      <c r="H203" s="75">
        <f t="shared" si="86"/>
        <v>22000</v>
      </c>
      <c r="I203" s="75">
        <f t="shared" si="86"/>
        <v>0</v>
      </c>
      <c r="J203" s="75">
        <f t="shared" si="86"/>
        <v>0</v>
      </c>
      <c r="K203" s="75">
        <f t="shared" si="86"/>
        <v>0</v>
      </c>
      <c r="L203" s="75">
        <f t="shared" si="86"/>
        <v>0</v>
      </c>
      <c r="M203" s="75">
        <f t="shared" si="86"/>
        <v>0</v>
      </c>
      <c r="N203" s="75">
        <f t="shared" si="86"/>
        <v>0</v>
      </c>
      <c r="O203" s="75">
        <f t="shared" si="86"/>
        <v>0</v>
      </c>
      <c r="P203" s="75">
        <f t="shared" si="86"/>
        <v>0</v>
      </c>
      <c r="Q203" s="75">
        <f t="shared" si="86"/>
        <v>22000</v>
      </c>
    </row>
    <row r="204" spans="1:21" x14ac:dyDescent="0.2">
      <c r="A204" s="130">
        <v>2911</v>
      </c>
      <c r="B204" s="131" t="s">
        <v>136</v>
      </c>
      <c r="C204" s="22">
        <v>1400319</v>
      </c>
      <c r="D204" s="22" t="s">
        <v>119</v>
      </c>
      <c r="E204" s="132">
        <v>0</v>
      </c>
      <c r="F204" s="132">
        <v>0</v>
      </c>
      <c r="G204" s="132">
        <v>0</v>
      </c>
      <c r="H204" s="132">
        <v>22000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2">
        <v>0</v>
      </c>
      <c r="Q204" s="133">
        <f>SUM(E204:P204)</f>
        <v>22000</v>
      </c>
    </row>
    <row r="205" spans="1:21" x14ac:dyDescent="0.2">
      <c r="A205" s="88">
        <v>3000</v>
      </c>
      <c r="B205" s="116" t="s">
        <v>45</v>
      </c>
      <c r="C205" s="117"/>
      <c r="D205" s="117"/>
      <c r="E205" s="105">
        <f t="shared" ref="E205:Q205" si="87">+E206+E208+E211+E214+E216+E220+E222+E226</f>
        <v>130150</v>
      </c>
      <c r="F205" s="105">
        <f t="shared" si="87"/>
        <v>35150</v>
      </c>
      <c r="G205" s="105">
        <f t="shared" si="87"/>
        <v>47150</v>
      </c>
      <c r="H205" s="105">
        <f t="shared" si="87"/>
        <v>123650</v>
      </c>
      <c r="I205" s="105">
        <f t="shared" si="87"/>
        <v>5150</v>
      </c>
      <c r="J205" s="105">
        <f t="shared" si="87"/>
        <v>5150</v>
      </c>
      <c r="K205" s="105">
        <f t="shared" si="87"/>
        <v>10150</v>
      </c>
      <c r="L205" s="105">
        <f t="shared" si="87"/>
        <v>5150</v>
      </c>
      <c r="M205" s="105">
        <f t="shared" si="87"/>
        <v>4650</v>
      </c>
      <c r="N205" s="105">
        <f t="shared" si="87"/>
        <v>36650</v>
      </c>
      <c r="O205" s="105">
        <f t="shared" si="87"/>
        <v>16650</v>
      </c>
      <c r="P205" s="105">
        <f t="shared" si="87"/>
        <v>4650</v>
      </c>
      <c r="Q205" s="105">
        <f t="shared" si="87"/>
        <v>424300</v>
      </c>
    </row>
    <row r="206" spans="1:21" x14ac:dyDescent="0.2">
      <c r="A206" s="59">
        <v>3100</v>
      </c>
      <c r="B206" s="83" t="s">
        <v>66</v>
      </c>
      <c r="C206" s="106"/>
      <c r="D206" s="106"/>
      <c r="E206" s="112">
        <f t="shared" ref="E206:Q206" si="88">SUM(E207:E207)</f>
        <v>2200</v>
      </c>
      <c r="F206" s="112">
        <f t="shared" si="88"/>
        <v>2200</v>
      </c>
      <c r="G206" s="112">
        <f t="shared" si="88"/>
        <v>2200</v>
      </c>
      <c r="H206" s="112">
        <f t="shared" si="88"/>
        <v>2200</v>
      </c>
      <c r="I206" s="112">
        <f t="shared" si="88"/>
        <v>2200</v>
      </c>
      <c r="J206" s="112">
        <f t="shared" si="88"/>
        <v>2200</v>
      </c>
      <c r="K206" s="112">
        <f t="shared" si="88"/>
        <v>2200</v>
      </c>
      <c r="L206" s="112">
        <f t="shared" si="88"/>
        <v>2200</v>
      </c>
      <c r="M206" s="112">
        <f t="shared" si="88"/>
        <v>2200</v>
      </c>
      <c r="N206" s="112">
        <f t="shared" si="88"/>
        <v>2200</v>
      </c>
      <c r="O206" s="112">
        <f t="shared" si="88"/>
        <v>2200</v>
      </c>
      <c r="P206" s="112">
        <f t="shared" si="88"/>
        <v>2200</v>
      </c>
      <c r="Q206" s="112">
        <f t="shared" si="88"/>
        <v>26400</v>
      </c>
    </row>
    <row r="207" spans="1:21" x14ac:dyDescent="0.2">
      <c r="A207" s="22">
        <v>3111</v>
      </c>
      <c r="B207" s="3" t="s">
        <v>67</v>
      </c>
      <c r="C207" s="22">
        <v>1400319</v>
      </c>
      <c r="D207" s="4" t="s">
        <v>119</v>
      </c>
      <c r="E207" s="29">
        <v>2200</v>
      </c>
      <c r="F207" s="29">
        <v>2200</v>
      </c>
      <c r="G207" s="29">
        <v>2200</v>
      </c>
      <c r="H207" s="29">
        <v>2200</v>
      </c>
      <c r="I207" s="29">
        <v>2200</v>
      </c>
      <c r="J207" s="29">
        <v>2200</v>
      </c>
      <c r="K207" s="29">
        <v>2200</v>
      </c>
      <c r="L207" s="29">
        <v>2200</v>
      </c>
      <c r="M207" s="29">
        <v>2200</v>
      </c>
      <c r="N207" s="29">
        <v>2200</v>
      </c>
      <c r="O207" s="29">
        <v>2200</v>
      </c>
      <c r="P207" s="29">
        <v>2200</v>
      </c>
      <c r="Q207" s="30">
        <f>SUM(E207:P207)</f>
        <v>26400</v>
      </c>
    </row>
    <row r="208" spans="1:21" x14ac:dyDescent="0.2">
      <c r="A208" s="59">
        <v>3200</v>
      </c>
      <c r="B208" s="83" t="s">
        <v>137</v>
      </c>
      <c r="C208" s="106"/>
      <c r="D208" s="106"/>
      <c r="E208" s="112">
        <f t="shared" ref="E208:Q208" si="89">SUM(E209:E210)</f>
        <v>1500</v>
      </c>
      <c r="F208" s="112">
        <f t="shared" si="89"/>
        <v>31500</v>
      </c>
      <c r="G208" s="112">
        <f t="shared" si="89"/>
        <v>1500</v>
      </c>
      <c r="H208" s="112">
        <f t="shared" si="89"/>
        <v>1500</v>
      </c>
      <c r="I208" s="112">
        <f t="shared" si="89"/>
        <v>1500</v>
      </c>
      <c r="J208" s="112">
        <f t="shared" si="89"/>
        <v>1500</v>
      </c>
      <c r="K208" s="112">
        <f t="shared" si="89"/>
        <v>1500</v>
      </c>
      <c r="L208" s="112">
        <f t="shared" si="89"/>
        <v>1500</v>
      </c>
      <c r="M208" s="112">
        <f t="shared" si="89"/>
        <v>1500</v>
      </c>
      <c r="N208" s="112">
        <f t="shared" si="89"/>
        <v>31500</v>
      </c>
      <c r="O208" s="112">
        <f t="shared" si="89"/>
        <v>1500</v>
      </c>
      <c r="P208" s="112">
        <f t="shared" si="89"/>
        <v>1500</v>
      </c>
      <c r="Q208" s="112">
        <f t="shared" si="89"/>
        <v>78000</v>
      </c>
    </row>
    <row r="209" spans="1:17" x14ac:dyDescent="0.2">
      <c r="A209" s="22">
        <v>3231</v>
      </c>
      <c r="B209" s="3" t="s">
        <v>138</v>
      </c>
      <c r="C209" s="22">
        <v>1400319</v>
      </c>
      <c r="D209" s="4" t="s">
        <v>119</v>
      </c>
      <c r="E209" s="29">
        <v>1500</v>
      </c>
      <c r="F209" s="29">
        <v>1500</v>
      </c>
      <c r="G209" s="29">
        <v>1500</v>
      </c>
      <c r="H209" s="29">
        <v>1500</v>
      </c>
      <c r="I209" s="29">
        <v>1500</v>
      </c>
      <c r="J209" s="29">
        <v>1500</v>
      </c>
      <c r="K209" s="29">
        <v>1500</v>
      </c>
      <c r="L209" s="29">
        <v>1500</v>
      </c>
      <c r="M209" s="29">
        <v>1500</v>
      </c>
      <c r="N209" s="29">
        <v>1500</v>
      </c>
      <c r="O209" s="29">
        <v>1500</v>
      </c>
      <c r="P209" s="29">
        <v>1500</v>
      </c>
      <c r="Q209" s="29">
        <f>SUM(E209:P209)</f>
        <v>18000</v>
      </c>
    </row>
    <row r="210" spans="1:17" x14ac:dyDescent="0.2">
      <c r="A210" s="22">
        <v>3261</v>
      </c>
      <c r="B210" s="3" t="s">
        <v>139</v>
      </c>
      <c r="C210" s="22">
        <v>1400319</v>
      </c>
      <c r="D210" s="22" t="s">
        <v>119</v>
      </c>
      <c r="E210" s="35">
        <v>0</v>
      </c>
      <c r="F210" s="35">
        <v>30000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30000</v>
      </c>
      <c r="O210" s="35">
        <v>0</v>
      </c>
      <c r="P210" s="35">
        <v>0</v>
      </c>
      <c r="Q210" s="30">
        <f>SUM(E210:P210)</f>
        <v>60000</v>
      </c>
    </row>
    <row r="211" spans="1:17" x14ac:dyDescent="0.2">
      <c r="A211" s="59">
        <v>3300</v>
      </c>
      <c r="B211" s="83" t="s">
        <v>140</v>
      </c>
      <c r="C211" s="106"/>
      <c r="D211" s="106"/>
      <c r="E211" s="134">
        <f>SUM(E212:E213)</f>
        <v>120000</v>
      </c>
      <c r="F211" s="134">
        <f t="shared" ref="F211:Q211" si="90">SUM(F212:F213)</f>
        <v>0</v>
      </c>
      <c r="G211" s="134">
        <f t="shared" si="90"/>
        <v>12000</v>
      </c>
      <c r="H211" s="134">
        <f t="shared" si="90"/>
        <v>0</v>
      </c>
      <c r="I211" s="134">
        <f t="shared" si="90"/>
        <v>0</v>
      </c>
      <c r="J211" s="134">
        <f t="shared" si="90"/>
        <v>0</v>
      </c>
      <c r="K211" s="134">
        <f t="shared" si="90"/>
        <v>0</v>
      </c>
      <c r="L211" s="134">
        <f t="shared" si="90"/>
        <v>0</v>
      </c>
      <c r="M211" s="134">
        <f t="shared" si="90"/>
        <v>0</v>
      </c>
      <c r="N211" s="134">
        <f t="shared" si="90"/>
        <v>0</v>
      </c>
      <c r="O211" s="134">
        <f t="shared" si="90"/>
        <v>0</v>
      </c>
      <c r="P211" s="134">
        <f t="shared" si="90"/>
        <v>0</v>
      </c>
      <c r="Q211" s="134">
        <f t="shared" si="90"/>
        <v>132000</v>
      </c>
    </row>
    <row r="212" spans="1:17" x14ac:dyDescent="0.2">
      <c r="A212" s="22">
        <v>3321</v>
      </c>
      <c r="B212" s="3" t="s">
        <v>141</v>
      </c>
      <c r="C212" s="22">
        <v>1400319</v>
      </c>
      <c r="D212" s="22" t="s">
        <v>119</v>
      </c>
      <c r="E212" s="35">
        <v>120000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29">
        <f>SUM(E212:P212)</f>
        <v>120000</v>
      </c>
    </row>
    <row r="213" spans="1:17" x14ac:dyDescent="0.2">
      <c r="A213" s="22">
        <v>3341</v>
      </c>
      <c r="B213" s="3" t="s">
        <v>142</v>
      </c>
      <c r="C213" s="22">
        <v>1400319</v>
      </c>
      <c r="D213" s="22" t="s">
        <v>119</v>
      </c>
      <c r="E213" s="35"/>
      <c r="F213" s="35">
        <v>0</v>
      </c>
      <c r="G213" s="35">
        <v>12000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29">
        <f>SUM(E213:P213)</f>
        <v>12000</v>
      </c>
    </row>
    <row r="214" spans="1:17" x14ac:dyDescent="0.2">
      <c r="A214" s="59">
        <v>3400</v>
      </c>
      <c r="B214" s="83" t="s">
        <v>78</v>
      </c>
      <c r="C214" s="106"/>
      <c r="D214" s="106"/>
      <c r="E214" s="112">
        <f t="shared" ref="E214:Q214" si="91">SUM(E215:E215)</f>
        <v>0</v>
      </c>
      <c r="F214" s="112">
        <f t="shared" si="91"/>
        <v>0</v>
      </c>
      <c r="G214" s="112">
        <f t="shared" si="91"/>
        <v>0</v>
      </c>
      <c r="H214" s="112">
        <f t="shared" si="91"/>
        <v>7000</v>
      </c>
      <c r="I214" s="112">
        <f t="shared" si="91"/>
        <v>0</v>
      </c>
      <c r="J214" s="112">
        <f t="shared" si="91"/>
        <v>0</v>
      </c>
      <c r="K214" s="112">
        <f t="shared" si="91"/>
        <v>0</v>
      </c>
      <c r="L214" s="112">
        <f t="shared" si="91"/>
        <v>0</v>
      </c>
      <c r="M214" s="112">
        <f t="shared" si="91"/>
        <v>0</v>
      </c>
      <c r="N214" s="112">
        <f t="shared" si="91"/>
        <v>0</v>
      </c>
      <c r="O214" s="112">
        <f t="shared" si="91"/>
        <v>12000</v>
      </c>
      <c r="P214" s="112">
        <f t="shared" si="91"/>
        <v>0</v>
      </c>
      <c r="Q214" s="112">
        <f t="shared" si="91"/>
        <v>19000</v>
      </c>
    </row>
    <row r="215" spans="1:17" x14ac:dyDescent="0.2">
      <c r="A215" s="22">
        <v>3451</v>
      </c>
      <c r="B215" s="3" t="s">
        <v>80</v>
      </c>
      <c r="C215" s="22">
        <v>1400319</v>
      </c>
      <c r="D215" s="22" t="s">
        <v>119</v>
      </c>
      <c r="E215" s="35">
        <v>0</v>
      </c>
      <c r="F215" s="35">
        <v>0</v>
      </c>
      <c r="G215" s="35">
        <v>0</v>
      </c>
      <c r="H215" s="35">
        <v>7000</v>
      </c>
      <c r="I215" s="35">
        <v>0</v>
      </c>
      <c r="J215" s="35">
        <v>0</v>
      </c>
      <c r="K215" s="35"/>
      <c r="L215" s="35">
        <v>0</v>
      </c>
      <c r="M215" s="35">
        <v>0</v>
      </c>
      <c r="N215" s="35">
        <v>0</v>
      </c>
      <c r="O215" s="35">
        <v>12000</v>
      </c>
      <c r="P215" s="35">
        <v>0</v>
      </c>
      <c r="Q215" s="30">
        <f>SUM(E215:P215)</f>
        <v>19000</v>
      </c>
    </row>
    <row r="216" spans="1:17" x14ac:dyDescent="0.2">
      <c r="A216" s="59">
        <v>3500</v>
      </c>
      <c r="B216" s="83" t="s">
        <v>113</v>
      </c>
      <c r="C216" s="106"/>
      <c r="D216" s="106"/>
      <c r="E216" s="112">
        <f>SUM(E217:E219)</f>
        <v>6000</v>
      </c>
      <c r="F216" s="112">
        <f t="shared" ref="F216:Q216" si="92">SUM(F217:F219)</f>
        <v>1000</v>
      </c>
      <c r="G216" s="112">
        <f t="shared" si="92"/>
        <v>31000</v>
      </c>
      <c r="H216" s="112">
        <f t="shared" si="92"/>
        <v>1000</v>
      </c>
      <c r="I216" s="112">
        <f t="shared" si="92"/>
        <v>1000</v>
      </c>
      <c r="J216" s="112">
        <f t="shared" si="92"/>
        <v>1000</v>
      </c>
      <c r="K216" s="112">
        <f t="shared" si="92"/>
        <v>6000</v>
      </c>
      <c r="L216" s="112">
        <f t="shared" si="92"/>
        <v>1000</v>
      </c>
      <c r="M216" s="112">
        <f t="shared" si="92"/>
        <v>500</v>
      </c>
      <c r="N216" s="112">
        <f t="shared" si="92"/>
        <v>1000</v>
      </c>
      <c r="O216" s="112">
        <f t="shared" si="92"/>
        <v>500</v>
      </c>
      <c r="P216" s="112">
        <f t="shared" si="92"/>
        <v>500</v>
      </c>
      <c r="Q216" s="112">
        <f t="shared" si="92"/>
        <v>50500</v>
      </c>
    </row>
    <row r="217" spans="1:17" x14ac:dyDescent="0.2">
      <c r="A217" s="22">
        <v>3511</v>
      </c>
      <c r="B217" s="3" t="s">
        <v>143</v>
      </c>
      <c r="C217" s="22">
        <v>1400319</v>
      </c>
      <c r="D217" s="4" t="s">
        <v>119</v>
      </c>
      <c r="E217" s="29">
        <v>0</v>
      </c>
      <c r="F217" s="29">
        <v>0</v>
      </c>
      <c r="G217" s="29">
        <v>30000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f>SUM(E217:P217)</f>
        <v>30000</v>
      </c>
    </row>
    <row r="218" spans="1:17" x14ac:dyDescent="0.2">
      <c r="A218" s="22">
        <v>3531</v>
      </c>
      <c r="B218" s="3" t="s">
        <v>144</v>
      </c>
      <c r="C218" s="22">
        <v>1400319</v>
      </c>
      <c r="D218" s="4" t="s">
        <v>119</v>
      </c>
      <c r="E218" s="29">
        <v>1000</v>
      </c>
      <c r="F218" s="29">
        <v>1000</v>
      </c>
      <c r="G218" s="29">
        <v>1000</v>
      </c>
      <c r="H218" s="29">
        <v>1000</v>
      </c>
      <c r="I218" s="29">
        <v>1000</v>
      </c>
      <c r="J218" s="29">
        <v>1000</v>
      </c>
      <c r="K218" s="29">
        <v>1000</v>
      </c>
      <c r="L218" s="29">
        <v>1000</v>
      </c>
      <c r="M218" s="29">
        <v>500</v>
      </c>
      <c r="N218" s="29">
        <v>1000</v>
      </c>
      <c r="O218" s="29">
        <v>500</v>
      </c>
      <c r="P218" s="29">
        <v>500</v>
      </c>
      <c r="Q218" s="29">
        <f t="shared" ref="Q218:Q219" si="93">SUM(E218:P218)</f>
        <v>10500</v>
      </c>
    </row>
    <row r="219" spans="1:17" x14ac:dyDescent="0.2">
      <c r="A219" s="22">
        <v>3551</v>
      </c>
      <c r="B219" s="3" t="s">
        <v>82</v>
      </c>
      <c r="C219" s="22">
        <v>1400319</v>
      </c>
      <c r="D219" s="22" t="s">
        <v>119</v>
      </c>
      <c r="E219" s="35">
        <v>5000</v>
      </c>
      <c r="F219" s="35">
        <v>0</v>
      </c>
      <c r="G219" s="35">
        <v>0</v>
      </c>
      <c r="H219" s="35">
        <v>0</v>
      </c>
      <c r="I219" s="35">
        <v>0</v>
      </c>
      <c r="J219" s="35"/>
      <c r="K219" s="35">
        <v>5000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29">
        <f t="shared" si="93"/>
        <v>10000</v>
      </c>
    </row>
    <row r="220" spans="1:17" x14ac:dyDescent="0.2">
      <c r="A220" s="59">
        <v>3600</v>
      </c>
      <c r="B220" s="83" t="s">
        <v>106</v>
      </c>
      <c r="C220" s="74"/>
      <c r="D220" s="74"/>
      <c r="E220" s="75">
        <f t="shared" ref="E220:Q220" si="94">SUM(E221:E221)</f>
        <v>0</v>
      </c>
      <c r="F220" s="75">
        <f t="shared" si="94"/>
        <v>0</v>
      </c>
      <c r="G220" s="75">
        <f t="shared" si="94"/>
        <v>0</v>
      </c>
      <c r="H220" s="75">
        <f t="shared" si="94"/>
        <v>50000</v>
      </c>
      <c r="I220" s="75">
        <f t="shared" si="94"/>
        <v>0</v>
      </c>
      <c r="J220" s="75">
        <f t="shared" si="94"/>
        <v>0</v>
      </c>
      <c r="K220" s="75">
        <f t="shared" si="94"/>
        <v>0</v>
      </c>
      <c r="L220" s="75">
        <f t="shared" si="94"/>
        <v>0</v>
      </c>
      <c r="M220" s="75">
        <f t="shared" si="94"/>
        <v>0</v>
      </c>
      <c r="N220" s="75">
        <f t="shared" si="94"/>
        <v>0</v>
      </c>
      <c r="O220" s="75">
        <f t="shared" si="94"/>
        <v>0</v>
      </c>
      <c r="P220" s="75">
        <f t="shared" si="94"/>
        <v>0</v>
      </c>
      <c r="Q220" s="75">
        <f t="shared" si="94"/>
        <v>50000</v>
      </c>
    </row>
    <row r="221" spans="1:17" x14ac:dyDescent="0.2">
      <c r="A221" s="71">
        <v>3611</v>
      </c>
      <c r="B221" s="135" t="s">
        <v>145</v>
      </c>
      <c r="C221" s="22">
        <v>1400319</v>
      </c>
      <c r="D221" s="22" t="s">
        <v>119</v>
      </c>
      <c r="E221" s="35">
        <v>0</v>
      </c>
      <c r="F221" s="35">
        <v>0</v>
      </c>
      <c r="G221" s="35">
        <v>0</v>
      </c>
      <c r="H221" s="35">
        <v>50000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/>
      <c r="Q221" s="29">
        <f>SUM(E221:P221)</f>
        <v>50000</v>
      </c>
    </row>
    <row r="222" spans="1:17" x14ac:dyDescent="0.2">
      <c r="A222" s="72">
        <v>3700</v>
      </c>
      <c r="B222" s="73" t="s">
        <v>115</v>
      </c>
      <c r="C222" s="72"/>
      <c r="D222" s="76"/>
      <c r="E222" s="80">
        <f t="shared" ref="E222:Q222" si="95">SUM(E223:E225)</f>
        <v>450</v>
      </c>
      <c r="F222" s="80">
        <f t="shared" si="95"/>
        <v>450</v>
      </c>
      <c r="G222" s="80">
        <f t="shared" si="95"/>
        <v>450</v>
      </c>
      <c r="H222" s="80">
        <f t="shared" si="95"/>
        <v>1950</v>
      </c>
      <c r="I222" s="80">
        <f t="shared" si="95"/>
        <v>450</v>
      </c>
      <c r="J222" s="80">
        <f t="shared" si="95"/>
        <v>450</v>
      </c>
      <c r="K222" s="80">
        <f t="shared" si="95"/>
        <v>450</v>
      </c>
      <c r="L222" s="80">
        <f t="shared" si="95"/>
        <v>450</v>
      </c>
      <c r="M222" s="80">
        <f t="shared" si="95"/>
        <v>450</v>
      </c>
      <c r="N222" s="80">
        <f t="shared" si="95"/>
        <v>1950</v>
      </c>
      <c r="O222" s="80">
        <f t="shared" si="95"/>
        <v>450</v>
      </c>
      <c r="P222" s="80">
        <f t="shared" si="95"/>
        <v>450</v>
      </c>
      <c r="Q222" s="80">
        <f t="shared" si="95"/>
        <v>8400</v>
      </c>
    </row>
    <row r="223" spans="1:17" x14ac:dyDescent="0.2">
      <c r="A223" s="22">
        <v>3721</v>
      </c>
      <c r="B223" s="3" t="s">
        <v>86</v>
      </c>
      <c r="C223" s="22">
        <v>1400319</v>
      </c>
      <c r="D223" s="4" t="s">
        <v>119</v>
      </c>
      <c r="E223" s="136">
        <v>0</v>
      </c>
      <c r="F223" s="136">
        <v>0</v>
      </c>
      <c r="G223" s="136">
        <v>0</v>
      </c>
      <c r="H223" s="136">
        <v>1500</v>
      </c>
      <c r="I223" s="136">
        <v>0</v>
      </c>
      <c r="J223" s="136">
        <v>0</v>
      </c>
      <c r="K223" s="136">
        <v>0</v>
      </c>
      <c r="L223" s="136">
        <v>0</v>
      </c>
      <c r="M223" s="136">
        <v>0</v>
      </c>
      <c r="N223" s="136">
        <v>1500</v>
      </c>
      <c r="O223" s="81">
        <v>0</v>
      </c>
      <c r="P223" s="81">
        <v>0</v>
      </c>
      <c r="Q223" s="30">
        <f>SUM(E223:P223)</f>
        <v>3000</v>
      </c>
    </row>
    <row r="224" spans="1:17" x14ac:dyDescent="0.2">
      <c r="A224" s="22">
        <v>3751</v>
      </c>
      <c r="B224" s="3" t="s">
        <v>116</v>
      </c>
      <c r="C224" s="22">
        <v>1400319</v>
      </c>
      <c r="D224" s="22" t="s">
        <v>119</v>
      </c>
      <c r="E224" s="29">
        <v>300</v>
      </c>
      <c r="F224" s="29">
        <v>300</v>
      </c>
      <c r="G224" s="29">
        <v>300</v>
      </c>
      <c r="H224" s="29">
        <v>300</v>
      </c>
      <c r="I224" s="29">
        <v>300</v>
      </c>
      <c r="J224" s="29">
        <v>300</v>
      </c>
      <c r="K224" s="29">
        <v>300</v>
      </c>
      <c r="L224" s="29">
        <v>300</v>
      </c>
      <c r="M224" s="29">
        <v>300</v>
      </c>
      <c r="N224" s="29">
        <v>300</v>
      </c>
      <c r="O224" s="29">
        <v>300</v>
      </c>
      <c r="P224" s="29">
        <v>300</v>
      </c>
      <c r="Q224" s="30">
        <f>SUM(E224:P224)</f>
        <v>3600</v>
      </c>
    </row>
    <row r="225" spans="1:19" x14ac:dyDescent="0.2">
      <c r="A225" s="22">
        <v>3791</v>
      </c>
      <c r="B225" s="3" t="s">
        <v>117</v>
      </c>
      <c r="C225" s="22">
        <v>1400319</v>
      </c>
      <c r="D225" s="22" t="s">
        <v>119</v>
      </c>
      <c r="E225" s="29">
        <v>150</v>
      </c>
      <c r="F225" s="29">
        <v>150</v>
      </c>
      <c r="G225" s="29">
        <v>150</v>
      </c>
      <c r="H225" s="29">
        <v>150</v>
      </c>
      <c r="I225" s="29">
        <v>150</v>
      </c>
      <c r="J225" s="29">
        <v>150</v>
      </c>
      <c r="K225" s="29">
        <v>150</v>
      </c>
      <c r="L225" s="29">
        <v>150</v>
      </c>
      <c r="M225" s="29">
        <v>150</v>
      </c>
      <c r="N225" s="29">
        <v>150</v>
      </c>
      <c r="O225" s="29">
        <v>150</v>
      </c>
      <c r="P225" s="29">
        <v>150</v>
      </c>
      <c r="Q225" s="30">
        <f>SUM(E225:P225)</f>
        <v>1800</v>
      </c>
    </row>
    <row r="226" spans="1:19" x14ac:dyDescent="0.2">
      <c r="A226" s="59">
        <v>3900</v>
      </c>
      <c r="B226" s="83" t="s">
        <v>46</v>
      </c>
      <c r="C226" s="59"/>
      <c r="D226" s="59"/>
      <c r="E226" s="112">
        <f t="shared" ref="E226:Q226" si="96">SUM(E227:E227)</f>
        <v>0</v>
      </c>
      <c r="F226" s="112">
        <f t="shared" si="96"/>
        <v>0</v>
      </c>
      <c r="G226" s="112">
        <f t="shared" si="96"/>
        <v>0</v>
      </c>
      <c r="H226" s="112">
        <f t="shared" si="96"/>
        <v>60000</v>
      </c>
      <c r="I226" s="112">
        <f t="shared" si="96"/>
        <v>0</v>
      </c>
      <c r="J226" s="112">
        <f t="shared" si="96"/>
        <v>0</v>
      </c>
      <c r="K226" s="112">
        <f t="shared" si="96"/>
        <v>0</v>
      </c>
      <c r="L226" s="112">
        <f t="shared" si="96"/>
        <v>0</v>
      </c>
      <c r="M226" s="112">
        <f t="shared" si="96"/>
        <v>0</v>
      </c>
      <c r="N226" s="112">
        <f t="shared" si="96"/>
        <v>0</v>
      </c>
      <c r="O226" s="112">
        <f t="shared" si="96"/>
        <v>0</v>
      </c>
      <c r="P226" s="112">
        <f t="shared" si="96"/>
        <v>0</v>
      </c>
      <c r="Q226" s="112">
        <f t="shared" si="96"/>
        <v>60000</v>
      </c>
    </row>
    <row r="227" spans="1:19" x14ac:dyDescent="0.2">
      <c r="A227" s="22">
        <v>3921</v>
      </c>
      <c r="B227" s="3" t="s">
        <v>89</v>
      </c>
      <c r="C227" s="22">
        <v>1400319</v>
      </c>
      <c r="D227" s="22" t="s">
        <v>119</v>
      </c>
      <c r="E227" s="35">
        <v>0</v>
      </c>
      <c r="F227" s="35">
        <v>0</v>
      </c>
      <c r="G227" s="35">
        <v>0</v>
      </c>
      <c r="H227" s="35">
        <v>60000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29">
        <f>SUM(E227:P227)</f>
        <v>60000</v>
      </c>
    </row>
    <row r="228" spans="1:19" x14ac:dyDescent="0.2">
      <c r="A228" s="88">
        <v>5000</v>
      </c>
      <c r="B228" s="116" t="s">
        <v>90</v>
      </c>
      <c r="C228" s="117"/>
      <c r="D228" s="117"/>
      <c r="E228" s="118">
        <f t="shared" ref="E228:Q228" si="97">+E229</f>
        <v>0</v>
      </c>
      <c r="F228" s="118">
        <f t="shared" si="97"/>
        <v>0</v>
      </c>
      <c r="G228" s="118">
        <f t="shared" si="97"/>
        <v>0</v>
      </c>
      <c r="H228" s="118">
        <f t="shared" si="97"/>
        <v>0</v>
      </c>
      <c r="I228" s="118">
        <f t="shared" si="97"/>
        <v>0</v>
      </c>
      <c r="J228" s="118">
        <f t="shared" si="97"/>
        <v>7500</v>
      </c>
      <c r="K228" s="118">
        <f t="shared" si="97"/>
        <v>0</v>
      </c>
      <c r="L228" s="118">
        <f t="shared" si="97"/>
        <v>0</v>
      </c>
      <c r="M228" s="118">
        <f t="shared" si="97"/>
        <v>0</v>
      </c>
      <c r="N228" s="118">
        <f t="shared" si="97"/>
        <v>0</v>
      </c>
      <c r="O228" s="118">
        <f t="shared" si="97"/>
        <v>0</v>
      </c>
      <c r="P228" s="118">
        <f t="shared" si="97"/>
        <v>0</v>
      </c>
      <c r="Q228" s="118">
        <f t="shared" si="97"/>
        <v>7500</v>
      </c>
    </row>
    <row r="229" spans="1:19" x14ac:dyDescent="0.2">
      <c r="A229" s="59">
        <v>5100</v>
      </c>
      <c r="B229" s="83" t="s">
        <v>91</v>
      </c>
      <c r="C229" s="106"/>
      <c r="D229" s="106"/>
      <c r="E229" s="114">
        <f t="shared" ref="E229:Q229" si="98">SUM(E230:E230)</f>
        <v>0</v>
      </c>
      <c r="F229" s="114">
        <f t="shared" si="98"/>
        <v>0</v>
      </c>
      <c r="G229" s="114">
        <f t="shared" si="98"/>
        <v>0</v>
      </c>
      <c r="H229" s="114">
        <f t="shared" si="98"/>
        <v>0</v>
      </c>
      <c r="I229" s="114">
        <f t="shared" si="98"/>
        <v>0</v>
      </c>
      <c r="J229" s="114">
        <f t="shared" si="98"/>
        <v>7500</v>
      </c>
      <c r="K229" s="114">
        <f t="shared" si="98"/>
        <v>0</v>
      </c>
      <c r="L229" s="114">
        <f t="shared" si="98"/>
        <v>0</v>
      </c>
      <c r="M229" s="114">
        <f t="shared" si="98"/>
        <v>0</v>
      </c>
      <c r="N229" s="114">
        <f t="shared" si="98"/>
        <v>0</v>
      </c>
      <c r="O229" s="114">
        <f t="shared" si="98"/>
        <v>0</v>
      </c>
      <c r="P229" s="114">
        <f t="shared" si="98"/>
        <v>0</v>
      </c>
      <c r="Q229" s="114">
        <f t="shared" si="98"/>
        <v>7500</v>
      </c>
    </row>
    <row r="230" spans="1:19" x14ac:dyDescent="0.2">
      <c r="A230" s="22">
        <v>5111</v>
      </c>
      <c r="B230" s="3" t="s">
        <v>118</v>
      </c>
      <c r="C230" s="22">
        <v>1400319</v>
      </c>
      <c r="D230" s="22" t="s">
        <v>119</v>
      </c>
      <c r="E230" s="29"/>
      <c r="F230" s="35">
        <v>0</v>
      </c>
      <c r="G230" s="35">
        <v>0</v>
      </c>
      <c r="H230" s="35">
        <v>0</v>
      </c>
      <c r="I230" s="35"/>
      <c r="J230" s="35">
        <v>7500</v>
      </c>
      <c r="K230" s="35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f>SUM(E230:P230)</f>
        <v>7500</v>
      </c>
    </row>
    <row r="231" spans="1:19" x14ac:dyDescent="0.2">
      <c r="A231" s="137">
        <v>6000</v>
      </c>
      <c r="B231" s="138" t="s">
        <v>146</v>
      </c>
      <c r="C231" s="139"/>
      <c r="D231" s="139"/>
      <c r="E231" s="67">
        <f t="shared" ref="E231:Q231" si="99">+E232</f>
        <v>0</v>
      </c>
      <c r="F231" s="67">
        <f t="shared" si="99"/>
        <v>0</v>
      </c>
      <c r="G231" s="67">
        <f t="shared" si="99"/>
        <v>0</v>
      </c>
      <c r="H231" s="67">
        <f t="shared" si="99"/>
        <v>0</v>
      </c>
      <c r="I231" s="67">
        <f t="shared" si="99"/>
        <v>0</v>
      </c>
      <c r="J231" s="67">
        <f t="shared" si="99"/>
        <v>0</v>
      </c>
      <c r="K231" s="67">
        <f t="shared" si="99"/>
        <v>0</v>
      </c>
      <c r="L231" s="67">
        <f t="shared" si="99"/>
        <v>0</v>
      </c>
      <c r="M231" s="67">
        <f t="shared" si="99"/>
        <v>0</v>
      </c>
      <c r="N231" s="67">
        <f t="shared" si="99"/>
        <v>0</v>
      </c>
      <c r="O231" s="67">
        <f t="shared" si="99"/>
        <v>850000</v>
      </c>
      <c r="P231" s="67">
        <f t="shared" si="99"/>
        <v>0</v>
      </c>
      <c r="Q231" s="67">
        <f t="shared" si="99"/>
        <v>850000</v>
      </c>
    </row>
    <row r="232" spans="1:19" x14ac:dyDescent="0.2">
      <c r="A232" s="140">
        <v>6200</v>
      </c>
      <c r="B232" s="141" t="s">
        <v>147</v>
      </c>
      <c r="C232" s="140"/>
      <c r="D232" s="140"/>
      <c r="E232" s="70">
        <f t="shared" ref="E232:Q232" si="100">SUM(E233)</f>
        <v>0</v>
      </c>
      <c r="F232" s="70">
        <f t="shared" si="100"/>
        <v>0</v>
      </c>
      <c r="G232" s="70">
        <f t="shared" si="100"/>
        <v>0</v>
      </c>
      <c r="H232" s="70">
        <f t="shared" si="100"/>
        <v>0</v>
      </c>
      <c r="I232" s="70">
        <f t="shared" si="100"/>
        <v>0</v>
      </c>
      <c r="J232" s="70">
        <f t="shared" si="100"/>
        <v>0</v>
      </c>
      <c r="K232" s="70">
        <f t="shared" si="100"/>
        <v>0</v>
      </c>
      <c r="L232" s="70">
        <f t="shared" si="100"/>
        <v>0</v>
      </c>
      <c r="M232" s="70">
        <f t="shared" si="100"/>
        <v>0</v>
      </c>
      <c r="N232" s="70">
        <f t="shared" si="100"/>
        <v>0</v>
      </c>
      <c r="O232" s="70">
        <f t="shared" si="100"/>
        <v>850000</v>
      </c>
      <c r="P232" s="70">
        <f t="shared" si="100"/>
        <v>0</v>
      </c>
      <c r="Q232" s="70">
        <f t="shared" si="100"/>
        <v>850000</v>
      </c>
    </row>
    <row r="233" spans="1:19" x14ac:dyDescent="0.2">
      <c r="A233" s="142">
        <v>6241</v>
      </c>
      <c r="B233" s="3" t="s">
        <v>148</v>
      </c>
      <c r="C233" s="22">
        <v>1400319</v>
      </c>
      <c r="D233" s="22" t="s">
        <v>119</v>
      </c>
      <c r="E233" s="29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29">
        <v>0</v>
      </c>
      <c r="M233" s="29">
        <v>0</v>
      </c>
      <c r="N233" s="29">
        <v>0</v>
      </c>
      <c r="O233" s="29">
        <v>850000</v>
      </c>
      <c r="P233" s="29">
        <v>0</v>
      </c>
      <c r="Q233" s="30">
        <f>SUM(E233:P233)</f>
        <v>850000</v>
      </c>
      <c r="S233" s="127"/>
    </row>
    <row r="234" spans="1:19" ht="15" customHeight="1" x14ac:dyDescent="0.2">
      <c r="A234" s="173" t="s">
        <v>97</v>
      </c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5"/>
    </row>
    <row r="235" spans="1:19" ht="12" x14ac:dyDescent="0.2">
      <c r="A235" s="2" t="s">
        <v>1</v>
      </c>
      <c r="B235" s="3">
        <v>31120</v>
      </c>
      <c r="C235" s="4"/>
      <c r="D235" s="4"/>
      <c r="E235" s="186" t="s">
        <v>2</v>
      </c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8"/>
    </row>
    <row r="236" spans="1:19" ht="12" x14ac:dyDescent="0.2">
      <c r="A236" s="2" t="s">
        <v>3</v>
      </c>
      <c r="B236" s="3" t="s">
        <v>4</v>
      </c>
      <c r="C236" s="4"/>
      <c r="D236" s="4"/>
      <c r="E236" s="186" t="s">
        <v>5</v>
      </c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8"/>
    </row>
    <row r="237" spans="1:19" ht="12" x14ac:dyDescent="0.2">
      <c r="A237" s="2" t="s">
        <v>6</v>
      </c>
      <c r="B237" s="3" t="s">
        <v>7</v>
      </c>
      <c r="C237" s="4"/>
      <c r="D237" s="4"/>
      <c r="E237" s="186" t="s">
        <v>5</v>
      </c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8"/>
    </row>
    <row r="238" spans="1:19" ht="12" x14ac:dyDescent="0.2">
      <c r="A238" s="2" t="s">
        <v>8</v>
      </c>
      <c r="B238" s="5" t="s">
        <v>149</v>
      </c>
      <c r="C238" s="6"/>
      <c r="D238" s="6"/>
      <c r="E238" s="189" t="s">
        <v>150</v>
      </c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1"/>
    </row>
    <row r="239" spans="1:19" x14ac:dyDescent="0.2">
      <c r="A239" s="7" t="s">
        <v>11</v>
      </c>
      <c r="B239" s="8" t="s">
        <v>12</v>
      </c>
      <c r="C239" s="7"/>
      <c r="D239" s="7"/>
      <c r="E239" s="2" t="s">
        <v>15</v>
      </c>
      <c r="F239" s="2" t="s">
        <v>16</v>
      </c>
      <c r="G239" s="2" t="s">
        <v>17</v>
      </c>
      <c r="H239" s="2" t="s">
        <v>18</v>
      </c>
      <c r="I239" s="2" t="s">
        <v>19</v>
      </c>
      <c r="J239" s="2" t="s">
        <v>20</v>
      </c>
      <c r="K239" s="2" t="s">
        <v>21</v>
      </c>
      <c r="L239" s="2" t="s">
        <v>22</v>
      </c>
      <c r="M239" s="2" t="s">
        <v>23</v>
      </c>
      <c r="N239" s="2" t="s">
        <v>24</v>
      </c>
      <c r="O239" s="2" t="s">
        <v>25</v>
      </c>
      <c r="P239" s="2" t="s">
        <v>26</v>
      </c>
      <c r="Q239" s="2" t="s">
        <v>27</v>
      </c>
    </row>
    <row r="240" spans="1:19" x14ac:dyDescent="0.2">
      <c r="A240" s="143" t="s">
        <v>28</v>
      </c>
      <c r="B240" s="9" t="s">
        <v>151</v>
      </c>
      <c r="C240" s="9"/>
      <c r="D240" s="9"/>
      <c r="E240" s="10">
        <f t="shared" ref="E240:Q240" si="101">+E241+E264</f>
        <v>359123.99</v>
      </c>
      <c r="F240" s="10">
        <f t="shared" si="101"/>
        <v>340123.99</v>
      </c>
      <c r="G240" s="10">
        <f t="shared" si="101"/>
        <v>633873.99</v>
      </c>
      <c r="H240" s="10">
        <f t="shared" si="101"/>
        <v>331623.99</v>
      </c>
      <c r="I240" s="10">
        <f t="shared" si="101"/>
        <v>936419.12999999989</v>
      </c>
      <c r="J240" s="10">
        <f t="shared" si="101"/>
        <v>336604.67</v>
      </c>
      <c r="K240" s="10">
        <f t="shared" si="101"/>
        <v>342668.43</v>
      </c>
      <c r="L240" s="10">
        <f t="shared" si="101"/>
        <v>325373.99</v>
      </c>
      <c r="M240" s="10">
        <f t="shared" si="101"/>
        <v>326873.99</v>
      </c>
      <c r="N240" s="10">
        <f t="shared" si="101"/>
        <v>341623.99</v>
      </c>
      <c r="O240" s="10">
        <f t="shared" si="101"/>
        <v>342769.13</v>
      </c>
      <c r="P240" s="10">
        <f t="shared" si="101"/>
        <v>352925.54000000004</v>
      </c>
      <c r="Q240" s="10">
        <f t="shared" si="101"/>
        <v>4970004.83</v>
      </c>
    </row>
    <row r="241" spans="1:17" x14ac:dyDescent="0.2">
      <c r="A241" s="12"/>
      <c r="B241" s="12" t="s">
        <v>152</v>
      </c>
      <c r="C241" s="12"/>
      <c r="D241" s="12"/>
      <c r="E241" s="13">
        <f>+E242+E248+E259</f>
        <v>36948.559999999998</v>
      </c>
      <c r="F241" s="13">
        <f t="shared" ref="F241:Q241" si="102">+F242+F248+F259</f>
        <v>30198.559999999998</v>
      </c>
      <c r="G241" s="13">
        <f t="shared" si="102"/>
        <v>17198.559999999998</v>
      </c>
      <c r="H241" s="13">
        <f t="shared" si="102"/>
        <v>23948.559999999998</v>
      </c>
      <c r="I241" s="13">
        <f t="shared" si="102"/>
        <v>17698.559999999998</v>
      </c>
      <c r="J241" s="13">
        <f t="shared" si="102"/>
        <v>25429.239999999998</v>
      </c>
      <c r="K241" s="13">
        <f t="shared" si="102"/>
        <v>34993</v>
      </c>
      <c r="L241" s="13">
        <f t="shared" si="102"/>
        <v>17698.559999999998</v>
      </c>
      <c r="M241" s="13">
        <f t="shared" si="102"/>
        <v>17698.559999999998</v>
      </c>
      <c r="N241" s="13">
        <f t="shared" si="102"/>
        <v>23948.559999999998</v>
      </c>
      <c r="O241" s="13">
        <f t="shared" si="102"/>
        <v>21048.559999999998</v>
      </c>
      <c r="P241" s="13">
        <f t="shared" si="102"/>
        <v>18298.559999999998</v>
      </c>
      <c r="Q241" s="13">
        <f t="shared" si="102"/>
        <v>285107.83999999997</v>
      </c>
    </row>
    <row r="242" spans="1:17" x14ac:dyDescent="0.2">
      <c r="A242" s="14">
        <v>1000</v>
      </c>
      <c r="B242" s="15" t="s">
        <v>31</v>
      </c>
      <c r="C242" s="14"/>
      <c r="D242" s="14"/>
      <c r="E242" s="119">
        <f>+E243+E245</f>
        <v>13948.56</v>
      </c>
      <c r="F242" s="119">
        <f t="shared" ref="F242:Q242" si="103">+F243+F245</f>
        <v>13948.56</v>
      </c>
      <c r="G242" s="119">
        <f t="shared" si="103"/>
        <v>13948.56</v>
      </c>
      <c r="H242" s="119">
        <f t="shared" si="103"/>
        <v>13948.56</v>
      </c>
      <c r="I242" s="119">
        <f t="shared" si="103"/>
        <v>13948.56</v>
      </c>
      <c r="J242" s="119">
        <f t="shared" si="103"/>
        <v>13948.56</v>
      </c>
      <c r="K242" s="119">
        <f t="shared" si="103"/>
        <v>13948.56</v>
      </c>
      <c r="L242" s="119">
        <f t="shared" si="103"/>
        <v>13948.56</v>
      </c>
      <c r="M242" s="119">
        <f t="shared" si="103"/>
        <v>13948.56</v>
      </c>
      <c r="N242" s="119">
        <f t="shared" si="103"/>
        <v>13948.56</v>
      </c>
      <c r="O242" s="119">
        <f t="shared" si="103"/>
        <v>13948.56</v>
      </c>
      <c r="P242" s="119">
        <f t="shared" si="103"/>
        <v>13948.56</v>
      </c>
      <c r="Q242" s="119">
        <f t="shared" si="103"/>
        <v>167382.72</v>
      </c>
    </row>
    <row r="243" spans="1:17" x14ac:dyDescent="0.2">
      <c r="A243" s="90">
        <v>1100</v>
      </c>
      <c r="B243" s="91" t="s">
        <v>32</v>
      </c>
      <c r="C243" s="90"/>
      <c r="D243" s="90"/>
      <c r="E243" s="92">
        <f t="shared" ref="E243:Q243" si="104">SUM(E244)</f>
        <v>12379.58</v>
      </c>
      <c r="F243" s="92">
        <f t="shared" si="104"/>
        <v>12379.58</v>
      </c>
      <c r="G243" s="92">
        <f t="shared" si="104"/>
        <v>12379.58</v>
      </c>
      <c r="H243" s="92">
        <f t="shared" si="104"/>
        <v>12379.58</v>
      </c>
      <c r="I243" s="92">
        <f t="shared" si="104"/>
        <v>12379.58</v>
      </c>
      <c r="J243" s="92">
        <f t="shared" si="104"/>
        <v>12379.58</v>
      </c>
      <c r="K243" s="92">
        <f t="shared" si="104"/>
        <v>12379.58</v>
      </c>
      <c r="L243" s="92">
        <f t="shared" si="104"/>
        <v>12379.58</v>
      </c>
      <c r="M243" s="92">
        <f t="shared" si="104"/>
        <v>12379.58</v>
      </c>
      <c r="N243" s="92">
        <f t="shared" si="104"/>
        <v>12379.58</v>
      </c>
      <c r="O243" s="92">
        <f t="shared" si="104"/>
        <v>12379.58</v>
      </c>
      <c r="P243" s="92">
        <f t="shared" si="104"/>
        <v>12379.58</v>
      </c>
      <c r="Q243" s="92">
        <f t="shared" si="104"/>
        <v>148554.96</v>
      </c>
    </row>
    <row r="244" spans="1:17" x14ac:dyDescent="0.2">
      <c r="A244" s="144">
        <v>1131</v>
      </c>
      <c r="B244" s="135" t="s">
        <v>33</v>
      </c>
      <c r="C244" s="22">
        <v>1100119</v>
      </c>
      <c r="D244" s="71" t="s">
        <v>149</v>
      </c>
      <c r="E244" s="145">
        <v>12379.58</v>
      </c>
      <c r="F244" s="145">
        <v>12379.58</v>
      </c>
      <c r="G244" s="145">
        <v>12379.58</v>
      </c>
      <c r="H244" s="145">
        <v>12379.58</v>
      </c>
      <c r="I244" s="145">
        <v>12379.58</v>
      </c>
      <c r="J244" s="145">
        <v>12379.58</v>
      </c>
      <c r="K244" s="145">
        <v>12379.58</v>
      </c>
      <c r="L244" s="145">
        <v>12379.58</v>
      </c>
      <c r="M244" s="145">
        <v>12379.58</v>
      </c>
      <c r="N244" s="145">
        <v>12379.58</v>
      </c>
      <c r="O244" s="145">
        <v>12379.58</v>
      </c>
      <c r="P244" s="145">
        <v>12379.58</v>
      </c>
      <c r="Q244" s="146">
        <f>SUM(E244:P244)</f>
        <v>148554.96</v>
      </c>
    </row>
    <row r="245" spans="1:17" x14ac:dyDescent="0.2">
      <c r="A245" s="93">
        <v>1500</v>
      </c>
      <c r="B245" s="94" t="s">
        <v>102</v>
      </c>
      <c r="C245" s="18"/>
      <c r="D245" s="18"/>
      <c r="E245" s="147">
        <f t="shared" ref="E245:Q245" si="105">SUM(E246:E247)</f>
        <v>1568.98</v>
      </c>
      <c r="F245" s="147">
        <f t="shared" si="105"/>
        <v>1568.98</v>
      </c>
      <c r="G245" s="147">
        <f t="shared" si="105"/>
        <v>1568.98</v>
      </c>
      <c r="H245" s="147">
        <f t="shared" si="105"/>
        <v>1568.98</v>
      </c>
      <c r="I245" s="147">
        <f t="shared" si="105"/>
        <v>1568.98</v>
      </c>
      <c r="J245" s="147">
        <f t="shared" si="105"/>
        <v>1568.98</v>
      </c>
      <c r="K245" s="147">
        <f t="shared" si="105"/>
        <v>1568.98</v>
      </c>
      <c r="L245" s="147">
        <f t="shared" si="105"/>
        <v>1568.98</v>
      </c>
      <c r="M245" s="147">
        <f t="shared" si="105"/>
        <v>1568.98</v>
      </c>
      <c r="N245" s="147">
        <f t="shared" si="105"/>
        <v>1568.98</v>
      </c>
      <c r="O245" s="147">
        <f t="shared" si="105"/>
        <v>1568.98</v>
      </c>
      <c r="P245" s="147">
        <f t="shared" si="105"/>
        <v>1568.98</v>
      </c>
      <c r="Q245" s="147">
        <f t="shared" si="105"/>
        <v>18827.759999999998</v>
      </c>
    </row>
    <row r="246" spans="1:17" x14ac:dyDescent="0.2">
      <c r="A246" s="148">
        <v>1511</v>
      </c>
      <c r="B246" s="149" t="s">
        <v>36</v>
      </c>
      <c r="C246" s="22">
        <v>1100119</v>
      </c>
      <c r="D246" s="71" t="s">
        <v>149</v>
      </c>
      <c r="E246" s="29">
        <v>618.98</v>
      </c>
      <c r="F246" s="29">
        <v>618.98</v>
      </c>
      <c r="G246" s="29">
        <v>618.98</v>
      </c>
      <c r="H246" s="29">
        <v>618.98</v>
      </c>
      <c r="I246" s="29">
        <v>618.98</v>
      </c>
      <c r="J246" s="29">
        <v>618.98</v>
      </c>
      <c r="K246" s="29">
        <v>618.98</v>
      </c>
      <c r="L246" s="29">
        <v>618.98</v>
      </c>
      <c r="M246" s="29">
        <v>618.98</v>
      </c>
      <c r="N246" s="29">
        <v>618.98</v>
      </c>
      <c r="O246" s="29">
        <v>618.98</v>
      </c>
      <c r="P246" s="29">
        <v>618.98</v>
      </c>
      <c r="Q246" s="146">
        <f>SUM(E246:P246)</f>
        <v>7427.7599999999984</v>
      </c>
    </row>
    <row r="247" spans="1:17" x14ac:dyDescent="0.2">
      <c r="A247" s="148">
        <v>1592</v>
      </c>
      <c r="B247" s="149" t="s">
        <v>103</v>
      </c>
      <c r="C247" s="22">
        <v>1100119</v>
      </c>
      <c r="D247" s="71" t="s">
        <v>149</v>
      </c>
      <c r="E247" s="29">
        <v>950</v>
      </c>
      <c r="F247" s="29">
        <v>950</v>
      </c>
      <c r="G247" s="29">
        <v>950</v>
      </c>
      <c r="H247" s="29">
        <v>950</v>
      </c>
      <c r="I247" s="29">
        <v>950</v>
      </c>
      <c r="J247" s="29">
        <v>950</v>
      </c>
      <c r="K247" s="29">
        <v>950</v>
      </c>
      <c r="L247" s="29">
        <v>950</v>
      </c>
      <c r="M247" s="29">
        <v>950</v>
      </c>
      <c r="N247" s="29">
        <v>950</v>
      </c>
      <c r="O247" s="29">
        <v>950</v>
      </c>
      <c r="P247" s="29">
        <v>950</v>
      </c>
      <c r="Q247" s="146">
        <f>SUM(E247:P247)</f>
        <v>11400</v>
      </c>
    </row>
    <row r="248" spans="1:17" x14ac:dyDescent="0.2">
      <c r="A248" s="31">
        <v>2000</v>
      </c>
      <c r="B248" s="32" t="s">
        <v>38</v>
      </c>
      <c r="C248" s="31"/>
      <c r="D248" s="31"/>
      <c r="E248" s="33">
        <f>+E249+E253+E255+E257</f>
        <v>22750</v>
      </c>
      <c r="F248" s="33">
        <f t="shared" ref="F248:Q248" si="106">+F249+F253+F255+F257</f>
        <v>3000</v>
      </c>
      <c r="G248" s="33">
        <f t="shared" si="106"/>
        <v>3000</v>
      </c>
      <c r="H248" s="33">
        <f t="shared" si="106"/>
        <v>9750</v>
      </c>
      <c r="I248" s="33">
        <f t="shared" si="106"/>
        <v>3500</v>
      </c>
      <c r="J248" s="33">
        <f t="shared" si="106"/>
        <v>11180.68</v>
      </c>
      <c r="K248" s="33">
        <f t="shared" si="106"/>
        <v>7750</v>
      </c>
      <c r="L248" s="33">
        <f t="shared" si="106"/>
        <v>3500</v>
      </c>
      <c r="M248" s="33">
        <f t="shared" si="106"/>
        <v>3500</v>
      </c>
      <c r="N248" s="33">
        <f t="shared" si="106"/>
        <v>9750</v>
      </c>
      <c r="O248" s="33">
        <f t="shared" si="106"/>
        <v>6800</v>
      </c>
      <c r="P248" s="33">
        <f t="shared" si="106"/>
        <v>3500</v>
      </c>
      <c r="Q248" s="33">
        <f t="shared" si="106"/>
        <v>87980.68</v>
      </c>
    </row>
    <row r="249" spans="1:17" x14ac:dyDescent="0.2">
      <c r="A249" s="24">
        <v>2100</v>
      </c>
      <c r="B249" s="25" t="s">
        <v>153</v>
      </c>
      <c r="C249" s="24"/>
      <c r="D249" s="24"/>
      <c r="E249" s="34">
        <f>SUM(E250:E252)</f>
        <v>6750</v>
      </c>
      <c r="F249" s="34">
        <f t="shared" ref="F249:Q249" si="107">SUM(F250:F252)</f>
        <v>0</v>
      </c>
      <c r="G249" s="34">
        <f t="shared" si="107"/>
        <v>0</v>
      </c>
      <c r="H249" s="34">
        <f t="shared" si="107"/>
        <v>6750</v>
      </c>
      <c r="I249" s="34">
        <f t="shared" si="107"/>
        <v>500</v>
      </c>
      <c r="J249" s="34">
        <f t="shared" si="107"/>
        <v>500</v>
      </c>
      <c r="K249" s="34">
        <f t="shared" si="107"/>
        <v>4750</v>
      </c>
      <c r="L249" s="34">
        <f t="shared" si="107"/>
        <v>500</v>
      </c>
      <c r="M249" s="34">
        <f t="shared" si="107"/>
        <v>500</v>
      </c>
      <c r="N249" s="34">
        <f t="shared" si="107"/>
        <v>6750</v>
      </c>
      <c r="O249" s="34">
        <f t="shared" si="107"/>
        <v>3800</v>
      </c>
      <c r="P249" s="34">
        <f t="shared" si="107"/>
        <v>500</v>
      </c>
      <c r="Q249" s="34">
        <f t="shared" si="107"/>
        <v>31300</v>
      </c>
    </row>
    <row r="250" spans="1:17" x14ac:dyDescent="0.2">
      <c r="A250" s="22">
        <v>2111</v>
      </c>
      <c r="B250" s="3" t="s">
        <v>40</v>
      </c>
      <c r="C250" s="22">
        <v>1100119</v>
      </c>
      <c r="D250" s="71" t="s">
        <v>149</v>
      </c>
      <c r="E250" s="29">
        <v>5000</v>
      </c>
      <c r="F250" s="29">
        <v>0</v>
      </c>
      <c r="G250" s="29">
        <v>0</v>
      </c>
      <c r="H250" s="29">
        <v>5000</v>
      </c>
      <c r="I250" s="29">
        <v>0</v>
      </c>
      <c r="J250" s="29">
        <v>0</v>
      </c>
      <c r="K250" s="29">
        <v>3000</v>
      </c>
      <c r="L250" s="29">
        <v>0</v>
      </c>
      <c r="M250" s="29">
        <v>0</v>
      </c>
      <c r="N250" s="29">
        <v>5000</v>
      </c>
      <c r="O250" s="29">
        <v>3000</v>
      </c>
      <c r="P250" s="29">
        <v>0</v>
      </c>
      <c r="Q250" s="30">
        <f>SUM(E250:P250)</f>
        <v>21000</v>
      </c>
    </row>
    <row r="251" spans="1:17" x14ac:dyDescent="0.2">
      <c r="A251" s="22">
        <v>2121</v>
      </c>
      <c r="B251" s="3" t="s">
        <v>104</v>
      </c>
      <c r="C251" s="22">
        <v>1100119</v>
      </c>
      <c r="D251" s="71" t="s">
        <v>149</v>
      </c>
      <c r="E251" s="29">
        <v>500</v>
      </c>
      <c r="F251" s="29">
        <v>0</v>
      </c>
      <c r="G251" s="29">
        <v>0</v>
      </c>
      <c r="H251" s="29">
        <v>500</v>
      </c>
      <c r="I251" s="29">
        <v>500</v>
      </c>
      <c r="J251" s="29">
        <v>500</v>
      </c>
      <c r="K251" s="29">
        <v>500</v>
      </c>
      <c r="L251" s="29">
        <v>500</v>
      </c>
      <c r="M251" s="29">
        <v>500</v>
      </c>
      <c r="N251" s="29">
        <v>500</v>
      </c>
      <c r="O251" s="29">
        <v>800</v>
      </c>
      <c r="P251" s="29">
        <v>500</v>
      </c>
      <c r="Q251" s="30">
        <f>SUM(E251:P251)</f>
        <v>5300</v>
      </c>
    </row>
    <row r="252" spans="1:17" x14ac:dyDescent="0.2">
      <c r="A252" s="22">
        <v>2161</v>
      </c>
      <c r="B252" s="3" t="s">
        <v>42</v>
      </c>
      <c r="C252" s="22">
        <v>1100119</v>
      </c>
      <c r="D252" s="71" t="s">
        <v>149</v>
      </c>
      <c r="E252" s="29">
        <v>1250</v>
      </c>
      <c r="F252" s="29">
        <v>0</v>
      </c>
      <c r="G252" s="29">
        <v>0</v>
      </c>
      <c r="H252" s="29">
        <v>1250</v>
      </c>
      <c r="I252" s="29">
        <v>0</v>
      </c>
      <c r="J252" s="29">
        <v>0</v>
      </c>
      <c r="K252" s="29">
        <v>1250</v>
      </c>
      <c r="L252" s="29">
        <v>0</v>
      </c>
      <c r="M252" s="29">
        <v>0</v>
      </c>
      <c r="N252" s="29">
        <v>1250</v>
      </c>
      <c r="O252" s="29">
        <v>0</v>
      </c>
      <c r="P252" s="29">
        <v>0</v>
      </c>
      <c r="Q252" s="30">
        <f>SUM(E252:P252)</f>
        <v>5000</v>
      </c>
    </row>
    <row r="253" spans="1:17" x14ac:dyDescent="0.2">
      <c r="A253" s="90">
        <v>2600</v>
      </c>
      <c r="B253" s="96" t="s">
        <v>43</v>
      </c>
      <c r="C253" s="20"/>
      <c r="D253" s="20"/>
      <c r="E253" s="150">
        <f>SUM(E254)</f>
        <v>3000</v>
      </c>
      <c r="F253" s="150">
        <f t="shared" ref="F253:Q253" si="108">SUM(F254)</f>
        <v>3000</v>
      </c>
      <c r="G253" s="150">
        <f t="shared" si="108"/>
        <v>3000</v>
      </c>
      <c r="H253" s="150">
        <f t="shared" si="108"/>
        <v>3000</v>
      </c>
      <c r="I253" s="150">
        <f t="shared" si="108"/>
        <v>3000</v>
      </c>
      <c r="J253" s="150">
        <f t="shared" si="108"/>
        <v>3000</v>
      </c>
      <c r="K253" s="150">
        <f t="shared" si="108"/>
        <v>3000</v>
      </c>
      <c r="L253" s="150">
        <f t="shared" si="108"/>
        <v>3000</v>
      </c>
      <c r="M253" s="150">
        <f t="shared" si="108"/>
        <v>3000</v>
      </c>
      <c r="N253" s="150">
        <f t="shared" si="108"/>
        <v>3000</v>
      </c>
      <c r="O253" s="150">
        <f t="shared" si="108"/>
        <v>3000</v>
      </c>
      <c r="P253" s="150">
        <f t="shared" si="108"/>
        <v>3000</v>
      </c>
      <c r="Q253" s="150">
        <f t="shared" si="108"/>
        <v>36000</v>
      </c>
    </row>
    <row r="254" spans="1:17" x14ac:dyDescent="0.2">
      <c r="A254" s="22">
        <v>2612</v>
      </c>
      <c r="B254" s="3" t="s">
        <v>44</v>
      </c>
      <c r="C254" s="22">
        <v>1100119</v>
      </c>
      <c r="D254" s="71" t="s">
        <v>149</v>
      </c>
      <c r="E254" s="151">
        <v>3000</v>
      </c>
      <c r="F254" s="151">
        <v>3000</v>
      </c>
      <c r="G254" s="151">
        <v>3000</v>
      </c>
      <c r="H254" s="151">
        <v>3000</v>
      </c>
      <c r="I254" s="151">
        <v>3000</v>
      </c>
      <c r="J254" s="151">
        <v>3000</v>
      </c>
      <c r="K254" s="151">
        <v>3000</v>
      </c>
      <c r="L254" s="151">
        <v>3000</v>
      </c>
      <c r="M254" s="151">
        <v>3000</v>
      </c>
      <c r="N254" s="151">
        <v>3000</v>
      </c>
      <c r="O254" s="151">
        <v>3000</v>
      </c>
      <c r="P254" s="151">
        <v>3000</v>
      </c>
      <c r="Q254" s="30">
        <f>SUM(E254:P254)</f>
        <v>36000</v>
      </c>
    </row>
    <row r="255" spans="1:17" x14ac:dyDescent="0.2">
      <c r="A255" s="90">
        <v>2700</v>
      </c>
      <c r="B255" s="96" t="s">
        <v>154</v>
      </c>
      <c r="C255" s="20"/>
      <c r="D255" s="20"/>
      <c r="E255" s="100">
        <f>SUM(E256)</f>
        <v>2000</v>
      </c>
      <c r="F255" s="100">
        <f t="shared" ref="F255:Q255" si="109">SUM(F256)</f>
        <v>0</v>
      </c>
      <c r="G255" s="100">
        <f t="shared" si="109"/>
        <v>0</v>
      </c>
      <c r="H255" s="100">
        <f t="shared" si="109"/>
        <v>0</v>
      </c>
      <c r="I255" s="100">
        <f t="shared" si="109"/>
        <v>0</v>
      </c>
      <c r="J255" s="100">
        <f t="shared" si="109"/>
        <v>2000</v>
      </c>
      <c r="K255" s="100">
        <f t="shared" si="109"/>
        <v>0</v>
      </c>
      <c r="L255" s="100">
        <f t="shared" si="109"/>
        <v>0</v>
      </c>
      <c r="M255" s="100">
        <f t="shared" si="109"/>
        <v>0</v>
      </c>
      <c r="N255" s="100">
        <f t="shared" si="109"/>
        <v>0</v>
      </c>
      <c r="O255" s="100">
        <f t="shared" si="109"/>
        <v>0</v>
      </c>
      <c r="P255" s="100">
        <f t="shared" si="109"/>
        <v>0</v>
      </c>
      <c r="Q255" s="100">
        <f t="shared" si="109"/>
        <v>4000</v>
      </c>
    </row>
    <row r="256" spans="1:17" x14ac:dyDescent="0.2">
      <c r="A256" s="71">
        <v>2721</v>
      </c>
      <c r="B256" s="135" t="s">
        <v>155</v>
      </c>
      <c r="C256" s="22">
        <v>1100119</v>
      </c>
      <c r="D256" s="71" t="s">
        <v>149</v>
      </c>
      <c r="E256" s="151">
        <v>2000</v>
      </c>
      <c r="F256" s="151">
        <v>0</v>
      </c>
      <c r="G256" s="151">
        <v>0</v>
      </c>
      <c r="H256" s="151">
        <v>0</v>
      </c>
      <c r="I256" s="151">
        <v>0</v>
      </c>
      <c r="J256" s="151">
        <v>2000</v>
      </c>
      <c r="K256" s="151">
        <v>0</v>
      </c>
      <c r="L256" s="151">
        <v>0</v>
      </c>
      <c r="M256" s="151">
        <v>0</v>
      </c>
      <c r="N256" s="151">
        <v>0</v>
      </c>
      <c r="O256" s="151">
        <v>0</v>
      </c>
      <c r="P256" s="151">
        <v>0</v>
      </c>
      <c r="Q256" s="30">
        <f>SUM(E256:P256)</f>
        <v>4000</v>
      </c>
    </row>
    <row r="257" spans="1:17" x14ac:dyDescent="0.2">
      <c r="A257" s="90">
        <v>2900</v>
      </c>
      <c r="B257" s="96" t="s">
        <v>156</v>
      </c>
      <c r="C257" s="20"/>
      <c r="D257" s="20"/>
      <c r="E257" s="147">
        <f t="shared" ref="E257:Q257" si="110">SUM(E258)</f>
        <v>11000</v>
      </c>
      <c r="F257" s="147">
        <f t="shared" si="110"/>
        <v>0</v>
      </c>
      <c r="G257" s="147">
        <f t="shared" si="110"/>
        <v>0</v>
      </c>
      <c r="H257" s="147">
        <f t="shared" si="110"/>
        <v>0</v>
      </c>
      <c r="I257" s="147">
        <f t="shared" si="110"/>
        <v>0</v>
      </c>
      <c r="J257" s="147">
        <f t="shared" si="110"/>
        <v>5680.68</v>
      </c>
      <c r="K257" s="147">
        <f t="shared" si="110"/>
        <v>0</v>
      </c>
      <c r="L257" s="147">
        <f t="shared" si="110"/>
        <v>0</v>
      </c>
      <c r="M257" s="147">
        <f t="shared" si="110"/>
        <v>0</v>
      </c>
      <c r="N257" s="147">
        <f t="shared" si="110"/>
        <v>0</v>
      </c>
      <c r="O257" s="147">
        <f t="shared" si="110"/>
        <v>0</v>
      </c>
      <c r="P257" s="147">
        <f t="shared" si="110"/>
        <v>0</v>
      </c>
      <c r="Q257" s="147">
        <f t="shared" si="110"/>
        <v>16680.68</v>
      </c>
    </row>
    <row r="258" spans="1:17" x14ac:dyDescent="0.2">
      <c r="A258" s="130">
        <v>2911</v>
      </c>
      <c r="B258" s="131" t="s">
        <v>156</v>
      </c>
      <c r="C258" s="22">
        <v>1100119</v>
      </c>
      <c r="D258" s="130" t="s">
        <v>149</v>
      </c>
      <c r="E258" s="152">
        <v>11000</v>
      </c>
      <c r="F258" s="152">
        <v>0</v>
      </c>
      <c r="G258" s="152">
        <v>0</v>
      </c>
      <c r="H258" s="152">
        <v>0</v>
      </c>
      <c r="I258" s="152">
        <v>0</v>
      </c>
      <c r="J258" s="152">
        <v>5680.68</v>
      </c>
      <c r="K258" s="152">
        <v>0</v>
      </c>
      <c r="L258" s="152">
        <v>0</v>
      </c>
      <c r="M258" s="152">
        <v>0</v>
      </c>
      <c r="N258" s="152">
        <v>0</v>
      </c>
      <c r="O258" s="152">
        <v>0</v>
      </c>
      <c r="P258" s="152">
        <v>0</v>
      </c>
      <c r="Q258" s="133">
        <f>SUM(E258:P258)</f>
        <v>16680.68</v>
      </c>
    </row>
    <row r="259" spans="1:17" x14ac:dyDescent="0.2">
      <c r="A259" s="14">
        <v>3000</v>
      </c>
      <c r="B259" s="39" t="s">
        <v>45</v>
      </c>
      <c r="C259" s="31"/>
      <c r="D259" s="31"/>
      <c r="E259" s="33">
        <f>+E260+E262</f>
        <v>250</v>
      </c>
      <c r="F259" s="33">
        <f t="shared" ref="F259:Q259" si="111">+F260+F262</f>
        <v>13250</v>
      </c>
      <c r="G259" s="33">
        <f t="shared" si="111"/>
        <v>250</v>
      </c>
      <c r="H259" s="33">
        <f t="shared" si="111"/>
        <v>250</v>
      </c>
      <c r="I259" s="33">
        <f t="shared" si="111"/>
        <v>250</v>
      </c>
      <c r="J259" s="33">
        <f t="shared" si="111"/>
        <v>300</v>
      </c>
      <c r="K259" s="33">
        <f t="shared" si="111"/>
        <v>13294.44</v>
      </c>
      <c r="L259" s="33">
        <f t="shared" si="111"/>
        <v>250</v>
      </c>
      <c r="M259" s="33">
        <f t="shared" si="111"/>
        <v>250</v>
      </c>
      <c r="N259" s="33">
        <f t="shared" si="111"/>
        <v>250</v>
      </c>
      <c r="O259" s="33">
        <f t="shared" si="111"/>
        <v>300</v>
      </c>
      <c r="P259" s="33">
        <f t="shared" si="111"/>
        <v>850</v>
      </c>
      <c r="Q259" s="33">
        <f t="shared" si="111"/>
        <v>29744.440000000002</v>
      </c>
    </row>
    <row r="260" spans="1:17" x14ac:dyDescent="0.2">
      <c r="A260" s="18">
        <v>3500</v>
      </c>
      <c r="B260" s="36" t="s">
        <v>81</v>
      </c>
      <c r="C260" s="18"/>
      <c r="D260" s="37"/>
      <c r="E260" s="99">
        <f t="shared" ref="E260:Q260" si="112">SUM(E261:E261)</f>
        <v>0</v>
      </c>
      <c r="F260" s="99">
        <f t="shared" si="112"/>
        <v>13000</v>
      </c>
      <c r="G260" s="99">
        <f t="shared" si="112"/>
        <v>0</v>
      </c>
      <c r="H260" s="99">
        <f t="shared" si="112"/>
        <v>0</v>
      </c>
      <c r="I260" s="99">
        <f t="shared" si="112"/>
        <v>0</v>
      </c>
      <c r="J260" s="99">
        <f t="shared" si="112"/>
        <v>0</v>
      </c>
      <c r="K260" s="99">
        <f t="shared" si="112"/>
        <v>13044.44</v>
      </c>
      <c r="L260" s="99">
        <f t="shared" si="112"/>
        <v>0</v>
      </c>
      <c r="M260" s="99">
        <f t="shared" si="112"/>
        <v>0</v>
      </c>
      <c r="N260" s="99">
        <f t="shared" si="112"/>
        <v>0</v>
      </c>
      <c r="O260" s="99">
        <f t="shared" si="112"/>
        <v>0</v>
      </c>
      <c r="P260" s="99">
        <f t="shared" si="112"/>
        <v>0</v>
      </c>
      <c r="Q260" s="99">
        <f t="shared" si="112"/>
        <v>26044.440000000002</v>
      </c>
    </row>
    <row r="261" spans="1:17" x14ac:dyDescent="0.2">
      <c r="A261" s="22">
        <v>3551</v>
      </c>
      <c r="B261" s="3" t="s">
        <v>82</v>
      </c>
      <c r="C261" s="22">
        <v>1100119</v>
      </c>
      <c r="D261" s="71" t="s">
        <v>149</v>
      </c>
      <c r="E261" s="29">
        <v>0</v>
      </c>
      <c r="F261" s="29">
        <v>13000</v>
      </c>
      <c r="G261" s="29">
        <v>0</v>
      </c>
      <c r="H261" s="29">
        <v>0</v>
      </c>
      <c r="I261" s="29">
        <v>0</v>
      </c>
      <c r="J261" s="29">
        <v>0</v>
      </c>
      <c r="K261" s="29">
        <v>13044.44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30">
        <f>SUM(E261:P261)</f>
        <v>26044.440000000002</v>
      </c>
    </row>
    <row r="262" spans="1:17" x14ac:dyDescent="0.2">
      <c r="A262" s="90">
        <v>3900</v>
      </c>
      <c r="B262" s="96" t="s">
        <v>46</v>
      </c>
      <c r="C262" s="20"/>
      <c r="D262" s="20"/>
      <c r="E262" s="147">
        <f>SUM(E263:E263)</f>
        <v>250</v>
      </c>
      <c r="F262" s="147">
        <f t="shared" ref="F262:Q262" si="113">SUM(F263:F263)</f>
        <v>250</v>
      </c>
      <c r="G262" s="147">
        <f t="shared" si="113"/>
        <v>250</v>
      </c>
      <c r="H262" s="147">
        <f t="shared" si="113"/>
        <v>250</v>
      </c>
      <c r="I262" s="147">
        <f t="shared" si="113"/>
        <v>250</v>
      </c>
      <c r="J262" s="147">
        <f t="shared" si="113"/>
        <v>300</v>
      </c>
      <c r="K262" s="147">
        <f t="shared" si="113"/>
        <v>250</v>
      </c>
      <c r="L262" s="147">
        <f t="shared" si="113"/>
        <v>250</v>
      </c>
      <c r="M262" s="147">
        <f t="shared" si="113"/>
        <v>250</v>
      </c>
      <c r="N262" s="147">
        <f t="shared" si="113"/>
        <v>250</v>
      </c>
      <c r="O262" s="147">
        <f t="shared" si="113"/>
        <v>300</v>
      </c>
      <c r="P262" s="147">
        <f t="shared" si="113"/>
        <v>850</v>
      </c>
      <c r="Q262" s="147">
        <f t="shared" si="113"/>
        <v>3700</v>
      </c>
    </row>
    <row r="263" spans="1:17" x14ac:dyDescent="0.2">
      <c r="A263" s="71">
        <v>3981</v>
      </c>
      <c r="B263" s="135" t="s">
        <v>157</v>
      </c>
      <c r="C263" s="22">
        <v>1100119</v>
      </c>
      <c r="D263" s="71" t="s">
        <v>149</v>
      </c>
      <c r="E263" s="151">
        <v>250</v>
      </c>
      <c r="F263" s="151">
        <v>250</v>
      </c>
      <c r="G263" s="151">
        <v>250</v>
      </c>
      <c r="H263" s="151">
        <v>250</v>
      </c>
      <c r="I263" s="151">
        <v>250</v>
      </c>
      <c r="J263" s="151">
        <v>300</v>
      </c>
      <c r="K263" s="151">
        <v>250</v>
      </c>
      <c r="L263" s="151">
        <v>250</v>
      </c>
      <c r="M263" s="151">
        <v>250</v>
      </c>
      <c r="N263" s="151">
        <v>250</v>
      </c>
      <c r="O263" s="151">
        <v>300</v>
      </c>
      <c r="P263" s="151">
        <v>850</v>
      </c>
      <c r="Q263" s="29">
        <f>SUM(E263:P263)</f>
        <v>3700</v>
      </c>
    </row>
    <row r="264" spans="1:17" x14ac:dyDescent="0.2">
      <c r="A264" s="42" t="s">
        <v>149</v>
      </c>
      <c r="B264" s="42" t="s">
        <v>158</v>
      </c>
      <c r="C264" s="153"/>
      <c r="D264" s="153"/>
      <c r="E264" s="154">
        <f>+E265+E275+E284+E297+E300+E305</f>
        <v>322175.43</v>
      </c>
      <c r="F264" s="154">
        <f t="shared" ref="F264:P264" si="114">+F265+F275+F284+F297+F300+F305</f>
        <v>309925.43</v>
      </c>
      <c r="G264" s="154">
        <f t="shared" si="114"/>
        <v>616675.42999999993</v>
      </c>
      <c r="H264" s="154">
        <f t="shared" si="114"/>
        <v>307675.43</v>
      </c>
      <c r="I264" s="154">
        <f t="shared" si="114"/>
        <v>918720.57</v>
      </c>
      <c r="J264" s="154">
        <f t="shared" si="114"/>
        <v>311175.43</v>
      </c>
      <c r="K264" s="154">
        <f t="shared" si="114"/>
        <v>307675.43</v>
      </c>
      <c r="L264" s="154">
        <f t="shared" si="114"/>
        <v>307675.43</v>
      </c>
      <c r="M264" s="154">
        <f t="shared" si="114"/>
        <v>309175.43</v>
      </c>
      <c r="N264" s="154">
        <f t="shared" si="114"/>
        <v>317675.43</v>
      </c>
      <c r="O264" s="154">
        <f t="shared" si="114"/>
        <v>321720.57</v>
      </c>
      <c r="P264" s="154">
        <f t="shared" si="114"/>
        <v>334626.98000000004</v>
      </c>
      <c r="Q264" s="154">
        <f>+Q265+Q275+Q284+Q297+Q300+Q305</f>
        <v>4684896.99</v>
      </c>
    </row>
    <row r="265" spans="1:17" x14ac:dyDescent="0.2">
      <c r="A265" s="14">
        <v>1000</v>
      </c>
      <c r="B265" s="15" t="s">
        <v>31</v>
      </c>
      <c r="C265" s="14"/>
      <c r="D265" s="14"/>
      <c r="E265" s="67">
        <f>+E266+E269+E273</f>
        <v>4807.2</v>
      </c>
      <c r="F265" s="67">
        <f t="shared" ref="F265:O265" si="115">+F266+F269+F273</f>
        <v>4807.2</v>
      </c>
      <c r="G265" s="67">
        <f t="shared" si="115"/>
        <v>4807.2</v>
      </c>
      <c r="H265" s="67">
        <f t="shared" si="115"/>
        <v>4807.2</v>
      </c>
      <c r="I265" s="67">
        <f t="shared" si="115"/>
        <v>7352.34</v>
      </c>
      <c r="J265" s="67">
        <f t="shared" si="115"/>
        <v>4807.2</v>
      </c>
      <c r="K265" s="67">
        <f t="shared" si="115"/>
        <v>4807.2</v>
      </c>
      <c r="L265" s="67">
        <f t="shared" si="115"/>
        <v>4807.2</v>
      </c>
      <c r="M265" s="67">
        <f t="shared" si="115"/>
        <v>4807.2</v>
      </c>
      <c r="N265" s="67">
        <f t="shared" si="115"/>
        <v>4807.2</v>
      </c>
      <c r="O265" s="67">
        <f t="shared" si="115"/>
        <v>7352.34</v>
      </c>
      <c r="P265" s="67">
        <f>+P266+P269+P273</f>
        <v>30258.65</v>
      </c>
      <c r="Q265" s="67">
        <f>+Q266+Q269+Q273</f>
        <v>88228.12999999999</v>
      </c>
    </row>
    <row r="266" spans="1:17" x14ac:dyDescent="0.2">
      <c r="A266" s="106">
        <v>1300</v>
      </c>
      <c r="B266" s="83" t="s">
        <v>49</v>
      </c>
      <c r="C266" s="59"/>
      <c r="D266" s="59"/>
      <c r="E266" s="61">
        <f t="shared" ref="E266:P266" si="116">SUM(E267:E268)</f>
        <v>0</v>
      </c>
      <c r="F266" s="61">
        <f t="shared" si="116"/>
        <v>0</v>
      </c>
      <c r="G266" s="61">
        <f t="shared" si="116"/>
        <v>0</v>
      </c>
      <c r="H266" s="61">
        <f t="shared" si="116"/>
        <v>0</v>
      </c>
      <c r="I266" s="61">
        <f t="shared" si="116"/>
        <v>2545.14</v>
      </c>
      <c r="J266" s="61">
        <f t="shared" si="116"/>
        <v>0</v>
      </c>
      <c r="K266" s="61">
        <f t="shared" si="116"/>
        <v>0</v>
      </c>
      <c r="L266" s="61">
        <f t="shared" si="116"/>
        <v>0</v>
      </c>
      <c r="M266" s="61">
        <f t="shared" si="116"/>
        <v>0</v>
      </c>
      <c r="N266" s="61">
        <f t="shared" si="116"/>
        <v>0</v>
      </c>
      <c r="O266" s="61">
        <f t="shared" si="116"/>
        <v>2545.14</v>
      </c>
      <c r="P266" s="61">
        <f t="shared" si="116"/>
        <v>25451.45</v>
      </c>
      <c r="Q266" s="61">
        <f>SUM(Q267:Q268)</f>
        <v>30541.73</v>
      </c>
    </row>
    <row r="267" spans="1:17" x14ac:dyDescent="0.2">
      <c r="A267" s="148">
        <v>1321</v>
      </c>
      <c r="B267" s="149" t="s">
        <v>50</v>
      </c>
      <c r="C267" s="22">
        <v>1400319</v>
      </c>
      <c r="D267" s="71" t="s">
        <v>149</v>
      </c>
      <c r="E267" s="151">
        <v>0</v>
      </c>
      <c r="F267" s="151">
        <v>0</v>
      </c>
      <c r="G267" s="151">
        <v>0</v>
      </c>
      <c r="H267" s="151">
        <v>0</v>
      </c>
      <c r="I267" s="151">
        <v>2545.14</v>
      </c>
      <c r="J267" s="155">
        <v>0</v>
      </c>
      <c r="K267" s="151">
        <v>0</v>
      </c>
      <c r="L267" s="151">
        <v>0</v>
      </c>
      <c r="M267" s="151">
        <v>0</v>
      </c>
      <c r="N267" s="151">
        <v>0</v>
      </c>
      <c r="O267" s="151">
        <v>2545.14</v>
      </c>
      <c r="P267" s="151">
        <v>0</v>
      </c>
      <c r="Q267" s="30">
        <f>SUM(E267:P267)</f>
        <v>5090.28</v>
      </c>
    </row>
    <row r="268" spans="1:17" x14ac:dyDescent="0.2">
      <c r="A268" s="148">
        <v>1323</v>
      </c>
      <c r="B268" s="149" t="s">
        <v>159</v>
      </c>
      <c r="C268" s="22">
        <v>1400319</v>
      </c>
      <c r="D268" s="71" t="s">
        <v>149</v>
      </c>
      <c r="E268" s="151">
        <v>0</v>
      </c>
      <c r="F268" s="151">
        <v>0</v>
      </c>
      <c r="G268" s="151">
        <v>0</v>
      </c>
      <c r="H268" s="151">
        <v>0</v>
      </c>
      <c r="I268" s="151"/>
      <c r="J268" s="151">
        <v>0</v>
      </c>
      <c r="K268" s="151">
        <v>0</v>
      </c>
      <c r="L268" s="151">
        <v>0</v>
      </c>
      <c r="M268" s="151">
        <v>0</v>
      </c>
      <c r="N268" s="151">
        <v>0</v>
      </c>
      <c r="O268" s="151">
        <v>0</v>
      </c>
      <c r="P268" s="151">
        <v>25451.45</v>
      </c>
      <c r="Q268" s="30">
        <f>SUM(E268:P268)</f>
        <v>25451.45</v>
      </c>
    </row>
    <row r="269" spans="1:17" x14ac:dyDescent="0.2">
      <c r="A269" s="57">
        <v>1400</v>
      </c>
      <c r="B269" s="58" t="s">
        <v>54</v>
      </c>
      <c r="C269" s="59"/>
      <c r="D269" s="59"/>
      <c r="E269" s="61">
        <f t="shared" ref="E269:Q269" si="117">SUM(E270:E272)</f>
        <v>2331.2799999999997</v>
      </c>
      <c r="F269" s="61">
        <f t="shared" si="117"/>
        <v>2331.2799999999997</v>
      </c>
      <c r="G269" s="61">
        <f t="shared" si="117"/>
        <v>2331.2799999999997</v>
      </c>
      <c r="H269" s="61">
        <f t="shared" si="117"/>
        <v>2331.2799999999997</v>
      </c>
      <c r="I269" s="61">
        <f t="shared" si="117"/>
        <v>2331.2799999999997</v>
      </c>
      <c r="J269" s="61">
        <f t="shared" si="117"/>
        <v>2331.2799999999997</v>
      </c>
      <c r="K269" s="61">
        <f t="shared" si="117"/>
        <v>2331.2799999999997</v>
      </c>
      <c r="L269" s="61">
        <f t="shared" si="117"/>
        <v>2331.2799999999997</v>
      </c>
      <c r="M269" s="61">
        <f t="shared" si="117"/>
        <v>2331.2799999999997</v>
      </c>
      <c r="N269" s="61">
        <f t="shared" si="117"/>
        <v>2331.2799999999997</v>
      </c>
      <c r="O269" s="61">
        <f t="shared" si="117"/>
        <v>2331.2799999999997</v>
      </c>
      <c r="P269" s="61">
        <f t="shared" si="117"/>
        <v>2331.2799999999997</v>
      </c>
      <c r="Q269" s="61">
        <f t="shared" si="117"/>
        <v>27975.359999999993</v>
      </c>
    </row>
    <row r="270" spans="1:17" x14ac:dyDescent="0.2">
      <c r="A270" s="148">
        <v>1413</v>
      </c>
      <c r="B270" s="149" t="s">
        <v>55</v>
      </c>
      <c r="C270" s="22">
        <v>1400319</v>
      </c>
      <c r="D270" s="71" t="s">
        <v>149</v>
      </c>
      <c r="E270" s="151">
        <v>1490.59</v>
      </c>
      <c r="F270" s="151">
        <v>1490.59</v>
      </c>
      <c r="G270" s="151">
        <v>1490.59</v>
      </c>
      <c r="H270" s="151">
        <v>1490.59</v>
      </c>
      <c r="I270" s="151">
        <v>1490.59</v>
      </c>
      <c r="J270" s="151">
        <v>1490.59</v>
      </c>
      <c r="K270" s="151">
        <v>1490.59</v>
      </c>
      <c r="L270" s="151">
        <v>1490.59</v>
      </c>
      <c r="M270" s="151">
        <v>1490.59</v>
      </c>
      <c r="N270" s="151">
        <v>1490.59</v>
      </c>
      <c r="O270" s="151">
        <v>1490.59</v>
      </c>
      <c r="P270" s="151">
        <v>1490.59</v>
      </c>
      <c r="Q270" s="30">
        <f>SUM(E270:P270)</f>
        <v>17887.079999999998</v>
      </c>
    </row>
    <row r="271" spans="1:17" x14ac:dyDescent="0.2">
      <c r="A271" s="148">
        <v>1421</v>
      </c>
      <c r="B271" s="149" t="s">
        <v>56</v>
      </c>
      <c r="C271" s="22">
        <v>1400319</v>
      </c>
      <c r="D271" s="71" t="s">
        <v>149</v>
      </c>
      <c r="E271" s="151">
        <v>600.49</v>
      </c>
      <c r="F271" s="151">
        <v>600.49</v>
      </c>
      <c r="G271" s="151">
        <v>600.49</v>
      </c>
      <c r="H271" s="151">
        <v>600.49</v>
      </c>
      <c r="I271" s="151">
        <v>600.49</v>
      </c>
      <c r="J271" s="151">
        <v>600.49</v>
      </c>
      <c r="K271" s="151">
        <v>600.49</v>
      </c>
      <c r="L271" s="151">
        <v>600.49</v>
      </c>
      <c r="M271" s="151">
        <v>600.49</v>
      </c>
      <c r="N271" s="151">
        <v>600.49</v>
      </c>
      <c r="O271" s="151">
        <v>600.49</v>
      </c>
      <c r="P271" s="151">
        <v>600.49</v>
      </c>
      <c r="Q271" s="30">
        <f>SUM(E271:P271)</f>
        <v>7205.8799999999983</v>
      </c>
    </row>
    <row r="272" spans="1:17" x14ac:dyDescent="0.2">
      <c r="A272" s="148">
        <v>1431</v>
      </c>
      <c r="B272" s="149" t="s">
        <v>57</v>
      </c>
      <c r="C272" s="22">
        <v>1400319</v>
      </c>
      <c r="D272" s="71" t="s">
        <v>149</v>
      </c>
      <c r="E272" s="151">
        <v>240.2</v>
      </c>
      <c r="F272" s="151">
        <v>240.2</v>
      </c>
      <c r="G272" s="151">
        <v>240.2</v>
      </c>
      <c r="H272" s="151">
        <v>240.2</v>
      </c>
      <c r="I272" s="151">
        <v>240.2</v>
      </c>
      <c r="J272" s="151">
        <v>240.2</v>
      </c>
      <c r="K272" s="151">
        <v>240.2</v>
      </c>
      <c r="L272" s="151">
        <v>240.2</v>
      </c>
      <c r="M272" s="151">
        <v>240.2</v>
      </c>
      <c r="N272" s="151">
        <v>240.2</v>
      </c>
      <c r="O272" s="151">
        <v>240.2</v>
      </c>
      <c r="P272" s="151">
        <v>240.2</v>
      </c>
      <c r="Q272" s="30">
        <f>SUM(E272:P272)</f>
        <v>2882.3999999999996</v>
      </c>
    </row>
    <row r="273" spans="1:17" x14ac:dyDescent="0.2">
      <c r="A273" s="62">
        <v>1700</v>
      </c>
      <c r="B273" s="63" t="s">
        <v>58</v>
      </c>
      <c r="C273" s="64"/>
      <c r="D273" s="64"/>
      <c r="E273" s="65">
        <f>SUM(E274)</f>
        <v>2475.92</v>
      </c>
      <c r="F273" s="65">
        <f t="shared" ref="F273:Q273" si="118">SUM(F274)</f>
        <v>2475.92</v>
      </c>
      <c r="G273" s="65">
        <f t="shared" si="118"/>
        <v>2475.92</v>
      </c>
      <c r="H273" s="65">
        <f t="shared" si="118"/>
        <v>2475.92</v>
      </c>
      <c r="I273" s="65">
        <f t="shared" si="118"/>
        <v>2475.92</v>
      </c>
      <c r="J273" s="65">
        <f t="shared" si="118"/>
        <v>2475.92</v>
      </c>
      <c r="K273" s="65">
        <f t="shared" si="118"/>
        <v>2475.92</v>
      </c>
      <c r="L273" s="65">
        <f t="shared" si="118"/>
        <v>2475.92</v>
      </c>
      <c r="M273" s="65">
        <f t="shared" si="118"/>
        <v>2475.92</v>
      </c>
      <c r="N273" s="65">
        <f t="shared" si="118"/>
        <v>2475.92</v>
      </c>
      <c r="O273" s="65">
        <f t="shared" si="118"/>
        <v>2475.92</v>
      </c>
      <c r="P273" s="65">
        <f t="shared" si="118"/>
        <v>2475.92</v>
      </c>
      <c r="Q273" s="65">
        <f t="shared" si="118"/>
        <v>29711.039999999994</v>
      </c>
    </row>
    <row r="274" spans="1:17" x14ac:dyDescent="0.2">
      <c r="A274" s="26">
        <v>1711</v>
      </c>
      <c r="B274" s="27" t="s">
        <v>58</v>
      </c>
      <c r="C274" s="22">
        <v>1400319</v>
      </c>
      <c r="D274" s="71" t="s">
        <v>149</v>
      </c>
      <c r="E274" s="151">
        <v>2475.92</v>
      </c>
      <c r="F274" s="151">
        <v>2475.92</v>
      </c>
      <c r="G274" s="151">
        <v>2475.92</v>
      </c>
      <c r="H274" s="151">
        <v>2475.92</v>
      </c>
      <c r="I274" s="151">
        <v>2475.92</v>
      </c>
      <c r="J274" s="151">
        <v>2475.92</v>
      </c>
      <c r="K274" s="151">
        <v>2475.92</v>
      </c>
      <c r="L274" s="151">
        <v>2475.92</v>
      </c>
      <c r="M274" s="151">
        <v>2475.92</v>
      </c>
      <c r="N274" s="151">
        <v>2475.92</v>
      </c>
      <c r="O274" s="151">
        <v>2475.92</v>
      </c>
      <c r="P274" s="151">
        <v>2475.92</v>
      </c>
      <c r="Q274" s="30">
        <f>SUM(E274:P274)</f>
        <v>29711.039999999994</v>
      </c>
    </row>
    <row r="275" spans="1:17" x14ac:dyDescent="0.2">
      <c r="A275" s="110">
        <v>2000</v>
      </c>
      <c r="B275" s="111" t="s">
        <v>38</v>
      </c>
      <c r="C275" s="16"/>
      <c r="D275" s="16"/>
      <c r="E275" s="67">
        <f t="shared" ref="E275:Q275" si="119">+E276+E278+E280+E282</f>
        <v>4500</v>
      </c>
      <c r="F275" s="67">
        <f t="shared" si="119"/>
        <v>2250</v>
      </c>
      <c r="G275" s="67">
        <f t="shared" si="119"/>
        <v>1500</v>
      </c>
      <c r="H275" s="67">
        <f t="shared" si="119"/>
        <v>0</v>
      </c>
      <c r="I275" s="67">
        <f t="shared" si="119"/>
        <v>0</v>
      </c>
      <c r="J275" s="67">
        <f t="shared" si="119"/>
        <v>3500</v>
      </c>
      <c r="K275" s="67">
        <f t="shared" si="119"/>
        <v>0</v>
      </c>
      <c r="L275" s="67">
        <f t="shared" si="119"/>
        <v>0</v>
      </c>
      <c r="M275" s="67">
        <f t="shared" si="119"/>
        <v>1500</v>
      </c>
      <c r="N275" s="67">
        <f t="shared" si="119"/>
        <v>0</v>
      </c>
      <c r="O275" s="67">
        <f t="shared" si="119"/>
        <v>10000</v>
      </c>
      <c r="P275" s="67">
        <f t="shared" si="119"/>
        <v>1500</v>
      </c>
      <c r="Q275" s="67">
        <f t="shared" si="119"/>
        <v>24750</v>
      </c>
    </row>
    <row r="276" spans="1:17" x14ac:dyDescent="0.2">
      <c r="A276" s="57">
        <v>2100</v>
      </c>
      <c r="B276" s="58" t="s">
        <v>127</v>
      </c>
      <c r="C276" s="74"/>
      <c r="D276" s="74"/>
      <c r="E276" s="70">
        <f t="shared" ref="E276:Q276" si="120">SUM(E277:E277)</f>
        <v>2500</v>
      </c>
      <c r="F276" s="70">
        <f t="shared" si="120"/>
        <v>0</v>
      </c>
      <c r="G276" s="70">
        <f t="shared" si="120"/>
        <v>0</v>
      </c>
      <c r="H276" s="70">
        <f t="shared" si="120"/>
        <v>0</v>
      </c>
      <c r="I276" s="70">
        <f t="shared" si="120"/>
        <v>0</v>
      </c>
      <c r="J276" s="70">
        <f t="shared" si="120"/>
        <v>1000</v>
      </c>
      <c r="K276" s="70">
        <f t="shared" si="120"/>
        <v>0</v>
      </c>
      <c r="L276" s="70">
        <f t="shared" si="120"/>
        <v>0</v>
      </c>
      <c r="M276" s="70">
        <f t="shared" si="120"/>
        <v>0</v>
      </c>
      <c r="N276" s="70">
        <f t="shared" si="120"/>
        <v>0</v>
      </c>
      <c r="O276" s="70">
        <f t="shared" si="120"/>
        <v>0</v>
      </c>
      <c r="P276" s="70">
        <f t="shared" si="120"/>
        <v>0</v>
      </c>
      <c r="Q276" s="70">
        <f t="shared" si="120"/>
        <v>3500</v>
      </c>
    </row>
    <row r="277" spans="1:17" x14ac:dyDescent="0.2">
      <c r="A277" s="22">
        <v>2151</v>
      </c>
      <c r="B277" s="3" t="s">
        <v>61</v>
      </c>
      <c r="C277" s="22">
        <v>1400319</v>
      </c>
      <c r="D277" s="71" t="s">
        <v>149</v>
      </c>
      <c r="E277" s="29">
        <v>2500</v>
      </c>
      <c r="F277" s="29">
        <v>0</v>
      </c>
      <c r="G277" s="29">
        <v>0</v>
      </c>
      <c r="H277" s="29">
        <v>0</v>
      </c>
      <c r="I277" s="29">
        <v>0</v>
      </c>
      <c r="J277" s="29">
        <v>1000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f>SUM(E277:P277)</f>
        <v>3500</v>
      </c>
    </row>
    <row r="278" spans="1:17" x14ac:dyDescent="0.2">
      <c r="A278" s="72">
        <v>2200</v>
      </c>
      <c r="B278" s="73" t="s">
        <v>62</v>
      </c>
      <c r="C278" s="74"/>
      <c r="D278" s="74"/>
      <c r="E278" s="156">
        <f t="shared" ref="E278:Q278" si="121">SUM(E279)</f>
        <v>1000</v>
      </c>
      <c r="F278" s="70">
        <f t="shared" si="121"/>
        <v>0</v>
      </c>
      <c r="G278" s="70">
        <f t="shared" si="121"/>
        <v>1500</v>
      </c>
      <c r="H278" s="70">
        <f t="shared" si="121"/>
        <v>0</v>
      </c>
      <c r="I278" s="70">
        <f t="shared" si="121"/>
        <v>0</v>
      </c>
      <c r="J278" s="70">
        <f t="shared" si="121"/>
        <v>1500</v>
      </c>
      <c r="K278" s="70">
        <f t="shared" si="121"/>
        <v>0</v>
      </c>
      <c r="L278" s="70">
        <f t="shared" si="121"/>
        <v>0</v>
      </c>
      <c r="M278" s="70">
        <f t="shared" si="121"/>
        <v>1500</v>
      </c>
      <c r="N278" s="70">
        <f t="shared" si="121"/>
        <v>0</v>
      </c>
      <c r="O278" s="70">
        <f t="shared" si="121"/>
        <v>0</v>
      </c>
      <c r="P278" s="70">
        <f t="shared" si="121"/>
        <v>1500</v>
      </c>
      <c r="Q278" s="70">
        <f t="shared" si="121"/>
        <v>7000</v>
      </c>
    </row>
    <row r="279" spans="1:17" x14ac:dyDescent="0.2">
      <c r="A279" s="22">
        <v>2212</v>
      </c>
      <c r="B279" s="3" t="s">
        <v>160</v>
      </c>
      <c r="C279" s="22">
        <v>1400319</v>
      </c>
      <c r="D279" s="71" t="s">
        <v>149</v>
      </c>
      <c r="E279" s="29">
        <v>1000</v>
      </c>
      <c r="F279" s="29">
        <v>0</v>
      </c>
      <c r="G279" s="29">
        <v>1500</v>
      </c>
      <c r="H279" s="29">
        <v>0</v>
      </c>
      <c r="I279" s="29">
        <v>0</v>
      </c>
      <c r="J279" s="29">
        <v>1500</v>
      </c>
      <c r="K279" s="29">
        <v>0</v>
      </c>
      <c r="L279" s="29">
        <v>0</v>
      </c>
      <c r="M279" s="29">
        <v>1500</v>
      </c>
      <c r="N279" s="29">
        <v>0</v>
      </c>
      <c r="O279" s="29">
        <v>0</v>
      </c>
      <c r="P279" s="29">
        <v>1500</v>
      </c>
      <c r="Q279" s="30">
        <f>SUM(E279:P279)</f>
        <v>7000</v>
      </c>
    </row>
    <row r="280" spans="1:17" x14ac:dyDescent="0.2">
      <c r="A280" s="59">
        <v>2600</v>
      </c>
      <c r="B280" s="83" t="s">
        <v>43</v>
      </c>
      <c r="C280" s="74"/>
      <c r="D280" s="74"/>
      <c r="E280" s="70">
        <f t="shared" ref="E280:Q280" si="122">SUM(E281)</f>
        <v>1000</v>
      </c>
      <c r="F280" s="70">
        <f t="shared" si="122"/>
        <v>0</v>
      </c>
      <c r="G280" s="70">
        <f t="shared" si="122"/>
        <v>0</v>
      </c>
      <c r="H280" s="70">
        <f t="shared" si="122"/>
        <v>0</v>
      </c>
      <c r="I280" s="70">
        <f t="shared" si="122"/>
        <v>0</v>
      </c>
      <c r="J280" s="70">
        <f t="shared" si="122"/>
        <v>1000</v>
      </c>
      <c r="K280" s="70">
        <f t="shared" si="122"/>
        <v>0</v>
      </c>
      <c r="L280" s="70">
        <f t="shared" si="122"/>
        <v>0</v>
      </c>
      <c r="M280" s="70">
        <f t="shared" si="122"/>
        <v>0</v>
      </c>
      <c r="N280" s="70">
        <f t="shared" si="122"/>
        <v>0</v>
      </c>
      <c r="O280" s="70">
        <f t="shared" si="122"/>
        <v>10000</v>
      </c>
      <c r="P280" s="70">
        <f t="shared" si="122"/>
        <v>0</v>
      </c>
      <c r="Q280" s="70">
        <f t="shared" si="122"/>
        <v>12000</v>
      </c>
    </row>
    <row r="281" spans="1:17" x14ac:dyDescent="0.2">
      <c r="A281" s="71">
        <v>2612</v>
      </c>
      <c r="B281" s="135" t="s">
        <v>44</v>
      </c>
      <c r="C281" s="22">
        <v>1400319</v>
      </c>
      <c r="D281" s="71" t="s">
        <v>149</v>
      </c>
      <c r="E281" s="151">
        <v>1000</v>
      </c>
      <c r="F281" s="151">
        <v>0</v>
      </c>
      <c r="G281" s="151">
        <v>0</v>
      </c>
      <c r="H281" s="151">
        <v>0</v>
      </c>
      <c r="I281" s="151">
        <v>0</v>
      </c>
      <c r="J281" s="151">
        <v>1000</v>
      </c>
      <c r="K281" s="151">
        <v>0</v>
      </c>
      <c r="L281" s="151">
        <v>0</v>
      </c>
      <c r="M281" s="151">
        <v>0</v>
      </c>
      <c r="N281" s="151">
        <v>0</v>
      </c>
      <c r="O281" s="151">
        <v>10000</v>
      </c>
      <c r="P281" s="151">
        <v>0</v>
      </c>
      <c r="Q281" s="30">
        <f>SUM(E281:P281)</f>
        <v>12000</v>
      </c>
    </row>
    <row r="282" spans="1:17" x14ac:dyDescent="0.2">
      <c r="A282" s="59">
        <v>2700</v>
      </c>
      <c r="B282" s="83" t="s">
        <v>154</v>
      </c>
      <c r="C282" s="74"/>
      <c r="D282" s="74"/>
      <c r="E282" s="70">
        <f t="shared" ref="E282:Q282" si="123">SUM(E283:E283)</f>
        <v>0</v>
      </c>
      <c r="F282" s="70">
        <f t="shared" si="123"/>
        <v>2250</v>
      </c>
      <c r="G282" s="70">
        <f t="shared" si="123"/>
        <v>0</v>
      </c>
      <c r="H282" s="70">
        <f t="shared" si="123"/>
        <v>0</v>
      </c>
      <c r="I282" s="70">
        <f t="shared" si="123"/>
        <v>0</v>
      </c>
      <c r="J282" s="70">
        <f t="shared" si="123"/>
        <v>0</v>
      </c>
      <c r="K282" s="70">
        <f t="shared" si="123"/>
        <v>0</v>
      </c>
      <c r="L282" s="70">
        <f t="shared" si="123"/>
        <v>0</v>
      </c>
      <c r="M282" s="70">
        <f t="shared" si="123"/>
        <v>0</v>
      </c>
      <c r="N282" s="70">
        <f t="shared" si="123"/>
        <v>0</v>
      </c>
      <c r="O282" s="70">
        <f t="shared" si="123"/>
        <v>0</v>
      </c>
      <c r="P282" s="70">
        <f t="shared" si="123"/>
        <v>0</v>
      </c>
      <c r="Q282" s="70">
        <f t="shared" si="123"/>
        <v>2250</v>
      </c>
    </row>
    <row r="283" spans="1:17" x14ac:dyDescent="0.2">
      <c r="A283" s="22">
        <v>2711</v>
      </c>
      <c r="B283" s="3" t="s">
        <v>65</v>
      </c>
      <c r="C283" s="22">
        <v>1400319</v>
      </c>
      <c r="D283" s="22" t="s">
        <v>149</v>
      </c>
      <c r="E283" s="79">
        <v>0</v>
      </c>
      <c r="F283" s="29">
        <v>2250</v>
      </c>
      <c r="G283" s="79">
        <v>0</v>
      </c>
      <c r="H283" s="79">
        <v>0</v>
      </c>
      <c r="I283" s="79">
        <v>0</v>
      </c>
      <c r="J283" s="79">
        <v>0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  <c r="Q283" s="29">
        <f>SUM(E283:P283)</f>
        <v>2250</v>
      </c>
    </row>
    <row r="284" spans="1:17" x14ac:dyDescent="0.2">
      <c r="A284" s="88">
        <v>3000</v>
      </c>
      <c r="B284" s="116" t="s">
        <v>45</v>
      </c>
      <c r="C284" s="14"/>
      <c r="D284" s="14"/>
      <c r="E284" s="67">
        <f>+E285+E287+E289+E291+E293</f>
        <v>13450</v>
      </c>
      <c r="F284" s="67">
        <f t="shared" ref="F284:Q284" si="124">+F285+F287+F289+F291+F293</f>
        <v>3450</v>
      </c>
      <c r="G284" s="67">
        <f t="shared" si="124"/>
        <v>3450</v>
      </c>
      <c r="H284" s="67">
        <f t="shared" si="124"/>
        <v>3450</v>
      </c>
      <c r="I284" s="67">
        <f t="shared" si="124"/>
        <v>11950</v>
      </c>
      <c r="J284" s="67">
        <f t="shared" si="124"/>
        <v>3450</v>
      </c>
      <c r="K284" s="67">
        <f t="shared" si="124"/>
        <v>3450</v>
      </c>
      <c r="L284" s="67">
        <f t="shared" si="124"/>
        <v>3450</v>
      </c>
      <c r="M284" s="67">
        <f t="shared" si="124"/>
        <v>3450</v>
      </c>
      <c r="N284" s="67">
        <f t="shared" si="124"/>
        <v>13450</v>
      </c>
      <c r="O284" s="67">
        <f t="shared" si="124"/>
        <v>4950</v>
      </c>
      <c r="P284" s="67">
        <f t="shared" si="124"/>
        <v>3450</v>
      </c>
      <c r="Q284" s="67">
        <f t="shared" si="124"/>
        <v>71400</v>
      </c>
    </row>
    <row r="285" spans="1:17" x14ac:dyDescent="0.2">
      <c r="A285" s="59">
        <v>3200</v>
      </c>
      <c r="B285" s="83" t="s">
        <v>137</v>
      </c>
      <c r="C285" s="74"/>
      <c r="D285" s="74"/>
      <c r="E285" s="70">
        <f t="shared" ref="E285:Q285" si="125">SUM(E286)</f>
        <v>1500</v>
      </c>
      <c r="F285" s="70">
        <f t="shared" si="125"/>
        <v>1500</v>
      </c>
      <c r="G285" s="70">
        <f t="shared" si="125"/>
        <v>1500</v>
      </c>
      <c r="H285" s="70">
        <f t="shared" si="125"/>
        <v>1500</v>
      </c>
      <c r="I285" s="70">
        <f t="shared" si="125"/>
        <v>1500</v>
      </c>
      <c r="J285" s="70">
        <f t="shared" si="125"/>
        <v>1500</v>
      </c>
      <c r="K285" s="70">
        <f t="shared" si="125"/>
        <v>1500</v>
      </c>
      <c r="L285" s="70">
        <f t="shared" si="125"/>
        <v>1500</v>
      </c>
      <c r="M285" s="70">
        <f t="shared" si="125"/>
        <v>1500</v>
      </c>
      <c r="N285" s="70">
        <f t="shared" si="125"/>
        <v>1500</v>
      </c>
      <c r="O285" s="70">
        <f t="shared" si="125"/>
        <v>1500</v>
      </c>
      <c r="P285" s="70">
        <f t="shared" si="125"/>
        <v>1500</v>
      </c>
      <c r="Q285" s="70">
        <f t="shared" si="125"/>
        <v>18000</v>
      </c>
    </row>
    <row r="286" spans="1:17" x14ac:dyDescent="0.2">
      <c r="A286" s="22">
        <v>3231</v>
      </c>
      <c r="B286" s="3" t="s">
        <v>138</v>
      </c>
      <c r="C286" s="22">
        <v>1400319</v>
      </c>
      <c r="D286" s="71" t="s">
        <v>149</v>
      </c>
      <c r="E286" s="29">
        <v>1500</v>
      </c>
      <c r="F286" s="29">
        <v>1500</v>
      </c>
      <c r="G286" s="29">
        <v>1500</v>
      </c>
      <c r="H286" s="29">
        <v>1500</v>
      </c>
      <c r="I286" s="29">
        <v>1500</v>
      </c>
      <c r="J286" s="29">
        <v>1500</v>
      </c>
      <c r="K286" s="29">
        <v>1500</v>
      </c>
      <c r="L286" s="29">
        <v>1500</v>
      </c>
      <c r="M286" s="29">
        <v>1500</v>
      </c>
      <c r="N286" s="29">
        <v>1500</v>
      </c>
      <c r="O286" s="29">
        <v>1500</v>
      </c>
      <c r="P286" s="29">
        <v>1500</v>
      </c>
      <c r="Q286" s="29">
        <f>SUM(E286:P286)</f>
        <v>18000</v>
      </c>
    </row>
    <row r="287" spans="1:17" x14ac:dyDescent="0.2">
      <c r="A287" s="59">
        <v>3400</v>
      </c>
      <c r="B287" s="83" t="s">
        <v>78</v>
      </c>
      <c r="C287" s="74"/>
      <c r="D287" s="74"/>
      <c r="E287" s="70">
        <f t="shared" ref="E287:Q287" si="126">SUM(E288)</f>
        <v>0</v>
      </c>
      <c r="F287" s="70">
        <f t="shared" si="126"/>
        <v>0</v>
      </c>
      <c r="G287" s="70">
        <f t="shared" si="126"/>
        <v>0</v>
      </c>
      <c r="H287" s="70">
        <f t="shared" si="126"/>
        <v>0</v>
      </c>
      <c r="I287" s="70">
        <f t="shared" si="126"/>
        <v>7000</v>
      </c>
      <c r="J287" s="70">
        <f t="shared" si="126"/>
        <v>0</v>
      </c>
      <c r="K287" s="70">
        <f t="shared" si="126"/>
        <v>0</v>
      </c>
      <c r="L287" s="70">
        <f t="shared" si="126"/>
        <v>0</v>
      </c>
      <c r="M287" s="70">
        <f t="shared" si="126"/>
        <v>0</v>
      </c>
      <c r="N287" s="70">
        <f t="shared" si="126"/>
        <v>0</v>
      </c>
      <c r="O287" s="70">
        <f t="shared" si="126"/>
        <v>0</v>
      </c>
      <c r="P287" s="70">
        <f t="shared" si="126"/>
        <v>0</v>
      </c>
      <c r="Q287" s="70">
        <f t="shared" si="126"/>
        <v>7000</v>
      </c>
    </row>
    <row r="288" spans="1:17" x14ac:dyDescent="0.2">
      <c r="A288" s="71">
        <v>3451</v>
      </c>
      <c r="B288" s="135" t="s">
        <v>80</v>
      </c>
      <c r="C288" s="22">
        <v>1400319</v>
      </c>
      <c r="D288" s="71" t="s">
        <v>149</v>
      </c>
      <c r="E288" s="151">
        <v>0</v>
      </c>
      <c r="F288" s="151">
        <v>0</v>
      </c>
      <c r="G288" s="151">
        <v>0</v>
      </c>
      <c r="H288" s="151">
        <v>0</v>
      </c>
      <c r="I288" s="151">
        <v>7000</v>
      </c>
      <c r="J288" s="151">
        <v>0</v>
      </c>
      <c r="K288" s="151">
        <v>0</v>
      </c>
      <c r="L288" s="151">
        <v>0</v>
      </c>
      <c r="M288" s="151">
        <v>0</v>
      </c>
      <c r="N288" s="151">
        <v>0</v>
      </c>
      <c r="O288" s="151">
        <v>0</v>
      </c>
      <c r="P288" s="151">
        <v>0</v>
      </c>
      <c r="Q288" s="29">
        <f>SUM(E288:P288)</f>
        <v>7000</v>
      </c>
    </row>
    <row r="289" spans="1:17" x14ac:dyDescent="0.2">
      <c r="A289" s="59">
        <v>3500</v>
      </c>
      <c r="B289" s="83" t="s">
        <v>113</v>
      </c>
      <c r="C289" s="74"/>
      <c r="D289" s="74"/>
      <c r="E289" s="70">
        <f>SUM(E290)</f>
        <v>1500</v>
      </c>
      <c r="F289" s="70">
        <f t="shared" ref="F289:Q289" si="127">SUM(F290)</f>
        <v>1500</v>
      </c>
      <c r="G289" s="70">
        <f t="shared" si="127"/>
        <v>1500</v>
      </c>
      <c r="H289" s="70">
        <f t="shared" si="127"/>
        <v>1500</v>
      </c>
      <c r="I289" s="70">
        <f t="shared" si="127"/>
        <v>1500</v>
      </c>
      <c r="J289" s="70">
        <f t="shared" si="127"/>
        <v>1500</v>
      </c>
      <c r="K289" s="70">
        <f t="shared" si="127"/>
        <v>1500</v>
      </c>
      <c r="L289" s="70">
        <f t="shared" si="127"/>
        <v>1500</v>
      </c>
      <c r="M289" s="70">
        <f t="shared" si="127"/>
        <v>1500</v>
      </c>
      <c r="N289" s="70">
        <f t="shared" si="127"/>
        <v>1500</v>
      </c>
      <c r="O289" s="70">
        <f t="shared" si="127"/>
        <v>1500</v>
      </c>
      <c r="P289" s="70">
        <f t="shared" si="127"/>
        <v>1500</v>
      </c>
      <c r="Q289" s="70">
        <f t="shared" si="127"/>
        <v>18000</v>
      </c>
    </row>
    <row r="290" spans="1:17" x14ac:dyDescent="0.2">
      <c r="A290" s="22">
        <v>3531</v>
      </c>
      <c r="B290" s="3" t="s">
        <v>161</v>
      </c>
      <c r="C290" s="22">
        <v>1400319</v>
      </c>
      <c r="D290" s="22" t="s">
        <v>149</v>
      </c>
      <c r="E290" s="151">
        <v>1500</v>
      </c>
      <c r="F290" s="151">
        <v>1500</v>
      </c>
      <c r="G290" s="151">
        <v>1500</v>
      </c>
      <c r="H290" s="151">
        <v>1500</v>
      </c>
      <c r="I290" s="151">
        <v>1500</v>
      </c>
      <c r="J290" s="151">
        <v>1500</v>
      </c>
      <c r="K290" s="151">
        <v>1500</v>
      </c>
      <c r="L290" s="151">
        <v>1500</v>
      </c>
      <c r="M290" s="151">
        <v>1500</v>
      </c>
      <c r="N290" s="151">
        <v>1500</v>
      </c>
      <c r="O290" s="151">
        <v>1500</v>
      </c>
      <c r="P290" s="151">
        <v>1500</v>
      </c>
      <c r="Q290" s="29">
        <f>SUM(E290:P290)</f>
        <v>18000</v>
      </c>
    </row>
    <row r="291" spans="1:17" x14ac:dyDescent="0.2">
      <c r="A291" s="59">
        <v>3600</v>
      </c>
      <c r="B291" s="83" t="s">
        <v>106</v>
      </c>
      <c r="C291" s="74"/>
      <c r="D291" s="74"/>
      <c r="E291" s="75">
        <f>SUM(E292)</f>
        <v>10000</v>
      </c>
      <c r="F291" s="75">
        <f t="shared" ref="F291:Q291" si="128">SUM(F292)</f>
        <v>0</v>
      </c>
      <c r="G291" s="75">
        <f t="shared" si="128"/>
        <v>0</v>
      </c>
      <c r="H291" s="75">
        <f t="shared" si="128"/>
        <v>0</v>
      </c>
      <c r="I291" s="75">
        <f t="shared" si="128"/>
        <v>0</v>
      </c>
      <c r="J291" s="75">
        <f t="shared" si="128"/>
        <v>0</v>
      </c>
      <c r="K291" s="75">
        <f t="shared" si="128"/>
        <v>0</v>
      </c>
      <c r="L291" s="75">
        <f t="shared" si="128"/>
        <v>0</v>
      </c>
      <c r="M291" s="75">
        <f t="shared" si="128"/>
        <v>0</v>
      </c>
      <c r="N291" s="75">
        <f t="shared" si="128"/>
        <v>10000</v>
      </c>
      <c r="O291" s="75">
        <f t="shared" si="128"/>
        <v>0</v>
      </c>
      <c r="P291" s="75">
        <f t="shared" si="128"/>
        <v>0</v>
      </c>
      <c r="Q291" s="75">
        <f t="shared" si="128"/>
        <v>20000</v>
      </c>
    </row>
    <row r="292" spans="1:17" x14ac:dyDescent="0.2">
      <c r="A292" s="71">
        <v>3621</v>
      </c>
      <c r="B292" s="135" t="s">
        <v>162</v>
      </c>
      <c r="C292" s="22">
        <v>1400319</v>
      </c>
      <c r="D292" s="71" t="s">
        <v>149</v>
      </c>
      <c r="E292" s="35">
        <v>10000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10000</v>
      </c>
      <c r="O292" s="35">
        <v>0</v>
      </c>
      <c r="P292" s="35">
        <v>0</v>
      </c>
      <c r="Q292" s="29">
        <f>SUM(E292:P292)</f>
        <v>20000</v>
      </c>
    </row>
    <row r="293" spans="1:17" x14ac:dyDescent="0.2">
      <c r="A293" s="72">
        <v>3700</v>
      </c>
      <c r="B293" s="73" t="s">
        <v>115</v>
      </c>
      <c r="C293" s="72"/>
      <c r="D293" s="76"/>
      <c r="E293" s="80">
        <f t="shared" ref="E293:Q293" si="129">SUM(E294:E296)</f>
        <v>450</v>
      </c>
      <c r="F293" s="80">
        <f t="shared" si="129"/>
        <v>450</v>
      </c>
      <c r="G293" s="80">
        <f t="shared" si="129"/>
        <v>450</v>
      </c>
      <c r="H293" s="80">
        <f t="shared" si="129"/>
        <v>450</v>
      </c>
      <c r="I293" s="80">
        <f t="shared" si="129"/>
        <v>1950</v>
      </c>
      <c r="J293" s="80">
        <f t="shared" si="129"/>
        <v>450</v>
      </c>
      <c r="K293" s="80">
        <f t="shared" si="129"/>
        <v>450</v>
      </c>
      <c r="L293" s="80">
        <f t="shared" si="129"/>
        <v>450</v>
      </c>
      <c r="M293" s="80">
        <f t="shared" si="129"/>
        <v>450</v>
      </c>
      <c r="N293" s="80">
        <f t="shared" si="129"/>
        <v>450</v>
      </c>
      <c r="O293" s="80">
        <f t="shared" si="129"/>
        <v>1950</v>
      </c>
      <c r="P293" s="80">
        <f t="shared" si="129"/>
        <v>450</v>
      </c>
      <c r="Q293" s="80">
        <f t="shared" si="129"/>
        <v>8400</v>
      </c>
    </row>
    <row r="294" spans="1:17" x14ac:dyDescent="0.2">
      <c r="A294" s="22">
        <v>3721</v>
      </c>
      <c r="B294" s="3" t="s">
        <v>163</v>
      </c>
      <c r="C294" s="22">
        <v>1400319</v>
      </c>
      <c r="D294" s="4" t="s">
        <v>149</v>
      </c>
      <c r="E294" s="81">
        <v>0</v>
      </c>
      <c r="F294" s="81">
        <v>0</v>
      </c>
      <c r="G294" s="81">
        <v>0</v>
      </c>
      <c r="H294" s="81">
        <v>0</v>
      </c>
      <c r="I294" s="81">
        <v>1500</v>
      </c>
      <c r="J294" s="81">
        <v>0</v>
      </c>
      <c r="K294" s="81">
        <v>0</v>
      </c>
      <c r="L294" s="81">
        <v>0</v>
      </c>
      <c r="M294" s="81">
        <v>0</v>
      </c>
      <c r="N294" s="81">
        <v>0</v>
      </c>
      <c r="O294" s="81">
        <v>1500</v>
      </c>
      <c r="P294" s="81">
        <v>0</v>
      </c>
      <c r="Q294" s="30">
        <f>SUM(E294:P294)</f>
        <v>3000</v>
      </c>
    </row>
    <row r="295" spans="1:17" x14ac:dyDescent="0.2">
      <c r="A295" s="22">
        <v>3751</v>
      </c>
      <c r="B295" s="3" t="s">
        <v>116</v>
      </c>
      <c r="C295" s="22">
        <v>1400319</v>
      </c>
      <c r="D295" s="71" t="s">
        <v>149</v>
      </c>
      <c r="E295" s="29">
        <v>300</v>
      </c>
      <c r="F295" s="29">
        <v>300</v>
      </c>
      <c r="G295" s="29">
        <v>300</v>
      </c>
      <c r="H295" s="29">
        <v>300</v>
      </c>
      <c r="I295" s="29">
        <v>300</v>
      </c>
      <c r="J295" s="29">
        <v>300</v>
      </c>
      <c r="K295" s="29">
        <v>300</v>
      </c>
      <c r="L295" s="29">
        <v>300</v>
      </c>
      <c r="M295" s="29">
        <v>300</v>
      </c>
      <c r="N295" s="29">
        <v>300</v>
      </c>
      <c r="O295" s="29">
        <v>300</v>
      </c>
      <c r="P295" s="29">
        <v>300</v>
      </c>
      <c r="Q295" s="30">
        <f>SUM(E295:P295)</f>
        <v>3600</v>
      </c>
    </row>
    <row r="296" spans="1:17" x14ac:dyDescent="0.2">
      <c r="A296" s="22">
        <v>3791</v>
      </c>
      <c r="B296" s="3" t="s">
        <v>117</v>
      </c>
      <c r="C296" s="22">
        <v>1400319</v>
      </c>
      <c r="D296" s="71" t="s">
        <v>149</v>
      </c>
      <c r="E296" s="29">
        <v>150</v>
      </c>
      <c r="F296" s="29">
        <v>150</v>
      </c>
      <c r="G296" s="29">
        <v>150</v>
      </c>
      <c r="H296" s="29">
        <v>150</v>
      </c>
      <c r="I296" s="29">
        <v>150</v>
      </c>
      <c r="J296" s="29">
        <v>150</v>
      </c>
      <c r="K296" s="29">
        <v>150</v>
      </c>
      <c r="L296" s="29">
        <v>150</v>
      </c>
      <c r="M296" s="29">
        <v>150</v>
      </c>
      <c r="N296" s="29">
        <v>150</v>
      </c>
      <c r="O296" s="29">
        <v>150</v>
      </c>
      <c r="P296" s="29">
        <v>150</v>
      </c>
      <c r="Q296" s="30">
        <f>SUM(E296:P296)</f>
        <v>1800</v>
      </c>
    </row>
    <row r="297" spans="1:17" x14ac:dyDescent="0.2">
      <c r="A297" s="14">
        <v>4000</v>
      </c>
      <c r="B297" s="15" t="s">
        <v>164</v>
      </c>
      <c r="C297" s="16"/>
      <c r="D297" s="16"/>
      <c r="E297" s="157">
        <f>+E298</f>
        <v>0</v>
      </c>
      <c r="F297" s="157">
        <f t="shared" ref="F297:Q297" si="130">+F298</f>
        <v>0</v>
      </c>
      <c r="G297" s="157">
        <f t="shared" si="130"/>
        <v>0</v>
      </c>
      <c r="H297" s="157">
        <f t="shared" si="130"/>
        <v>0</v>
      </c>
      <c r="I297" s="157">
        <f t="shared" si="130"/>
        <v>600000</v>
      </c>
      <c r="J297" s="157">
        <f t="shared" si="130"/>
        <v>0</v>
      </c>
      <c r="K297" s="157">
        <f t="shared" si="130"/>
        <v>0</v>
      </c>
      <c r="L297" s="157">
        <f t="shared" si="130"/>
        <v>0</v>
      </c>
      <c r="M297" s="157">
        <f t="shared" si="130"/>
        <v>0</v>
      </c>
      <c r="N297" s="157">
        <f t="shared" si="130"/>
        <v>0</v>
      </c>
      <c r="O297" s="157">
        <f t="shared" si="130"/>
        <v>0</v>
      </c>
      <c r="P297" s="157">
        <f t="shared" si="130"/>
        <v>0</v>
      </c>
      <c r="Q297" s="157">
        <f t="shared" si="130"/>
        <v>600000</v>
      </c>
    </row>
    <row r="298" spans="1:17" x14ac:dyDescent="0.2">
      <c r="A298" s="59">
        <v>4300</v>
      </c>
      <c r="B298" s="158" t="s">
        <v>165</v>
      </c>
      <c r="C298" s="74"/>
      <c r="D298" s="74"/>
      <c r="E298" s="156">
        <f>SUM(E299)</f>
        <v>0</v>
      </c>
      <c r="F298" s="156">
        <f t="shared" ref="F298:Q298" si="131">SUM(F299)</f>
        <v>0</v>
      </c>
      <c r="G298" s="156">
        <f t="shared" si="131"/>
        <v>0</v>
      </c>
      <c r="H298" s="156">
        <f t="shared" si="131"/>
        <v>0</v>
      </c>
      <c r="I298" s="156">
        <f t="shared" si="131"/>
        <v>600000</v>
      </c>
      <c r="J298" s="156">
        <f t="shared" si="131"/>
        <v>0</v>
      </c>
      <c r="K298" s="156">
        <f t="shared" si="131"/>
        <v>0</v>
      </c>
      <c r="L298" s="156">
        <f t="shared" si="131"/>
        <v>0</v>
      </c>
      <c r="M298" s="156">
        <f t="shared" si="131"/>
        <v>0</v>
      </c>
      <c r="N298" s="156">
        <f t="shared" si="131"/>
        <v>0</v>
      </c>
      <c r="O298" s="156">
        <f t="shared" si="131"/>
        <v>0</v>
      </c>
      <c r="P298" s="156">
        <f t="shared" si="131"/>
        <v>0</v>
      </c>
      <c r="Q298" s="156">
        <f t="shared" si="131"/>
        <v>600000</v>
      </c>
    </row>
    <row r="299" spans="1:17" x14ac:dyDescent="0.2">
      <c r="A299" s="22">
        <v>4361</v>
      </c>
      <c r="B299" s="3" t="s">
        <v>166</v>
      </c>
      <c r="C299" s="22">
        <v>1400319</v>
      </c>
      <c r="D299" s="71" t="s">
        <v>149</v>
      </c>
      <c r="E299" s="151">
        <v>0</v>
      </c>
      <c r="F299" s="151">
        <v>0</v>
      </c>
      <c r="G299" s="151">
        <v>0</v>
      </c>
      <c r="H299" s="151">
        <v>0</v>
      </c>
      <c r="I299" s="151">
        <v>600000</v>
      </c>
      <c r="J299" s="151">
        <v>0</v>
      </c>
      <c r="K299" s="151">
        <v>0</v>
      </c>
      <c r="L299" s="151">
        <v>0</v>
      </c>
      <c r="M299" s="151">
        <v>0</v>
      </c>
      <c r="N299" s="151">
        <v>0</v>
      </c>
      <c r="O299" s="151">
        <v>0</v>
      </c>
      <c r="P299" s="151">
        <v>0</v>
      </c>
      <c r="Q299" s="29">
        <f>SUM(E299:P299)</f>
        <v>600000</v>
      </c>
    </row>
    <row r="300" spans="1:17" x14ac:dyDescent="0.2">
      <c r="A300" s="88">
        <v>5000</v>
      </c>
      <c r="B300" s="116" t="s">
        <v>90</v>
      </c>
      <c r="C300" s="16"/>
      <c r="D300" s="16"/>
      <c r="E300" s="67">
        <f>+E301+E303</f>
        <v>0</v>
      </c>
      <c r="F300" s="67">
        <f t="shared" ref="F300:Q300" si="132">+F301+F303</f>
        <v>0</v>
      </c>
      <c r="G300" s="67">
        <f t="shared" si="132"/>
        <v>307500</v>
      </c>
      <c r="H300" s="67">
        <f t="shared" si="132"/>
        <v>0</v>
      </c>
      <c r="I300" s="67">
        <f t="shared" si="132"/>
        <v>0</v>
      </c>
      <c r="J300" s="67">
        <f t="shared" si="132"/>
        <v>0</v>
      </c>
      <c r="K300" s="67">
        <f t="shared" si="132"/>
        <v>0</v>
      </c>
      <c r="L300" s="67">
        <f t="shared" si="132"/>
        <v>0</v>
      </c>
      <c r="M300" s="67">
        <f t="shared" si="132"/>
        <v>0</v>
      </c>
      <c r="N300" s="67">
        <f t="shared" si="132"/>
        <v>0</v>
      </c>
      <c r="O300" s="67">
        <f t="shared" si="132"/>
        <v>0</v>
      </c>
      <c r="P300" s="67">
        <f t="shared" si="132"/>
        <v>0</v>
      </c>
      <c r="Q300" s="67">
        <f t="shared" si="132"/>
        <v>307500</v>
      </c>
    </row>
    <row r="301" spans="1:17" x14ac:dyDescent="0.2">
      <c r="A301" s="59">
        <v>5100</v>
      </c>
      <c r="B301" s="83" t="s">
        <v>91</v>
      </c>
      <c r="C301" s="74"/>
      <c r="D301" s="74"/>
      <c r="E301" s="156">
        <f t="shared" ref="E301:Q301" si="133">SUM(E302)</f>
        <v>0</v>
      </c>
      <c r="F301" s="156">
        <f t="shared" si="133"/>
        <v>0</v>
      </c>
      <c r="G301" s="156">
        <f t="shared" si="133"/>
        <v>7500</v>
      </c>
      <c r="H301" s="156">
        <f t="shared" si="133"/>
        <v>0</v>
      </c>
      <c r="I301" s="156">
        <f t="shared" si="133"/>
        <v>0</v>
      </c>
      <c r="J301" s="156">
        <f t="shared" si="133"/>
        <v>0</v>
      </c>
      <c r="K301" s="156">
        <f t="shared" si="133"/>
        <v>0</v>
      </c>
      <c r="L301" s="156">
        <f t="shared" si="133"/>
        <v>0</v>
      </c>
      <c r="M301" s="156">
        <f t="shared" si="133"/>
        <v>0</v>
      </c>
      <c r="N301" s="156">
        <f t="shared" si="133"/>
        <v>0</v>
      </c>
      <c r="O301" s="156">
        <f t="shared" si="133"/>
        <v>0</v>
      </c>
      <c r="P301" s="156">
        <f t="shared" si="133"/>
        <v>0</v>
      </c>
      <c r="Q301" s="156">
        <f t="shared" si="133"/>
        <v>7500</v>
      </c>
    </row>
    <row r="302" spans="1:17" x14ac:dyDescent="0.2">
      <c r="A302" s="22">
        <v>5111</v>
      </c>
      <c r="B302" s="3" t="s">
        <v>118</v>
      </c>
      <c r="C302" s="22">
        <v>1400319</v>
      </c>
      <c r="D302" s="22" t="s">
        <v>149</v>
      </c>
      <c r="E302" s="151">
        <v>0</v>
      </c>
      <c r="F302" s="151">
        <v>0</v>
      </c>
      <c r="G302" s="151">
        <v>7500</v>
      </c>
      <c r="H302" s="151">
        <v>0</v>
      </c>
      <c r="I302" s="151">
        <v>0</v>
      </c>
      <c r="J302" s="151">
        <v>0</v>
      </c>
      <c r="K302" s="151">
        <v>0</v>
      </c>
      <c r="L302" s="151">
        <v>0</v>
      </c>
      <c r="M302" s="151">
        <v>0</v>
      </c>
      <c r="N302" s="151">
        <v>0</v>
      </c>
      <c r="O302" s="151">
        <v>0</v>
      </c>
      <c r="P302" s="151">
        <v>0</v>
      </c>
      <c r="Q302" s="29">
        <f>SUM(E302:P302)</f>
        <v>7500</v>
      </c>
    </row>
    <row r="303" spans="1:17" x14ac:dyDescent="0.2">
      <c r="A303" s="59">
        <v>5400</v>
      </c>
      <c r="B303" s="83" t="s">
        <v>95</v>
      </c>
      <c r="C303" s="55"/>
      <c r="D303" s="55"/>
      <c r="E303" s="109">
        <f>SUM(E304)</f>
        <v>0</v>
      </c>
      <c r="F303" s="109">
        <f t="shared" ref="F303:Q303" si="134">SUM(F304)</f>
        <v>0</v>
      </c>
      <c r="G303" s="109">
        <f t="shared" si="134"/>
        <v>300000</v>
      </c>
      <c r="H303" s="109">
        <f t="shared" si="134"/>
        <v>0</v>
      </c>
      <c r="I303" s="109">
        <f t="shared" si="134"/>
        <v>0</v>
      </c>
      <c r="J303" s="109">
        <f t="shared" si="134"/>
        <v>0</v>
      </c>
      <c r="K303" s="109">
        <f t="shared" si="134"/>
        <v>0</v>
      </c>
      <c r="L303" s="109">
        <f t="shared" si="134"/>
        <v>0</v>
      </c>
      <c r="M303" s="109">
        <f t="shared" si="134"/>
        <v>0</v>
      </c>
      <c r="N303" s="109">
        <f t="shared" si="134"/>
        <v>0</v>
      </c>
      <c r="O303" s="109">
        <f t="shared" si="134"/>
        <v>0</v>
      </c>
      <c r="P303" s="109">
        <f t="shared" si="134"/>
        <v>0</v>
      </c>
      <c r="Q303" s="109">
        <f t="shared" si="134"/>
        <v>300000</v>
      </c>
    </row>
    <row r="304" spans="1:17" x14ac:dyDescent="0.2">
      <c r="A304" s="22">
        <v>5411</v>
      </c>
      <c r="B304" s="84" t="s">
        <v>96</v>
      </c>
      <c r="C304" s="22">
        <v>1400319</v>
      </c>
      <c r="D304" s="22" t="s">
        <v>149</v>
      </c>
      <c r="E304" s="151">
        <v>0</v>
      </c>
      <c r="F304" s="151">
        <v>0</v>
      </c>
      <c r="G304" s="151">
        <v>300000</v>
      </c>
      <c r="H304" s="151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51">
        <v>0</v>
      </c>
      <c r="O304" s="151">
        <v>0</v>
      </c>
      <c r="P304" s="151">
        <v>0</v>
      </c>
      <c r="Q304" s="29">
        <f>SUM(E304:P304)</f>
        <v>300000</v>
      </c>
    </row>
    <row r="305" spans="1:17" ht="13.5" customHeight="1" x14ac:dyDescent="0.2">
      <c r="A305" s="88">
        <v>6000</v>
      </c>
      <c r="B305" s="116" t="s">
        <v>146</v>
      </c>
      <c r="C305" s="16"/>
      <c r="D305" s="16"/>
      <c r="E305" s="67">
        <f>E306</f>
        <v>299418.23</v>
      </c>
      <c r="F305" s="67">
        <f t="shared" ref="F305:P306" si="135">F306</f>
        <v>299418.23</v>
      </c>
      <c r="G305" s="67">
        <f t="shared" si="135"/>
        <v>299418.23</v>
      </c>
      <c r="H305" s="67">
        <f t="shared" si="135"/>
        <v>299418.23</v>
      </c>
      <c r="I305" s="67">
        <f t="shared" si="135"/>
        <v>299418.23</v>
      </c>
      <c r="J305" s="67">
        <f t="shared" si="135"/>
        <v>299418.23</v>
      </c>
      <c r="K305" s="67">
        <f t="shared" si="135"/>
        <v>299418.23</v>
      </c>
      <c r="L305" s="67">
        <f t="shared" si="135"/>
        <v>299418.23</v>
      </c>
      <c r="M305" s="67">
        <f t="shared" si="135"/>
        <v>299418.23</v>
      </c>
      <c r="N305" s="67">
        <f t="shared" si="135"/>
        <v>299418.23</v>
      </c>
      <c r="O305" s="67">
        <f t="shared" si="135"/>
        <v>299418.23</v>
      </c>
      <c r="P305" s="67">
        <f t="shared" si="135"/>
        <v>299418.33</v>
      </c>
      <c r="Q305" s="67">
        <f>Q306</f>
        <v>3593018.86</v>
      </c>
    </row>
    <row r="306" spans="1:17" ht="12" customHeight="1" x14ac:dyDescent="0.2">
      <c r="A306" s="159">
        <v>6100</v>
      </c>
      <c r="B306" s="141" t="s">
        <v>167</v>
      </c>
      <c r="C306" s="141"/>
      <c r="D306" s="141"/>
      <c r="E306" s="160">
        <f>E307</f>
        <v>299418.23</v>
      </c>
      <c r="F306" s="160">
        <f t="shared" si="135"/>
        <v>299418.23</v>
      </c>
      <c r="G306" s="160">
        <f t="shared" si="135"/>
        <v>299418.23</v>
      </c>
      <c r="H306" s="160">
        <f t="shared" si="135"/>
        <v>299418.23</v>
      </c>
      <c r="I306" s="160">
        <f t="shared" si="135"/>
        <v>299418.23</v>
      </c>
      <c r="J306" s="160">
        <f t="shared" si="135"/>
        <v>299418.23</v>
      </c>
      <c r="K306" s="160">
        <f t="shared" si="135"/>
        <v>299418.23</v>
      </c>
      <c r="L306" s="160">
        <f t="shared" si="135"/>
        <v>299418.23</v>
      </c>
      <c r="M306" s="160">
        <f t="shared" si="135"/>
        <v>299418.23</v>
      </c>
      <c r="N306" s="160">
        <f t="shared" si="135"/>
        <v>299418.23</v>
      </c>
      <c r="O306" s="160">
        <f t="shared" si="135"/>
        <v>299418.23</v>
      </c>
      <c r="P306" s="160">
        <f t="shared" si="135"/>
        <v>299418.33</v>
      </c>
      <c r="Q306" s="160">
        <f>Q307</f>
        <v>3593018.86</v>
      </c>
    </row>
    <row r="307" spans="1:17" ht="12.75" customHeight="1" x14ac:dyDescent="0.2">
      <c r="A307" s="142">
        <v>6111</v>
      </c>
      <c r="B307" s="161" t="s">
        <v>168</v>
      </c>
      <c r="C307" s="22">
        <v>1400319</v>
      </c>
      <c r="D307" s="22" t="s">
        <v>149</v>
      </c>
      <c r="E307" s="29">
        <v>299418.23</v>
      </c>
      <c r="F307" s="29">
        <v>299418.23</v>
      </c>
      <c r="G307" s="29">
        <v>299418.23</v>
      </c>
      <c r="H307" s="29">
        <v>299418.23</v>
      </c>
      <c r="I307" s="29">
        <v>299418.23</v>
      </c>
      <c r="J307" s="29">
        <v>299418.23</v>
      </c>
      <c r="K307" s="29">
        <v>299418.23</v>
      </c>
      <c r="L307" s="29">
        <v>299418.23</v>
      </c>
      <c r="M307" s="29">
        <v>299418.23</v>
      </c>
      <c r="N307" s="29">
        <v>299418.23</v>
      </c>
      <c r="O307" s="29">
        <v>299418.23</v>
      </c>
      <c r="P307" s="29">
        <v>299418.33</v>
      </c>
      <c r="Q307" s="30">
        <f>SUM(E307:P307)</f>
        <v>3593018.86</v>
      </c>
    </row>
    <row r="308" spans="1:17" ht="15" customHeight="1" x14ac:dyDescent="0.2">
      <c r="A308" s="162"/>
      <c r="B308" s="163" t="s">
        <v>169</v>
      </c>
      <c r="C308" s="9"/>
      <c r="D308" s="9"/>
      <c r="E308" s="164">
        <f t="shared" ref="E308:P308" si="136">+E8+E89+E159+E240</f>
        <v>1110294.19</v>
      </c>
      <c r="F308" s="164">
        <f t="shared" si="136"/>
        <v>966974.6</v>
      </c>
      <c r="G308" s="164">
        <f t="shared" si="136"/>
        <v>1853874.6</v>
      </c>
      <c r="H308" s="164">
        <f t="shared" si="136"/>
        <v>996145.69</v>
      </c>
      <c r="I308" s="164">
        <f t="shared" si="136"/>
        <v>1430590.3699999999</v>
      </c>
      <c r="J308" s="164">
        <f t="shared" si="136"/>
        <v>898844.53</v>
      </c>
      <c r="K308" s="164">
        <f t="shared" si="136"/>
        <v>937022.40999999992</v>
      </c>
      <c r="L308" s="164">
        <f t="shared" si="136"/>
        <v>795095.32</v>
      </c>
      <c r="M308" s="164">
        <f t="shared" si="136"/>
        <v>834543.36999999988</v>
      </c>
      <c r="N308" s="164">
        <f t="shared" si="136"/>
        <v>869814.45</v>
      </c>
      <c r="O308" s="164">
        <f t="shared" si="136"/>
        <v>1740730.48</v>
      </c>
      <c r="P308" s="164">
        <f t="shared" si="136"/>
        <v>1269273.52</v>
      </c>
      <c r="Q308" s="164">
        <f>+Q8+Q89+Q159+Q240</f>
        <v>13703203.529999999</v>
      </c>
    </row>
    <row r="309" spans="1:17" ht="6.75" customHeight="1" x14ac:dyDescent="0.2">
      <c r="A309" s="165"/>
      <c r="B309" s="166"/>
      <c r="C309" s="165"/>
      <c r="D309" s="165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</row>
    <row r="335" spans="1:7" s="1" customFormat="1" x14ac:dyDescent="0.2">
      <c r="A335" s="171"/>
      <c r="B335" s="172"/>
      <c r="C335" s="168"/>
      <c r="D335" s="168"/>
      <c r="G335" s="170"/>
    </row>
    <row r="336" spans="1:7" s="1" customFormat="1" x14ac:dyDescent="0.2">
      <c r="A336" s="171"/>
      <c r="B336" s="172"/>
      <c r="C336" s="168"/>
      <c r="D336" s="168"/>
      <c r="G336" s="170"/>
    </row>
    <row r="337" spans="1:9" s="1" customFormat="1" x14ac:dyDescent="0.2">
      <c r="A337" s="171"/>
      <c r="B337" s="172"/>
      <c r="C337" s="168"/>
      <c r="D337" s="168"/>
      <c r="G337" s="170"/>
      <c r="I337" s="170"/>
    </row>
    <row r="338" spans="1:9" s="1" customFormat="1" x14ac:dyDescent="0.2">
      <c r="A338" s="171"/>
      <c r="B338" s="172"/>
      <c r="C338" s="168"/>
      <c r="D338" s="168"/>
    </row>
    <row r="340" spans="1:9" s="1" customFormat="1" x14ac:dyDescent="0.2">
      <c r="A340" s="171"/>
      <c r="B340" s="169"/>
      <c r="C340" s="168"/>
      <c r="D340" s="168"/>
    </row>
  </sheetData>
  <mergeCells count="21">
    <mergeCell ref="E236:Q236"/>
    <mergeCell ref="E237:Q237"/>
    <mergeCell ref="E238:Q238"/>
    <mergeCell ref="E154:Q154"/>
    <mergeCell ref="E155:Q155"/>
    <mergeCell ref="E156:Q156"/>
    <mergeCell ref="E157:Q157"/>
    <mergeCell ref="A234:Q234"/>
    <mergeCell ref="E235:Q235"/>
    <mergeCell ref="A153:Q153"/>
    <mergeCell ref="A1:Q1"/>
    <mergeCell ref="A2:Q2"/>
    <mergeCell ref="E3:Q3"/>
    <mergeCell ref="E4:Q4"/>
    <mergeCell ref="E5:Q5"/>
    <mergeCell ref="E6:Q6"/>
    <mergeCell ref="A83:Q83"/>
    <mergeCell ref="E84:Q84"/>
    <mergeCell ref="E85:Q85"/>
    <mergeCell ref="E86:Q86"/>
    <mergeCell ref="E87:Q8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15</xdr:col>
                <xdr:colOff>704850</xdr:colOff>
                <xdr:row>0</xdr:row>
                <xdr:rowOff>66675</xdr:rowOff>
              </from>
              <to>
                <xdr:col>16</xdr:col>
                <xdr:colOff>666750</xdr:colOff>
                <xdr:row>0</xdr:row>
                <xdr:rowOff>571500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Pto Egresos</vt:lpstr>
    </vt:vector>
  </TitlesOfParts>
  <Company>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2019-03-21T17:42:56Z</dcterms:created>
  <dcterms:modified xsi:type="dcterms:W3CDTF">2019-03-21T19:43:22Z</dcterms:modified>
</cp:coreProperties>
</file>