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 4TO\"/>
    </mc:Choice>
  </mc:AlternateContent>
  <xr:revisionPtr revIDLastSave="0" documentId="8_{5314CFEF-7D64-45FE-927E-91EAE6A484A0}" xr6:coauthVersionLast="40" xr6:coauthVersionMax="40" xr10:uidLastSave="{00000000-0000-0000-0000-000000000000}"/>
  <bookViews>
    <workbookView xWindow="0" yWindow="0" windowWidth="20490" windowHeight="702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</workbook>
</file>

<file path=xl/calcChain.xml><?xml version="1.0" encoding="utf-8"?>
<calcChain xmlns="http://schemas.openxmlformats.org/spreadsheetml/2006/main">
  <c r="D26" i="64" l="1"/>
  <c r="E28" i="62"/>
  <c r="F110" i="59"/>
  <c r="D108" i="59"/>
  <c r="D107" i="59"/>
  <c r="D106" i="59"/>
  <c r="D105" i="59"/>
  <c r="D104" i="59"/>
  <c r="D103" i="59"/>
  <c r="D102" i="59"/>
  <c r="G66" i="59"/>
  <c r="G64" i="59"/>
  <c r="G62" i="59"/>
  <c r="G61" i="59"/>
  <c r="C216" i="60" l="1"/>
  <c r="C215" i="60"/>
  <c r="C206" i="60"/>
  <c r="C204" i="60"/>
  <c r="C202" i="60"/>
  <c r="C196" i="60"/>
  <c r="C193" i="60"/>
  <c r="C184" i="60"/>
  <c r="C183" i="60" s="1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168" i="60" l="1"/>
  <c r="C158" i="60"/>
  <c r="C125" i="60"/>
  <c r="D15" i="63"/>
  <c r="D47" i="62"/>
  <c r="D46" i="62" s="1"/>
  <c r="C47" i="62"/>
  <c r="C46" i="62" s="1"/>
  <c r="C28" i="62"/>
  <c r="D15" i="62"/>
  <c r="C15" i="62"/>
  <c r="C98" i="60" l="1"/>
  <c r="C97" i="60" s="1"/>
  <c r="C96" i="60" s="1"/>
  <c r="C60" i="60"/>
  <c r="C55" i="60" s="1"/>
  <c r="C47" i="60"/>
  <c r="C32" i="60"/>
  <c r="F101" i="59"/>
  <c r="D101" i="59"/>
  <c r="E101" i="59"/>
  <c r="G101" i="59"/>
  <c r="C101" i="59"/>
  <c r="G73" i="59"/>
  <c r="D60" i="59"/>
  <c r="E60" i="59"/>
  <c r="D72" i="59"/>
  <c r="E72" i="59"/>
  <c r="G72" i="59" s="1"/>
  <c r="C72" i="59"/>
  <c r="C60" i="59"/>
  <c r="G60" i="59" s="1"/>
  <c r="C8" i="60" l="1"/>
  <c r="H3" i="65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7" i="64"/>
  <c r="D35" i="64" s="1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<sst xmlns="http://schemas.openxmlformats.org/spreadsheetml/2006/main" count="732" uniqueCount="534">
  <si>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</si>
  <si>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</si>
  <si>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</si>
  <si>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</si>
  <si>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</si>
  <si>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</si>
  <si>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</si>
  <si>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</si>
  <si>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</si>
  <si>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</si>
  <si>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</si>
  <si>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</si>
  <si>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</si>
  <si>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</si>
  <si>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</si>
  <si>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</si>
  <si>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</si>
  <si>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</si>
  <si>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</si>
  <si>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</si>
  <si>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</si>
  <si>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</si>
  <si>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</si>
  <si>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</si>
  <si>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</si>
  <si>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</si>
  <si>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</si>
  <si>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</si>
  <si>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</si>
  <si>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</si>
  <si>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</si>
  <si>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</si>
  <si>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</si>
  <si>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</si>
  <si>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</si>
  <si>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</si>
  <si>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</si>
  <si>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</si>
  <si>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</si>
  <si>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</si>
  <si>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</si>
  <si>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</si>
  <si>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</si>
  <si>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</si>
  <si>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</si>
  <si>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</si>
  <si>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</si>
  <si>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</si>
  <si>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</si>
  <si>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</si>
  <si>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</si>
  <si>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</si>
  <si>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</si>
  <si>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</si>
  <si>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</si>
  <si>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</si>
  <si>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</si>
  <si>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</si>
  <si>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</si>
  <si>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</si>
  <si>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</si>
  <si>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</si>
  <si>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</si>
  <si>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</si>
  <si>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</si>
  <si>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</si>
  <si>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</si>
  <si>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</si>
  <si>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</si>
  <si>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</si>
  <si>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</si>
  <si>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</si>
  <si>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</si>
  <si>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</si>
  <si>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</si>
  <si>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</si>
  <si>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</si>
  <si>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</si>
  <si>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</si>
  <si>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</si>
  <si>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</si>
  <si>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</si>
  <si>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</si>
  <si>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</si>
  <si>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</si>
  <si>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</si>
  <si>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</si>
  <si>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</si>
  <si>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</si>
  <si>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</si>
  <si>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</si>
  <si>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</si>
  <si>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</si>
  <si>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</si>
  <si>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</si>
  <si>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</si>
  <si>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</si>
  <si>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</si>
  <si>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</si>
  <si>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</si>
  <si>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</si>
  <si>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</si>
  <si>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</si>
  <si>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</si>
  <si>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</si>
  <si>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</si>
  <si>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</si>
  <si>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</si>
  <si>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</si>
  <si>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</si>
  <si>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</si>
  <si>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</si>
  <si>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</si>
  <si>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</si>
  <si>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</si>
  <si>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</si>
  <si>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</si>
  <si>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</si>
  <si>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</si>
  <si>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</si>
  <si>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</si>
  <si>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</si>
  <si>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</si>
  <si>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</si>
  <si>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</si>
  <si>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</si>
  <si>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</si>
  <si>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</si>
  <si>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</si>
  <si>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</si>
  <si>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</si>
  <si>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</si>
  <si>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</si>
  <si>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</si>
  <si>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</si>
  <si>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</si>
  <si>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</si>
  <si>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</si>
  <si>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</si>
  <si>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</si>
  <si>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</si>
  <si>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</si>
  <si>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</si>
  <si>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</si>
  <si>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</si>
  <si>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</si>
  <si>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</si>
  <si>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</si>
  <si>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</si>
  <si>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</si>
  <si>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</si>
  <si>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</si>
  <si>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</si>
  <si>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</si>
  <si>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</si>
  <si>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</si>
  <si>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</si>
  <si>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</si>
  <si>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</si>
  <si>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</si>
  <si>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</si>
  <si>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</si>
  <si>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</si>
  <si>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</si>
  <si>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</si>
  <si>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</si>
  <si>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</si>
  <si>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</si>
  <si>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</si>
  <si>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</si>
  <si>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</si>
  <si>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</si>
  <si>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</si>
  <si>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</si>
  <si>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</si>
  <si>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</si>
  <si>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</si>
  <si>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</si>
  <si>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</si>
  <si>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</si>
  <si>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</si>
  <si>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</si>
  <si>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</si>
  <si>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</si>
  <si>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</si>
  <si>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</si>
  <si>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</si>
  <si>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</si>
  <si>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</si>
  <si>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</si>
  <si>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</si>
  <si>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</si>
  <si>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</si>
  <si>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</si>
  <si>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</si>
  <si>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</si>
  <si>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</si>
  <si>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</si>
  <si>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</si>
  <si>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</si>
  <si>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</si>
  <si>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</si>
  <si>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</si>
  <si>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</si>
  <si>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</si>
  <si>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</si>
  <si>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</si>
  <si>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</si>
  <si>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</si>
  <si>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</si>
  <si>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</si>
  <si>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</si>
  <si>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</si>
  <si>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</si>
  <si>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</si>
  <si>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</si>
  <si>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</si>
  <si>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</si>
  <si>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</si>
  <si>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</si>
  <si>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</si>
  <si>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</si>
  <si>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</si>
  <si>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</si>
  <si>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</si>
  <si>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</si>
  <si>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</si>
  <si>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</si>
  <si>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</si>
  <si>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</si>
  <si>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</si>
  <si>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</si>
  <si>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</si>
  <si>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</si>
  <si>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</si>
  <si>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</si>
  <si>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</si>
  <si>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</si>
  <si>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</si>
  <si>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</si>
  <si>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</si>
  <si>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</si>
  <si>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</si>
  <si>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</si>
  <si>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</si>
  <si>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</si>
  <si>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</si>
  <si>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</si>
  <si>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</si>
  <si>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</si>
  <si>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</si>
  <si>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</si>
  <si>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</si>
  <si>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</si>
  <si>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</si>
  <si>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</si>
  <si>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</si>
  <si>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</si>
  <si>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</si>
  <si>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</si>
  <si>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</si>
  <si>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</si>
  <si>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</si>
  <si>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</si>
  <si>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</si>
  <si>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</si>
  <si>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</si>
  <si>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</si>
  <si>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</si>
  <si>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</si>
  <si>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</si>
  <si>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</si>
  <si>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</si>
  <si>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</si>
  <si>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</si>
  <si>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</si>
  <si>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</si>
  <si>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</si>
  <si>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</si>
  <si>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</si>
  <si>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</si>
  <si>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</si>
  <si>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</si>
  <si>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</si>
  <si>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</si>
  <si>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</si>
  <si>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</si>
  <si>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</si>
  <si>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</si>
  <si>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</si>
  <si>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</si>
  <si>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</si>
  <si>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</si>
  <si>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</si>
  <si>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</si>
  <si>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</si>
  <si>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</si>
  <si>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</si>
  <si>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</si>
  <si>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</si>
  <si>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</si>
  <si>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</si>
  <si>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</si>
  <si>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</si>
  <si>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</si>
  <si>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</si>
  <si>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</si>
  <si>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</si>
  <si>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</si>
  <si>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</si>
  <si>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</si>
  <si>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</si>
  <si>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</si>
  <si>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</si>
  <si>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</si>
  <si>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</si>
  <si>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</si>
  <si>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</si>
  <si>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</si>
  <si>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</si>
  <si>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</si>
  <si>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</si>
  <si>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</si>
  <si>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</si>
  <si>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</si>
  <si>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</si>
  <si>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</si>
  <si>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</si>
  <si>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</si>
  <si>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</si>
  <si>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</si>
  <si>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</si>
  <si>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</si>
  <si>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</si>
  <si>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</si>
  <si>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</si>
  <si>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</si>
  <si>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</si>
  <si>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</si>
  <si>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</si>
  <si>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</si>
  <si>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</si>
  <si>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</si>
  <si>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</si>
  <si>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</si>
  <si>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</si>
  <si>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</si>
  <si>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</si>
  <si>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</si>
  <si>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</si>
  <si>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</si>
  <si>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</si>
  <si>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</si>
  <si>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</si>
  <si>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</si>
  <si>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</si>
  <si>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</si>
  <si>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</si>
  <si>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</si>
  <si>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</si>
  <si>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</si>
  <si>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</si>
  <si>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</si>
  <si>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</si>
  <si>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</si>
  <si>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</si>
  <si>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</si>
  <si>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</si>
  <si>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</si>
  <si>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</si>
  <si>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</si>
  <si>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</si>
  <si>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</si>
  <si>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</si>
  <si>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</si>
  <si>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</si>
  <si>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</si>
  <si>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</si>
  <si>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</si>
  <si>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</si>
  <si>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</si>
  <si>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</si>
  <si>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</si>
  <si>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</si>
  <si>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</si>
  <si>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</si>
  <si>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</si>
  <si>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</si>
  <si>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</si>
  <si>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</si>
  <si>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</si>
  <si>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</si>
  <si>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</si>
  <si>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</si>
  <si>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</si>
  <si>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</si>
  <si>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</si>
  <si>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</si>
  <si>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</si>
  <si>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</si>
  <si>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</si>
  <si>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</si>
  <si>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</si>
  <si>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</si>
  <si>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</si>
  <si>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</si>
  <si>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</si>
  <si>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</si>
  <si>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</si>
  <si>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</si>
  <si>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</si>
  <si>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</si>
  <si>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</si>
  <si>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</si>
  <si>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</si>
  <si>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</si>
  <si>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</si>
  <si>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</si>
  <si>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</si>
  <si>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</si>
  <si>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</si>
  <si>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</si>
  <si>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</si>
  <si>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</si>
  <si>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</si>
  <si>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</si>
  <si>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</si>
  <si>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</si>
  <si>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</si>
  <si>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</si>
  <si>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</si>
  <si>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</si>
  <si>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</si>
  <si>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</si>
  <si>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</si>
  <si>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</si>
  <si>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</si>
  <si>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</si>
  <si>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</si>
  <si>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</si>
  <si>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</si>
  <si>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</si>
  <si>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</si>
  <si>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</si>
  <si>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</si>
  <si>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</si>
  <si>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</si>
  <si>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</si>
  <si>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</si>
  <si>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</si>
  <si>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</si>
  <si>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</si>
  <si>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</si>
  <si>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</si>
  <si>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</si>
  <si>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</si>
  <si>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</si>
  <si>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</si>
  <si>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</si>
  <si>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</si>
  <si>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</si>
  <si>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</si>
  <si>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</si>
  <si>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</si>
  <si>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</si>
  <si>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</si>
  <si>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</si>
  <si>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</si>
  <si>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</si>
  <si>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</si>
  <si>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</si>
  <si>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</si>
  <si>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</si>
  <si>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</si>
  <si>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</si>
  <si>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</si>
  <si>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</si>
  <si>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</si>
  <si>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</si>
  <si>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</si>
  <si>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</si>
  <si>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</si>
  <si>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</si>
  <si>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</si>
  <si>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</si>
  <si>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</si>
  <si>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</si>
  <si>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</si>
  <si>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</si>
  <si>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</si>
  <si>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</si>
  <si>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</si>
  <si>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</si>
  <si>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</si>
  <si>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</si>
  <si>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</si>
  <si>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</si>
  <si>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</si>
  <si>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</si>
  <si>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</si>
  <si>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</si>
  <si>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</si>
  <si>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</si>
  <si>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</si>
  <si>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</si>
  <si>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</si>
  <si>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</si>
  <si>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</si>
  <si>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</si>
  <si>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</si>
  <si>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</si>
  <si>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</si>
  <si>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</si>
  <si>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</si>
  <si>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</si>
  <si>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</si>
  <si>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</si>
  <si>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</si>
  <si>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</si>
  <si>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</si>
  <si>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Cuenta correspondiente al SUBSIDIO AL EMPLEO,la cual se acredita con el pago de retenciones</t>
  </si>
  <si>
    <t>La depreciación se aplica anualmente</t>
  </si>
  <si>
    <t>Buenas, medias y malas condiciones</t>
  </si>
  <si>
    <t>Licencias utilizadas actualmente</t>
  </si>
  <si>
    <t>Esta en proceso de pago</t>
  </si>
  <si>
    <t>Se pagan en tiempo y forma</t>
  </si>
  <si>
    <t>Fondo de ahorro de los trabajadores</t>
  </si>
  <si>
    <t>SE TIENE MAS DEL 10% DEL GASTO EN ESTA PARTIDA, YA QUE ES PRIMORDIAL PARA EL DESARROLLO DE LAS ACTIVIDADES DE LA INSTITUCIÓN</t>
  </si>
  <si>
    <t>Línea recta</t>
  </si>
  <si>
    <t>Municipal</t>
  </si>
  <si>
    <t>Aportación</t>
  </si>
  <si>
    <t>Bajo protesta de decir verdad declaramos que los Estados Financieros y sus notas, son razonablemente correctos y son responsabilidad del emisor.</t>
  </si>
  <si>
    <t>Instituto  Municipal de Arte y Cultura de Celaya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</si>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</sst>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4" fontId="8" fillId="0" borderId="18" xfId="10" applyNumberFormat="1" applyFont="1" applyFill="1" applyBorder="1" applyAlignment="1">
      <alignment horizontal="right" vertical="center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9" fillId="0" borderId="0" xfId="8" applyFont="1" applyAlignment="1">
      <alignment vertical="center" wrapText="1"/>
    </xf>
    <xf numFmtId="4" fontId="9" fillId="0" borderId="0" xfId="8" applyNumberFormat="1" applyFont="1" applyAlignment="1">
      <alignment vertical="center"/>
    </xf>
    <xf numFmtId="4" fontId="8" fillId="0" borderId="0" xfId="8" applyNumberFormat="1" applyFont="1"/>
    <xf numFmtId="10" fontId="9" fillId="0" borderId="0" xfId="8" applyNumberFormat="1" applyFont="1"/>
    <xf numFmtId="10" fontId="8" fillId="0" borderId="0" xfId="8" applyNumberFormat="1" applyFont="1"/>
    <xf numFmtId="4" fontId="8" fillId="0" borderId="0" xfId="9" applyNumberFormat="1" applyFont="1"/>
    <xf numFmtId="10" fontId="9" fillId="0" borderId="0" xfId="9" applyNumberFormat="1" applyFont="1"/>
    <xf numFmtId="10" fontId="8" fillId="0" borderId="0" xfId="9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9" applyNumberFormat="1" applyFont="1"/>
    <xf numFmtId="4" fontId="9" fillId="0" borderId="0" xfId="8" applyNumberFormat="1" applyFont="1" applyAlignment="1">
      <alignment horizontal="right" vertical="center"/>
    </xf>
    <xf numFmtId="0" fontId="9" fillId="0" borderId="0" xfId="8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1" xfId="10" applyNumberFormat="1" applyFont="1" applyFill="1" applyBorder="1" applyAlignment="1">
      <alignment horizontal="right" vertical="center" wrapText="1" indent="1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left" vertical="center" wrapText="1"/>
      <protection locked="0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4">
    <cellStyle name="Hipervínculo" xfId="11" builtinId="8"/>
    <cellStyle name="Millares 2" xfId="1" xr:uid="{00000000-0005-0000-0000-000001000000}"/>
    <cellStyle name="Millares 2 2" xfId="12" xr:uid="{00000000-0005-0000-0000-000002000000}"/>
    <cellStyle name="Millares 2 3" xfId="13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3" xfId="9" xr:uid="{00000000-0005-0000-0000-000007000000}"/>
    <cellStyle name="Normal 3" xfId="8" xr:uid="{00000000-0005-0000-0000-000008000000}"/>
    <cellStyle name="Normal 3 2" xfId="10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0" t="s">
        <v>532</v>
      </c>
      <c r="B1" s="120"/>
      <c r="C1" s="15"/>
      <c r="D1" s="12" t="s">
        <v>180</v>
      </c>
      <c r="E1" s="13">
        <v>2018</v>
      </c>
    </row>
    <row r="2" spans="1:5" ht="18.95" customHeight="1" x14ac:dyDescent="0.2">
      <c r="A2" s="121" t="s">
        <v>519</v>
      </c>
      <c r="B2" s="121"/>
      <c r="C2" s="35"/>
      <c r="D2" s="12" t="s">
        <v>182</v>
      </c>
      <c r="E2" s="15" t="s">
        <v>183</v>
      </c>
    </row>
    <row r="3" spans="1:5" ht="18.95" customHeight="1" x14ac:dyDescent="0.2">
      <c r="A3" s="122" t="s">
        <v>533</v>
      </c>
      <c r="B3" s="122"/>
      <c r="C3" s="15"/>
      <c r="D3" s="12" t="s">
        <v>184</v>
      </c>
      <c r="E3" s="13">
        <v>4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8" t="s">
        <v>1</v>
      </c>
      <c r="B9" s="89" t="s">
        <v>2</v>
      </c>
    </row>
    <row r="10" spans="1:5" x14ac:dyDescent="0.2">
      <c r="A10" s="88" t="s">
        <v>3</v>
      </c>
      <c r="B10" s="89" t="s">
        <v>4</v>
      </c>
    </row>
    <row r="11" spans="1:5" x14ac:dyDescent="0.2">
      <c r="A11" s="88" t="s">
        <v>5</v>
      </c>
      <c r="B11" s="89" t="s">
        <v>6</v>
      </c>
    </row>
    <row r="12" spans="1:5" x14ac:dyDescent="0.2">
      <c r="A12" s="88" t="s">
        <v>135</v>
      </c>
      <c r="B12" s="89" t="s">
        <v>179</v>
      </c>
    </row>
    <row r="13" spans="1:5" x14ac:dyDescent="0.2">
      <c r="A13" s="88" t="s">
        <v>7</v>
      </c>
      <c r="B13" s="89" t="s">
        <v>178</v>
      </c>
    </row>
    <row r="14" spans="1:5" x14ac:dyDescent="0.2">
      <c r="A14" s="88" t="s">
        <v>8</v>
      </c>
      <c r="B14" s="89" t="s">
        <v>134</v>
      </c>
    </row>
    <row r="15" spans="1:5" x14ac:dyDescent="0.2">
      <c r="A15" s="88" t="s">
        <v>9</v>
      </c>
      <c r="B15" s="89" t="s">
        <v>10</v>
      </c>
    </row>
    <row r="16" spans="1:5" x14ac:dyDescent="0.2">
      <c r="A16" s="88" t="s">
        <v>11</v>
      </c>
      <c r="B16" s="89" t="s">
        <v>12</v>
      </c>
    </row>
    <row r="17" spans="1:2" x14ac:dyDescent="0.2">
      <c r="A17" s="88" t="s">
        <v>13</v>
      </c>
      <c r="B17" s="89" t="s">
        <v>14</v>
      </c>
    </row>
    <row r="18" spans="1:2" x14ac:dyDescent="0.2">
      <c r="A18" s="88" t="s">
        <v>15</v>
      </c>
      <c r="B18" s="89" t="s">
        <v>16</v>
      </c>
    </row>
    <row r="19" spans="1:2" x14ac:dyDescent="0.2">
      <c r="A19" s="88" t="s">
        <v>17</v>
      </c>
      <c r="B19" s="89" t="s">
        <v>18</v>
      </c>
    </row>
    <row r="20" spans="1:2" x14ac:dyDescent="0.2">
      <c r="A20" s="88" t="s">
        <v>19</v>
      </c>
      <c r="B20" s="89" t="s">
        <v>20</v>
      </c>
    </row>
    <row r="21" spans="1:2" x14ac:dyDescent="0.2">
      <c r="A21" s="88" t="s">
        <v>21</v>
      </c>
      <c r="B21" s="89" t="s">
        <v>175</v>
      </c>
    </row>
    <row r="22" spans="1:2" x14ac:dyDescent="0.2">
      <c r="A22" s="88" t="s">
        <v>22</v>
      </c>
      <c r="B22" s="89" t="s">
        <v>23</v>
      </c>
    </row>
    <row r="23" spans="1:2" x14ac:dyDescent="0.2">
      <c r="A23" s="88" t="s">
        <v>48</v>
      </c>
      <c r="B23" s="89" t="s">
        <v>24</v>
      </c>
    </row>
    <row r="24" spans="1:2" x14ac:dyDescent="0.2">
      <c r="A24" s="88" t="s">
        <v>49</v>
      </c>
      <c r="B24" s="89" t="s">
        <v>25</v>
      </c>
    </row>
    <row r="25" spans="1:2" x14ac:dyDescent="0.2">
      <c r="A25" s="88" t="s">
        <v>50</v>
      </c>
      <c r="B25" s="89" t="s">
        <v>26</v>
      </c>
    </row>
    <row r="26" spans="1:2" x14ac:dyDescent="0.2">
      <c r="A26" s="88" t="s">
        <v>27</v>
      </c>
      <c r="B26" s="89" t="s">
        <v>28</v>
      </c>
    </row>
    <row r="27" spans="1:2" x14ac:dyDescent="0.2">
      <c r="A27" s="88" t="s">
        <v>29</v>
      </c>
      <c r="B27" s="89" t="s">
        <v>30</v>
      </c>
    </row>
    <row r="28" spans="1:2" x14ac:dyDescent="0.2">
      <c r="A28" s="88" t="s">
        <v>31</v>
      </c>
      <c r="B28" s="89" t="s">
        <v>32</v>
      </c>
    </row>
    <row r="29" spans="1:2" x14ac:dyDescent="0.2">
      <c r="A29" s="88" t="s">
        <v>33</v>
      </c>
      <c r="B29" s="89" t="s">
        <v>34</v>
      </c>
    </row>
    <row r="30" spans="1:2" x14ac:dyDescent="0.2">
      <c r="A30" s="88" t="s">
        <v>46</v>
      </c>
      <c r="B30" s="89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5" x14ac:dyDescent="0.2">
      <c r="A33" s="88" t="s">
        <v>44</v>
      </c>
      <c r="B33" s="89" t="s">
        <v>39</v>
      </c>
    </row>
    <row r="34" spans="1:5" x14ac:dyDescent="0.2">
      <c r="A34" s="88" t="s">
        <v>45</v>
      </c>
      <c r="B34" s="89" t="s">
        <v>40</v>
      </c>
    </row>
    <row r="35" spans="1:5" x14ac:dyDescent="0.2">
      <c r="A35" s="4"/>
      <c r="B35" s="7"/>
    </row>
    <row r="36" spans="1:5" x14ac:dyDescent="0.2">
      <c r="A36" s="4"/>
      <c r="B36" s="5" t="s">
        <v>42</v>
      </c>
    </row>
    <row r="37" spans="1:5" x14ac:dyDescent="0.2">
      <c r="A37" s="4" t="s">
        <v>43</v>
      </c>
      <c r="B37" s="89" t="s">
        <v>35</v>
      </c>
    </row>
    <row r="38" spans="1:5" x14ac:dyDescent="0.2">
      <c r="A38" s="4"/>
      <c r="B38" s="89" t="s">
        <v>36</v>
      </c>
    </row>
    <row r="39" spans="1:5" ht="12" thickBot="1" x14ac:dyDescent="0.25">
      <c r="A39" s="8"/>
      <c r="B39" s="9"/>
    </row>
    <row r="41" spans="1:5" x14ac:dyDescent="0.2">
      <c r="A41" s="123" t="s">
        <v>531</v>
      </c>
      <c r="B41" s="123"/>
      <c r="C41" s="123"/>
      <c r="D41" s="123"/>
      <c r="E41" s="123"/>
    </row>
  </sheetData>
  <sheetProtection formatCells="0" formatColumns="0" formatRows="0" autoFilter="0" pivotTables="0"/>
  <mergeCells count="4">
    <mergeCell ref="A1:B1"/>
    <mergeCell ref="A2:B2"/>
    <mergeCell ref="A3:B3"/>
    <mergeCell ref="A41:E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A133" zoomScale="95" zoomScaleNormal="95" workbookViewId="0">
      <selection activeCell="C9" sqref="C9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24" t="str">
        <f>'Notas a los Edos Financieros'!A1</f>
        <v>Instituto  Municipal de Arte y Cultura de Celaya</v>
      </c>
      <c r="B1" s="125"/>
      <c r="C1" s="125"/>
      <c r="D1" s="125"/>
      <c r="E1" s="125"/>
      <c r="F1" s="125"/>
      <c r="G1" s="12" t="s">
        <v>180</v>
      </c>
      <c r="H1" s="23">
        <f>'Notas a los Edos Financieros'!E1</f>
        <v>2018</v>
      </c>
    </row>
    <row r="2" spans="1:8" s="14" customFormat="1" ht="18.95" customHeight="1" x14ac:dyDescent="0.25">
      <c r="A2" s="124" t="s">
        <v>181</v>
      </c>
      <c r="B2" s="125"/>
      <c r="C2" s="125"/>
      <c r="D2" s="125"/>
      <c r="E2" s="125"/>
      <c r="F2" s="125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124" t="str">
        <f>'Notas a los Edos Financieros'!A3</f>
        <v>Correspondiente del 01 de Enero al 31 de Diciembre de 2018</v>
      </c>
      <c r="B3" s="125"/>
      <c r="C3" s="125"/>
      <c r="D3" s="125"/>
      <c r="E3" s="125"/>
      <c r="F3" s="125"/>
      <c r="G3" s="12" t="s">
        <v>184</v>
      </c>
      <c r="H3" s="23">
        <f>'Notas a los Edos Financieros'!E3</f>
        <v>4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0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ht="55.5" customHeight="1" x14ac:dyDescent="0.2">
      <c r="A15" s="24">
        <v>1122</v>
      </c>
      <c r="B15" s="14" t="s">
        <v>190</v>
      </c>
      <c r="C15" s="102">
        <v>3787.8</v>
      </c>
      <c r="D15" s="102">
        <v>15062.96</v>
      </c>
      <c r="E15" s="102">
        <v>4106.17</v>
      </c>
      <c r="F15" s="102">
        <v>4181.5</v>
      </c>
      <c r="G15" s="91">
        <v>5012.55</v>
      </c>
      <c r="H15" s="90" t="s">
        <v>520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98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92">
        <v>0</v>
      </c>
      <c r="D52" s="92">
        <v>0</v>
      </c>
      <c r="E52" s="92">
        <v>0</v>
      </c>
    </row>
    <row r="53" spans="1:9" x14ac:dyDescent="0.2">
      <c r="A53" s="20">
        <v>1231</v>
      </c>
      <c r="B53" s="18" t="s">
        <v>221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223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92">
        <f>SUM(C61:C68)</f>
        <v>19292767.419999998</v>
      </c>
      <c r="D60" s="92">
        <f t="shared" ref="D60:E60" si="0">SUM(D61:D68)</f>
        <v>1254178.23</v>
      </c>
      <c r="E60" s="92">
        <f t="shared" si="0"/>
        <v>5363217.2700000005</v>
      </c>
      <c r="G60" s="94">
        <f>+E60/C60</f>
        <v>0.27799108097059105</v>
      </c>
      <c r="H60" s="18" t="s">
        <v>521</v>
      </c>
      <c r="I60" s="18" t="s">
        <v>522</v>
      </c>
    </row>
    <row r="61" spans="1:9" x14ac:dyDescent="0.2">
      <c r="A61" s="20">
        <v>1241</v>
      </c>
      <c r="B61" s="18" t="s">
        <v>229</v>
      </c>
      <c r="C61" s="104">
        <v>6062537.7699999996</v>
      </c>
      <c r="D61" s="104">
        <v>213100.89</v>
      </c>
      <c r="E61" s="104">
        <v>984783.61</v>
      </c>
      <c r="F61" s="103" t="s">
        <v>528</v>
      </c>
      <c r="G61" s="93">
        <f t="shared" ref="G61:G66" si="1">+E61/C61</f>
        <v>0.16243752160574168</v>
      </c>
      <c r="H61" s="18" t="s">
        <v>521</v>
      </c>
      <c r="I61" s="18" t="s">
        <v>522</v>
      </c>
    </row>
    <row r="62" spans="1:9" x14ac:dyDescent="0.2">
      <c r="A62" s="20">
        <v>1242</v>
      </c>
      <c r="B62" s="18" t="s">
        <v>230</v>
      </c>
      <c r="C62" s="104">
        <v>8661090.5</v>
      </c>
      <c r="D62" s="104">
        <v>520726.29</v>
      </c>
      <c r="E62" s="104">
        <v>2259634.7200000002</v>
      </c>
      <c r="F62" s="103" t="s">
        <v>528</v>
      </c>
      <c r="G62" s="93">
        <f t="shared" si="1"/>
        <v>0.26089494388726225</v>
      </c>
      <c r="H62" s="103" t="s">
        <v>521</v>
      </c>
    </row>
    <row r="63" spans="1:9" x14ac:dyDescent="0.2">
      <c r="A63" s="20">
        <v>1243</v>
      </c>
      <c r="B63" s="18" t="s">
        <v>231</v>
      </c>
      <c r="C63" s="104">
        <v>0</v>
      </c>
      <c r="D63" s="104">
        <v>0</v>
      </c>
      <c r="E63" s="104">
        <v>0</v>
      </c>
      <c r="F63" s="103"/>
      <c r="G63" s="93"/>
    </row>
    <row r="64" spans="1:9" x14ac:dyDescent="0.2">
      <c r="A64" s="20">
        <v>1244</v>
      </c>
      <c r="B64" s="18" t="s">
        <v>232</v>
      </c>
      <c r="C64" s="104">
        <v>3114480</v>
      </c>
      <c r="D64" s="104">
        <v>472955.83</v>
      </c>
      <c r="E64" s="104">
        <v>1965956.5</v>
      </c>
      <c r="F64" s="103" t="s">
        <v>528</v>
      </c>
      <c r="G64" s="93">
        <f t="shared" si="1"/>
        <v>0.63123105622768483</v>
      </c>
      <c r="H64" s="18" t="s">
        <v>521</v>
      </c>
      <c r="I64" s="18" t="s">
        <v>522</v>
      </c>
    </row>
    <row r="65" spans="1:9" x14ac:dyDescent="0.2">
      <c r="A65" s="20">
        <v>1245</v>
      </c>
      <c r="B65" s="18" t="s">
        <v>233</v>
      </c>
      <c r="C65" s="104">
        <v>0</v>
      </c>
      <c r="D65" s="104">
        <v>0</v>
      </c>
      <c r="E65" s="104">
        <v>0</v>
      </c>
      <c r="F65" s="103"/>
      <c r="G65" s="93"/>
    </row>
    <row r="66" spans="1:9" x14ac:dyDescent="0.2">
      <c r="A66" s="20">
        <v>1246</v>
      </c>
      <c r="B66" s="18" t="s">
        <v>234</v>
      </c>
      <c r="C66" s="104">
        <v>576865.52</v>
      </c>
      <c r="D66" s="104">
        <v>47395.22</v>
      </c>
      <c r="E66" s="104">
        <v>152842.44</v>
      </c>
      <c r="F66" s="103" t="s">
        <v>528</v>
      </c>
      <c r="G66" s="93">
        <f t="shared" si="1"/>
        <v>0.26495332915720116</v>
      </c>
      <c r="H66" s="18" t="s">
        <v>521</v>
      </c>
      <c r="I66" s="18" t="s">
        <v>522</v>
      </c>
    </row>
    <row r="67" spans="1:9" x14ac:dyDescent="0.2">
      <c r="A67" s="20">
        <v>1247</v>
      </c>
      <c r="B67" s="18" t="s">
        <v>235</v>
      </c>
      <c r="C67" s="104">
        <v>877793.63</v>
      </c>
      <c r="D67" s="104">
        <v>0</v>
      </c>
      <c r="E67" s="104">
        <v>0</v>
      </c>
      <c r="F67" s="103"/>
      <c r="G67" s="93"/>
    </row>
    <row r="68" spans="1:9" x14ac:dyDescent="0.2">
      <c r="A68" s="20">
        <v>1248</v>
      </c>
      <c r="B68" s="18" t="s">
        <v>236</v>
      </c>
      <c r="C68" s="99">
        <v>0</v>
      </c>
      <c r="D68" s="22">
        <v>0</v>
      </c>
      <c r="E68" s="22">
        <v>0</v>
      </c>
      <c r="G68" s="93"/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92">
        <f>SUM(C73:C77)</f>
        <v>27249</v>
      </c>
      <c r="D72" s="92">
        <f t="shared" ref="D72:E72" si="2">SUM(D73:D77)</f>
        <v>2724.9</v>
      </c>
      <c r="E72" s="92">
        <f t="shared" si="2"/>
        <v>13534.58</v>
      </c>
      <c r="G72" s="94">
        <f t="shared" ref="G72" si="3">+E72/C72</f>
        <v>0.49670006238761055</v>
      </c>
      <c r="H72" s="18" t="s">
        <v>521</v>
      </c>
      <c r="I72" s="18" t="s">
        <v>523</v>
      </c>
    </row>
    <row r="73" spans="1:9" x14ac:dyDescent="0.2">
      <c r="A73" s="20">
        <v>1251</v>
      </c>
      <c r="B73" s="18" t="s">
        <v>239</v>
      </c>
      <c r="C73" s="104">
        <v>27249</v>
      </c>
      <c r="D73" s="104">
        <v>2724.9</v>
      </c>
      <c r="E73" s="104">
        <v>13534.58</v>
      </c>
      <c r="F73" s="18" t="s">
        <v>528</v>
      </c>
      <c r="G73" s="93">
        <f t="shared" ref="G73" si="4">+E73/C73</f>
        <v>0.49670006238761055</v>
      </c>
      <c r="H73" s="18" t="s">
        <v>521</v>
      </c>
      <c r="I73" s="18" t="s">
        <v>523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243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92">
        <v>0</v>
      </c>
      <c r="D78" s="92">
        <v>0</v>
      </c>
      <c r="E78" s="92">
        <v>0</v>
      </c>
    </row>
    <row r="79" spans="1:9" x14ac:dyDescent="0.2">
      <c r="A79" s="20">
        <v>1271</v>
      </c>
      <c r="B79" s="18" t="s">
        <v>245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92">
        <f>SUM(C102:C110)</f>
        <v>2448228.33</v>
      </c>
      <c r="D101" s="92">
        <f t="shared" ref="D101:G101" si="5">SUM(D102:D110)</f>
        <v>2367736.5300000003</v>
      </c>
      <c r="E101" s="92">
        <f t="shared" si="5"/>
        <v>0</v>
      </c>
      <c r="F101" s="92">
        <f t="shared" si="5"/>
        <v>80491.8</v>
      </c>
      <c r="G101" s="92">
        <f t="shared" si="5"/>
        <v>0</v>
      </c>
    </row>
    <row r="102" spans="1:8" x14ac:dyDescent="0.2">
      <c r="A102" s="20">
        <v>2111</v>
      </c>
      <c r="B102" s="18" t="s">
        <v>262</v>
      </c>
      <c r="C102" s="104">
        <v>996093.49</v>
      </c>
      <c r="D102" s="104">
        <f>+C102</f>
        <v>996093.49</v>
      </c>
      <c r="E102" s="104">
        <v>0</v>
      </c>
      <c r="F102" s="104">
        <v>0</v>
      </c>
      <c r="G102" s="104">
        <v>0</v>
      </c>
      <c r="H102" s="103" t="s">
        <v>524</v>
      </c>
    </row>
    <row r="103" spans="1:8" x14ac:dyDescent="0.2">
      <c r="A103" s="20">
        <v>2112</v>
      </c>
      <c r="B103" s="18" t="s">
        <v>263</v>
      </c>
      <c r="C103" s="104">
        <v>1025012.4</v>
      </c>
      <c r="D103" s="104">
        <f>+C103</f>
        <v>1025012.4</v>
      </c>
      <c r="E103" s="104">
        <v>0</v>
      </c>
      <c r="F103" s="104">
        <v>0</v>
      </c>
      <c r="G103" s="104">
        <v>0</v>
      </c>
      <c r="H103" s="103" t="s">
        <v>524</v>
      </c>
    </row>
    <row r="104" spans="1:8" x14ac:dyDescent="0.2">
      <c r="A104" s="20">
        <v>2113</v>
      </c>
      <c r="B104" s="18" t="s">
        <v>264</v>
      </c>
      <c r="C104" s="104">
        <v>0</v>
      </c>
      <c r="D104" s="104">
        <f t="shared" ref="D104:D108" si="6">+C104</f>
        <v>0</v>
      </c>
      <c r="E104" s="104">
        <v>0</v>
      </c>
      <c r="F104" s="104">
        <v>0</v>
      </c>
      <c r="G104" s="104">
        <v>0</v>
      </c>
      <c r="H104" s="103"/>
    </row>
    <row r="105" spans="1:8" x14ac:dyDescent="0.2">
      <c r="A105" s="20">
        <v>2114</v>
      </c>
      <c r="B105" s="18" t="s">
        <v>265</v>
      </c>
      <c r="C105" s="104">
        <v>0</v>
      </c>
      <c r="D105" s="104">
        <f t="shared" si="6"/>
        <v>0</v>
      </c>
      <c r="E105" s="104">
        <v>0</v>
      </c>
      <c r="F105" s="104">
        <v>0</v>
      </c>
      <c r="G105" s="104">
        <v>0</v>
      </c>
      <c r="H105" s="103"/>
    </row>
    <row r="106" spans="1:8" x14ac:dyDescent="0.2">
      <c r="A106" s="20">
        <v>2115</v>
      </c>
      <c r="B106" s="18" t="s">
        <v>266</v>
      </c>
      <c r="C106" s="104">
        <v>3300</v>
      </c>
      <c r="D106" s="104">
        <f t="shared" si="6"/>
        <v>3300</v>
      </c>
      <c r="E106" s="104">
        <v>0</v>
      </c>
      <c r="F106" s="104">
        <v>0</v>
      </c>
      <c r="G106" s="104">
        <v>0</v>
      </c>
      <c r="H106" s="103" t="s">
        <v>524</v>
      </c>
    </row>
    <row r="107" spans="1:8" x14ac:dyDescent="0.2">
      <c r="A107" s="20">
        <v>2116</v>
      </c>
      <c r="B107" s="18" t="s">
        <v>267</v>
      </c>
      <c r="C107" s="104">
        <v>0</v>
      </c>
      <c r="D107" s="104">
        <f t="shared" si="6"/>
        <v>0</v>
      </c>
      <c r="E107" s="104">
        <v>0</v>
      </c>
      <c r="F107" s="104">
        <v>0</v>
      </c>
      <c r="G107" s="104">
        <v>0</v>
      </c>
      <c r="H107" s="103"/>
    </row>
    <row r="108" spans="1:8" x14ac:dyDescent="0.2">
      <c r="A108" s="20">
        <v>2117</v>
      </c>
      <c r="B108" s="18" t="s">
        <v>268</v>
      </c>
      <c r="C108" s="104">
        <v>343330.64</v>
      </c>
      <c r="D108" s="104">
        <f t="shared" si="6"/>
        <v>343330.64</v>
      </c>
      <c r="E108" s="104">
        <v>0</v>
      </c>
      <c r="F108" s="104">
        <v>0</v>
      </c>
      <c r="G108" s="104">
        <v>0</v>
      </c>
      <c r="H108" s="103" t="s">
        <v>525</v>
      </c>
    </row>
    <row r="109" spans="1:8" x14ac:dyDescent="0.2">
      <c r="A109" s="20">
        <v>2118</v>
      </c>
      <c r="B109" s="18" t="s">
        <v>269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3"/>
    </row>
    <row r="110" spans="1:8" x14ac:dyDescent="0.2">
      <c r="A110" s="20">
        <v>2119</v>
      </c>
      <c r="B110" s="18" t="s">
        <v>270</v>
      </c>
      <c r="C110" s="104">
        <v>80491.8</v>
      </c>
      <c r="D110" s="104">
        <v>0</v>
      </c>
      <c r="E110" s="104">
        <v>0</v>
      </c>
      <c r="F110" s="104">
        <f>+C110</f>
        <v>80491.8</v>
      </c>
      <c r="G110" s="104">
        <v>0</v>
      </c>
      <c r="H110" s="103" t="s">
        <v>526</v>
      </c>
    </row>
    <row r="111" spans="1:8" x14ac:dyDescent="0.2">
      <c r="A111" s="20">
        <v>2120</v>
      </c>
      <c r="B111" s="18" t="s">
        <v>271</v>
      </c>
      <c r="C111" s="92">
        <v>0</v>
      </c>
      <c r="D111" s="92">
        <v>0</v>
      </c>
      <c r="E111" s="92">
        <v>0</v>
      </c>
      <c r="F111" s="92">
        <v>0</v>
      </c>
      <c r="G111" s="9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4"/>
  <sheetViews>
    <sheetView topLeftCell="A196" zoomScaleNormal="100" workbookViewId="0">
      <selection activeCell="C135" sqref="C135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3" width="27.42578125" style="18" customWidth="1"/>
    <col min="4" max="4" width="30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21" t="str">
        <f>ESF!A1</f>
        <v>Instituto  Municipal de Arte y Cultura de Celaya</v>
      </c>
      <c r="B1" s="121"/>
      <c r="C1" s="121"/>
      <c r="D1" s="12" t="s">
        <v>180</v>
      </c>
      <c r="E1" s="23">
        <f>'Notas a los Edos Financieros'!E1</f>
        <v>2018</v>
      </c>
    </row>
    <row r="2" spans="1:5" s="14" customFormat="1" ht="18.95" customHeight="1" x14ac:dyDescent="0.25">
      <c r="A2" s="121" t="s">
        <v>295</v>
      </c>
      <c r="B2" s="121"/>
      <c r="C2" s="12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121" t="str">
        <f>ESF!A3</f>
        <v>Correspondiente del 01 de Enero al 31 de Diciembre de 2018</v>
      </c>
      <c r="B3" s="121"/>
      <c r="C3" s="121"/>
      <c r="D3" s="12" t="s">
        <v>184</v>
      </c>
      <c r="E3" s="23">
        <f>'Notas a los Edos Financieros'!E3</f>
        <v>4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92">
        <f>+C9+C18+C24+C26+C32+C37+C47+C52</f>
        <v>7166525.209999999</v>
      </c>
    </row>
    <row r="9" spans="1:5" x14ac:dyDescent="0.2">
      <c r="A9" s="20">
        <v>4110</v>
      </c>
      <c r="B9" s="18" t="s">
        <v>298</v>
      </c>
      <c r="C9" s="92">
        <v>0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0</v>
      </c>
    </row>
    <row r="12" spans="1:5" x14ac:dyDescent="0.2">
      <c r="A12" s="20">
        <v>4113</v>
      </c>
      <c r="B12" s="18" t="s">
        <v>301</v>
      </c>
      <c r="C12" s="22">
        <v>0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0</v>
      </c>
    </row>
    <row r="16" spans="1:5" x14ac:dyDescent="0.2">
      <c r="A16" s="20">
        <v>4117</v>
      </c>
      <c r="B16" s="18" t="s">
        <v>305</v>
      </c>
      <c r="C16" s="22">
        <v>0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92"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92">
        <v>0</v>
      </c>
    </row>
    <row r="25" spans="1:3" x14ac:dyDescent="0.2">
      <c r="A25" s="20">
        <v>4131</v>
      </c>
      <c r="B25" s="18" t="s">
        <v>314</v>
      </c>
      <c r="C25" s="22">
        <v>0</v>
      </c>
    </row>
    <row r="26" spans="1:3" x14ac:dyDescent="0.2">
      <c r="A26" s="20">
        <v>4140</v>
      </c>
      <c r="B26" s="18" t="s">
        <v>315</v>
      </c>
      <c r="C26" s="92">
        <v>0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0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92">
        <f>SUM(C33:C36)</f>
        <v>2782789.65</v>
      </c>
    </row>
    <row r="33" spans="1:3" x14ac:dyDescent="0.2">
      <c r="A33" s="20">
        <v>4151</v>
      </c>
      <c r="B33" s="18" t="s">
        <v>322</v>
      </c>
      <c r="C33" s="22">
        <v>0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105">
        <v>2782789.65</v>
      </c>
    </row>
    <row r="37" spans="1:3" x14ac:dyDescent="0.2">
      <c r="A37" s="20">
        <v>4160</v>
      </c>
      <c r="B37" s="18" t="s">
        <v>326</v>
      </c>
      <c r="C37" s="92">
        <v>0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0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0</v>
      </c>
    </row>
    <row r="47" spans="1:3" x14ac:dyDescent="0.2">
      <c r="A47" s="20">
        <v>4170</v>
      </c>
      <c r="B47" s="18" t="s">
        <v>336</v>
      </c>
      <c r="C47" s="92">
        <f>SUM(C48:C51)</f>
        <v>4383735.5599999996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5" x14ac:dyDescent="0.2">
      <c r="A49" s="20">
        <v>4172</v>
      </c>
      <c r="B49" s="18" t="s">
        <v>338</v>
      </c>
      <c r="C49" s="22">
        <v>0</v>
      </c>
    </row>
    <row r="50" spans="1:5" x14ac:dyDescent="0.2">
      <c r="A50" s="20">
        <v>4173</v>
      </c>
      <c r="B50" s="18" t="s">
        <v>339</v>
      </c>
      <c r="C50" s="106">
        <v>4383735.5599999996</v>
      </c>
    </row>
    <row r="51" spans="1:5" x14ac:dyDescent="0.2">
      <c r="A51" s="20">
        <v>4174</v>
      </c>
      <c r="B51" s="18" t="s">
        <v>340</v>
      </c>
      <c r="C51" s="22">
        <v>0</v>
      </c>
    </row>
    <row r="52" spans="1:5" x14ac:dyDescent="0.2">
      <c r="A52" s="20">
        <v>4190</v>
      </c>
      <c r="B52" s="18" t="s">
        <v>341</v>
      </c>
      <c r="C52" s="92">
        <v>0</v>
      </c>
    </row>
    <row r="53" spans="1:5" x14ac:dyDescent="0.2">
      <c r="A53" s="20">
        <v>4191</v>
      </c>
      <c r="B53" s="18" t="s">
        <v>342</v>
      </c>
      <c r="C53" s="22">
        <v>0</v>
      </c>
    </row>
    <row r="54" spans="1:5" x14ac:dyDescent="0.2">
      <c r="A54" s="20">
        <v>4192</v>
      </c>
      <c r="B54" s="18" t="s">
        <v>343</v>
      </c>
      <c r="C54" s="22">
        <v>0</v>
      </c>
    </row>
    <row r="55" spans="1:5" x14ac:dyDescent="0.2">
      <c r="A55" s="20">
        <v>4200</v>
      </c>
      <c r="B55" s="18" t="s">
        <v>344</v>
      </c>
      <c r="C55" s="92">
        <f>+C56+C60</f>
        <v>24382420.449999999</v>
      </c>
    </row>
    <row r="56" spans="1:5" x14ac:dyDescent="0.2">
      <c r="A56" s="20">
        <v>4210</v>
      </c>
      <c r="B56" s="18" t="s">
        <v>345</v>
      </c>
      <c r="C56" s="92">
        <v>0</v>
      </c>
    </row>
    <row r="57" spans="1:5" x14ac:dyDescent="0.2">
      <c r="A57" s="20">
        <v>4211</v>
      </c>
      <c r="B57" s="18" t="s">
        <v>346</v>
      </c>
      <c r="C57" s="22">
        <v>0</v>
      </c>
    </row>
    <row r="58" spans="1:5" x14ac:dyDescent="0.2">
      <c r="A58" s="20">
        <v>4212</v>
      </c>
      <c r="B58" s="18" t="s">
        <v>347</v>
      </c>
      <c r="C58" s="22">
        <v>0</v>
      </c>
    </row>
    <row r="59" spans="1:5" x14ac:dyDescent="0.2">
      <c r="A59" s="20">
        <v>4213</v>
      </c>
      <c r="B59" s="18" t="s">
        <v>348</v>
      </c>
      <c r="C59" s="22">
        <v>0</v>
      </c>
    </row>
    <row r="60" spans="1:5" x14ac:dyDescent="0.2">
      <c r="A60" s="20">
        <v>4220</v>
      </c>
      <c r="B60" s="18" t="s">
        <v>349</v>
      </c>
      <c r="C60" s="92">
        <f>SUM(C61:C66)</f>
        <v>24382420.449999999</v>
      </c>
    </row>
    <row r="61" spans="1:5" x14ac:dyDescent="0.2">
      <c r="A61" s="20">
        <v>4221</v>
      </c>
      <c r="B61" s="18" t="s">
        <v>350</v>
      </c>
      <c r="C61" s="107">
        <v>23824620.210000001</v>
      </c>
    </row>
    <row r="62" spans="1:5" x14ac:dyDescent="0.2">
      <c r="A62" s="20">
        <v>4222</v>
      </c>
      <c r="B62" s="18" t="s">
        <v>351</v>
      </c>
      <c r="C62" s="107">
        <v>0</v>
      </c>
    </row>
    <row r="63" spans="1:5" x14ac:dyDescent="0.2">
      <c r="A63" s="20">
        <v>4223</v>
      </c>
      <c r="B63" s="18" t="s">
        <v>352</v>
      </c>
      <c r="C63" s="107">
        <v>430500.24</v>
      </c>
      <c r="E63" s="100"/>
    </row>
    <row r="64" spans="1:5" x14ac:dyDescent="0.2">
      <c r="A64" s="20">
        <v>4224</v>
      </c>
      <c r="B64" s="18" t="s">
        <v>353</v>
      </c>
      <c r="C64" s="107">
        <v>127300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v>0</v>
      </c>
    </row>
    <row r="71" spans="1:5" x14ac:dyDescent="0.2">
      <c r="A71" s="20">
        <v>4310</v>
      </c>
      <c r="B71" s="18" t="s">
        <v>357</v>
      </c>
      <c r="C71" s="22">
        <v>0</v>
      </c>
    </row>
    <row r="72" spans="1:5" x14ac:dyDescent="0.2">
      <c r="A72" s="20">
        <v>4311</v>
      </c>
      <c r="B72" s="18" t="s">
        <v>358</v>
      </c>
      <c r="C72" s="22">
        <v>0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92">
        <f>+C97+C125+C183</f>
        <v>31784657.689999998</v>
      </c>
      <c r="D96" s="25">
        <f>C96/C96</f>
        <v>1</v>
      </c>
    </row>
    <row r="97" spans="1:5" x14ac:dyDescent="0.2">
      <c r="A97" s="20">
        <v>5100</v>
      </c>
      <c r="B97" s="18" t="s">
        <v>378</v>
      </c>
      <c r="C97" s="92">
        <f>+C98+C105+C115</f>
        <v>30314554.609999999</v>
      </c>
      <c r="D97" s="25">
        <f>C97/$C$96</f>
        <v>0.95374802855081497</v>
      </c>
    </row>
    <row r="98" spans="1:5" x14ac:dyDescent="0.2">
      <c r="A98" s="20">
        <v>5110</v>
      </c>
      <c r="B98" s="18" t="s">
        <v>379</v>
      </c>
      <c r="C98" s="92">
        <f>SUM(C99:C104)</f>
        <v>14805700.35</v>
      </c>
      <c r="D98" s="25">
        <f t="shared" ref="D98:D161" si="0">C98/$C$96</f>
        <v>0.46581279856470276</v>
      </c>
    </row>
    <row r="99" spans="1:5" x14ac:dyDescent="0.2">
      <c r="A99" s="20">
        <v>5111</v>
      </c>
      <c r="B99" s="18" t="s">
        <v>380</v>
      </c>
      <c r="C99" s="108">
        <v>9521713.5899999999</v>
      </c>
      <c r="D99" s="25">
        <f t="shared" si="0"/>
        <v>0.29956948672741868</v>
      </c>
      <c r="E99" s="18" t="s">
        <v>527</v>
      </c>
    </row>
    <row r="100" spans="1:5" x14ac:dyDescent="0.2">
      <c r="A100" s="20">
        <v>5112</v>
      </c>
      <c r="B100" s="18" t="s">
        <v>381</v>
      </c>
      <c r="C100" s="108">
        <v>200412</v>
      </c>
      <c r="D100" s="25">
        <f t="shared" si="0"/>
        <v>6.3053062252437933E-3</v>
      </c>
    </row>
    <row r="101" spans="1:5" x14ac:dyDescent="0.2">
      <c r="A101" s="20">
        <v>5113</v>
      </c>
      <c r="B101" s="18" t="s">
        <v>382</v>
      </c>
      <c r="C101" s="108">
        <v>1320300.51</v>
      </c>
      <c r="D101" s="25">
        <f t="shared" si="0"/>
        <v>4.1538924939103224E-2</v>
      </c>
    </row>
    <row r="102" spans="1:5" x14ac:dyDescent="0.2">
      <c r="A102" s="20">
        <v>5114</v>
      </c>
      <c r="B102" s="18" t="s">
        <v>383</v>
      </c>
      <c r="C102" s="108">
        <v>2353826.9300000002</v>
      </c>
      <c r="D102" s="25">
        <f t="shared" si="0"/>
        <v>7.4055443760231363E-2</v>
      </c>
    </row>
    <row r="103" spans="1:5" x14ac:dyDescent="0.2">
      <c r="A103" s="20">
        <v>5115</v>
      </c>
      <c r="B103" s="18" t="s">
        <v>384</v>
      </c>
      <c r="C103" s="108">
        <v>1409447.32</v>
      </c>
      <c r="D103" s="25">
        <f t="shared" si="0"/>
        <v>4.4343636912705736E-2</v>
      </c>
    </row>
    <row r="104" spans="1:5" x14ac:dyDescent="0.2">
      <c r="A104" s="20">
        <v>5116</v>
      </c>
      <c r="B104" s="18" t="s">
        <v>385</v>
      </c>
      <c r="C104" s="108">
        <v>0</v>
      </c>
      <c r="D104" s="25">
        <f t="shared" si="0"/>
        <v>0</v>
      </c>
    </row>
    <row r="105" spans="1:5" x14ac:dyDescent="0.2">
      <c r="A105" s="20">
        <v>5120</v>
      </c>
      <c r="B105" s="18" t="s">
        <v>386</v>
      </c>
      <c r="C105" s="92">
        <f>SUM(C106:C114)</f>
        <v>1543387.89</v>
      </c>
      <c r="D105" s="25">
        <f t="shared" si="0"/>
        <v>4.8557637620416358E-2</v>
      </c>
    </row>
    <row r="106" spans="1:5" x14ac:dyDescent="0.2">
      <c r="A106" s="20">
        <v>5121</v>
      </c>
      <c r="B106" s="18" t="s">
        <v>387</v>
      </c>
      <c r="C106" s="109">
        <v>761650.09</v>
      </c>
      <c r="D106" s="25">
        <f t="shared" si="0"/>
        <v>2.3962821856647783E-2</v>
      </c>
    </row>
    <row r="107" spans="1:5" x14ac:dyDescent="0.2">
      <c r="A107" s="20">
        <v>5122</v>
      </c>
      <c r="B107" s="18" t="s">
        <v>388</v>
      </c>
      <c r="C107" s="109">
        <v>42912.67</v>
      </c>
      <c r="D107" s="25">
        <f t="shared" si="0"/>
        <v>1.3501064072651966E-3</v>
      </c>
    </row>
    <row r="108" spans="1:5" x14ac:dyDescent="0.2">
      <c r="A108" s="20">
        <v>5123</v>
      </c>
      <c r="B108" s="18" t="s">
        <v>389</v>
      </c>
      <c r="C108" s="109">
        <v>1000</v>
      </c>
      <c r="D108" s="25">
        <f t="shared" si="0"/>
        <v>3.1461719983053878E-5</v>
      </c>
    </row>
    <row r="109" spans="1:5" x14ac:dyDescent="0.2">
      <c r="A109" s="20">
        <v>5124</v>
      </c>
      <c r="B109" s="18" t="s">
        <v>390</v>
      </c>
      <c r="C109" s="109">
        <v>209013.93</v>
      </c>
      <c r="D109" s="25">
        <f t="shared" si="0"/>
        <v>6.5759377382176238E-3</v>
      </c>
    </row>
    <row r="110" spans="1:5" x14ac:dyDescent="0.2">
      <c r="A110" s="20">
        <v>5125</v>
      </c>
      <c r="B110" s="18" t="s">
        <v>391</v>
      </c>
      <c r="C110" s="109">
        <v>19275.34</v>
      </c>
      <c r="D110" s="25">
        <f t="shared" si="0"/>
        <v>6.0643534965815768E-4</v>
      </c>
    </row>
    <row r="111" spans="1:5" x14ac:dyDescent="0.2">
      <c r="A111" s="20">
        <v>5126</v>
      </c>
      <c r="B111" s="18" t="s">
        <v>392</v>
      </c>
      <c r="C111" s="109">
        <v>340299.78</v>
      </c>
      <c r="D111" s="25">
        <f t="shared" si="0"/>
        <v>1.0706416388654839E-2</v>
      </c>
    </row>
    <row r="112" spans="1:5" x14ac:dyDescent="0.2">
      <c r="A112" s="20">
        <v>5127</v>
      </c>
      <c r="B112" s="18" t="s">
        <v>393</v>
      </c>
      <c r="C112" s="109">
        <v>106113.2</v>
      </c>
      <c r="D112" s="25">
        <f t="shared" si="0"/>
        <v>3.3385037849057927E-3</v>
      </c>
    </row>
    <row r="113" spans="1:5" x14ac:dyDescent="0.2">
      <c r="A113" s="20">
        <v>5128</v>
      </c>
      <c r="B113" s="18" t="s">
        <v>394</v>
      </c>
      <c r="C113" s="109">
        <v>0</v>
      </c>
      <c r="D113" s="25">
        <f t="shared" si="0"/>
        <v>0</v>
      </c>
    </row>
    <row r="114" spans="1:5" x14ac:dyDescent="0.2">
      <c r="A114" s="20">
        <v>5129</v>
      </c>
      <c r="B114" s="18" t="s">
        <v>395</v>
      </c>
      <c r="C114" s="109">
        <v>63122.879999999997</v>
      </c>
      <c r="D114" s="25">
        <f t="shared" si="0"/>
        <v>1.9859543750839117E-3</v>
      </c>
    </row>
    <row r="115" spans="1:5" x14ac:dyDescent="0.2">
      <c r="A115" s="20">
        <v>5130</v>
      </c>
      <c r="B115" s="18" t="s">
        <v>396</v>
      </c>
      <c r="C115" s="92">
        <f>SUM(C116:C124)</f>
        <v>13965466.370000001</v>
      </c>
      <c r="D115" s="25">
        <f t="shared" si="0"/>
        <v>0.4393775923656959</v>
      </c>
    </row>
    <row r="116" spans="1:5" x14ac:dyDescent="0.2">
      <c r="A116" s="20">
        <v>5131</v>
      </c>
      <c r="B116" s="18" t="s">
        <v>397</v>
      </c>
      <c r="C116" s="110">
        <v>1266524.52</v>
      </c>
      <c r="D116" s="25">
        <f t="shared" si="0"/>
        <v>3.9847039799911721E-2</v>
      </c>
    </row>
    <row r="117" spans="1:5" x14ac:dyDescent="0.2">
      <c r="A117" s="20">
        <v>5132</v>
      </c>
      <c r="B117" s="18" t="s">
        <v>398</v>
      </c>
      <c r="C117" s="110">
        <v>711214.54</v>
      </c>
      <c r="D117" s="25">
        <f t="shared" si="0"/>
        <v>2.2376032705356472E-2</v>
      </c>
    </row>
    <row r="118" spans="1:5" x14ac:dyDescent="0.2">
      <c r="A118" s="20">
        <v>5133</v>
      </c>
      <c r="B118" s="18" t="s">
        <v>399</v>
      </c>
      <c r="C118" s="110">
        <v>6973046.9400000004</v>
      </c>
      <c r="D118" s="25">
        <f t="shared" si="0"/>
        <v>0.21938405025497071</v>
      </c>
      <c r="E118" s="18" t="s">
        <v>527</v>
      </c>
    </row>
    <row r="119" spans="1:5" x14ac:dyDescent="0.2">
      <c r="A119" s="20">
        <v>5134</v>
      </c>
      <c r="B119" s="18" t="s">
        <v>400</v>
      </c>
      <c r="C119" s="110">
        <v>294676.99</v>
      </c>
      <c r="D119" s="25">
        <f t="shared" si="0"/>
        <v>9.2710449448291671E-3</v>
      </c>
    </row>
    <row r="120" spans="1:5" x14ac:dyDescent="0.2">
      <c r="A120" s="20">
        <v>5135</v>
      </c>
      <c r="B120" s="18" t="s">
        <v>401</v>
      </c>
      <c r="C120" s="110">
        <v>1991937.41</v>
      </c>
      <c r="D120" s="25">
        <f t="shared" si="0"/>
        <v>6.2669777017189579E-2</v>
      </c>
    </row>
    <row r="121" spans="1:5" x14ac:dyDescent="0.2">
      <c r="A121" s="20">
        <v>5136</v>
      </c>
      <c r="B121" s="18" t="s">
        <v>402</v>
      </c>
      <c r="C121" s="110">
        <v>593335.16</v>
      </c>
      <c r="D121" s="25">
        <f t="shared" si="0"/>
        <v>1.8667344660020471E-2</v>
      </c>
    </row>
    <row r="122" spans="1:5" x14ac:dyDescent="0.2">
      <c r="A122" s="20">
        <v>5137</v>
      </c>
      <c r="B122" s="18" t="s">
        <v>403</v>
      </c>
      <c r="C122" s="110">
        <v>47041.69</v>
      </c>
      <c r="D122" s="25">
        <f t="shared" si="0"/>
        <v>1.4800124783096258E-3</v>
      </c>
    </row>
    <row r="123" spans="1:5" x14ac:dyDescent="0.2">
      <c r="A123" s="20">
        <v>5138</v>
      </c>
      <c r="B123" s="18" t="s">
        <v>404</v>
      </c>
      <c r="C123" s="110">
        <v>1794196.46</v>
      </c>
      <c r="D123" s="25">
        <f t="shared" si="0"/>
        <v>5.6448506619106525E-2</v>
      </c>
    </row>
    <row r="124" spans="1:5" x14ac:dyDescent="0.2">
      <c r="A124" s="20">
        <v>5139</v>
      </c>
      <c r="B124" s="18" t="s">
        <v>405</v>
      </c>
      <c r="C124" s="110">
        <v>293492.65999999997</v>
      </c>
      <c r="D124" s="25">
        <f t="shared" si="0"/>
        <v>9.2337838860016373E-3</v>
      </c>
    </row>
    <row r="125" spans="1:5" x14ac:dyDescent="0.2">
      <c r="A125" s="20">
        <v>5200</v>
      </c>
      <c r="B125" s="18" t="s">
        <v>406</v>
      </c>
      <c r="C125" s="92">
        <f>SUM(C126+C129+C132+C135+C140+C144+C147+C149+C155)</f>
        <v>213199.95</v>
      </c>
      <c r="D125" s="25">
        <f t="shared" si="0"/>
        <v>6.7076371273010879E-3</v>
      </c>
    </row>
    <row r="126" spans="1:5" x14ac:dyDescent="0.2">
      <c r="A126" s="20">
        <v>5210</v>
      </c>
      <c r="B126" s="18" t="s">
        <v>407</v>
      </c>
      <c r="C126" s="22">
        <f>SUM(C127:C128)</f>
        <v>0</v>
      </c>
      <c r="D126" s="25">
        <f t="shared" si="0"/>
        <v>0</v>
      </c>
    </row>
    <row r="127" spans="1:5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5" x14ac:dyDescent="0.2">
      <c r="A128" s="20">
        <v>5212</v>
      </c>
      <c r="B128" s="18" t="s">
        <v>409</v>
      </c>
      <c r="C128" s="22">
        <v>0</v>
      </c>
      <c r="D128" s="25">
        <f t="shared" si="0"/>
        <v>0</v>
      </c>
    </row>
    <row r="129" spans="1:4" x14ac:dyDescent="0.2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92">
        <f>SUM(C136:C139)</f>
        <v>213199.95</v>
      </c>
      <c r="D135" s="25">
        <f t="shared" si="0"/>
        <v>6.7076371273010879E-3</v>
      </c>
    </row>
    <row r="136" spans="1:4" x14ac:dyDescent="0.2">
      <c r="A136" s="20">
        <v>5241</v>
      </c>
      <c r="B136" s="18" t="s">
        <v>415</v>
      </c>
      <c r="C136" s="111">
        <v>213199.95</v>
      </c>
      <c r="D136" s="25">
        <f t="shared" si="0"/>
        <v>6.7076371273010879E-3</v>
      </c>
    </row>
    <row r="137" spans="1:4" x14ac:dyDescent="0.2">
      <c r="A137" s="20">
        <v>5242</v>
      </c>
      <c r="B137" s="18" t="s">
        <v>416</v>
      </c>
      <c r="C137" s="22">
        <v>0</v>
      </c>
      <c r="D137" s="25">
        <f t="shared" si="0"/>
        <v>0</v>
      </c>
    </row>
    <row r="138" spans="1:4" x14ac:dyDescent="0.2">
      <c r="A138" s="20">
        <v>5243</v>
      </c>
      <c r="B138" s="18" t="s">
        <v>417</v>
      </c>
      <c r="C138" s="22">
        <v>0</v>
      </c>
      <c r="D138" s="25">
        <f t="shared" si="0"/>
        <v>0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f>SUM(C141:C143)</f>
        <v>0</v>
      </c>
      <c r="D140" s="25">
        <f t="shared" si="0"/>
        <v>0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0</v>
      </c>
      <c r="D142" s="25">
        <f t="shared" si="0"/>
        <v>0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0</v>
      </c>
      <c r="D158" s="25">
        <f t="shared" si="0"/>
        <v>0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0</v>
      </c>
      <c r="D165" s="25">
        <f t="shared" si="1"/>
        <v>0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0</v>
      </c>
      <c r="D167" s="25">
        <f t="shared" si="1"/>
        <v>0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92">
        <f>SUM(C184+C193+C196+C202+C204+C206)</f>
        <v>1256903.1299999999</v>
      </c>
      <c r="D183" s="25">
        <f t="shared" si="1"/>
        <v>3.9544334321883964E-2</v>
      </c>
    </row>
    <row r="184" spans="1:4" x14ac:dyDescent="0.2">
      <c r="A184" s="20">
        <v>5510</v>
      </c>
      <c r="B184" s="18" t="s">
        <v>458</v>
      </c>
      <c r="C184" s="92">
        <f>SUM(C185:C192)</f>
        <v>1256903.1299999999</v>
      </c>
      <c r="D184" s="25">
        <f t="shared" si="1"/>
        <v>3.9544334321883964E-2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112">
        <v>1254178.23</v>
      </c>
      <c r="D189" s="25">
        <f t="shared" si="1"/>
        <v>3.9458604281102143E-2</v>
      </c>
    </row>
    <row r="190" spans="1:4" x14ac:dyDescent="0.2">
      <c r="A190" s="20">
        <v>5516</v>
      </c>
      <c r="B190" s="18" t="s">
        <v>464</v>
      </c>
      <c r="C190" s="11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112">
        <v>2724.9</v>
      </c>
      <c r="D191" s="25">
        <f t="shared" si="1"/>
        <v>8.573004078182351E-5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0</v>
      </c>
      <c r="D206" s="25">
        <f t="shared" si="1"/>
        <v>0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0</v>
      </c>
      <c r="D214" s="25">
        <f t="shared" si="1"/>
        <v>0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  <row r="224" spans="1:4" x14ac:dyDescent="0.2">
      <c r="C224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  <ignoredErrors>
    <ignoredError sqref="D96:D21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G17" sqref="G17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6" width="9.140625" style="28"/>
    <col min="7" max="7" width="10.85546875" style="28" bestFit="1" customWidth="1"/>
    <col min="8" max="16384" width="9.140625" style="28"/>
  </cols>
  <sheetData>
    <row r="1" spans="1:5" ht="18.95" customHeight="1" x14ac:dyDescent="0.2">
      <c r="A1" s="126" t="str">
        <f>ESF!A1</f>
        <v>Instituto  Municipal de Arte y Cultura de Celaya</v>
      </c>
      <c r="B1" s="126"/>
      <c r="C1" s="126"/>
      <c r="D1" s="26" t="s">
        <v>180</v>
      </c>
      <c r="E1" s="27">
        <f>ESF!H1</f>
        <v>2018</v>
      </c>
    </row>
    <row r="2" spans="1:5" ht="18.95" customHeight="1" x14ac:dyDescent="0.2">
      <c r="A2" s="126" t="s">
        <v>486</v>
      </c>
      <c r="B2" s="126"/>
      <c r="C2" s="126"/>
      <c r="D2" s="26" t="s">
        <v>182</v>
      </c>
      <c r="E2" s="27" t="str">
        <f>ESF!H2</f>
        <v>Trimestral</v>
      </c>
    </row>
    <row r="3" spans="1:5" ht="18.95" customHeight="1" x14ac:dyDescent="0.2">
      <c r="A3" s="126" t="str">
        <f>ESF!A3</f>
        <v>Correspondiente del 01 de Enero al 31 de Diciembre de 2018</v>
      </c>
      <c r="B3" s="126"/>
      <c r="C3" s="126"/>
      <c r="D3" s="26" t="s">
        <v>184</v>
      </c>
      <c r="E3" s="27">
        <f>ESF!H3</f>
        <v>4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113">
        <v>4660315.57</v>
      </c>
      <c r="D8" s="28" t="s">
        <v>530</v>
      </c>
      <c r="E8" s="28" t="s">
        <v>529</v>
      </c>
    </row>
    <row r="9" spans="1:5" x14ac:dyDescent="0.2">
      <c r="A9" s="32">
        <v>3120</v>
      </c>
      <c r="B9" s="28" t="s">
        <v>487</v>
      </c>
      <c r="C9" s="33">
        <v>0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114">
        <v>-235712.03</v>
      </c>
      <c r="D14" s="28" t="s">
        <v>529</v>
      </c>
    </row>
    <row r="15" spans="1:5" x14ac:dyDescent="0.2">
      <c r="A15" s="32">
        <v>3220</v>
      </c>
      <c r="B15" s="28" t="s">
        <v>491</v>
      </c>
      <c r="C15" s="114">
        <v>10657151.380000001</v>
      </c>
      <c r="D15" s="28" t="s">
        <v>529</v>
      </c>
    </row>
    <row r="16" spans="1:5" x14ac:dyDescent="0.2">
      <c r="A16" s="32">
        <v>3230</v>
      </c>
      <c r="B16" s="28" t="s">
        <v>492</v>
      </c>
      <c r="C16" s="33">
        <v>0</v>
      </c>
    </row>
    <row r="17" spans="1:7" x14ac:dyDescent="0.2">
      <c r="A17" s="32">
        <v>3231</v>
      </c>
      <c r="B17" s="28" t="s">
        <v>493</v>
      </c>
      <c r="C17" s="33">
        <v>0</v>
      </c>
      <c r="G17" s="114"/>
    </row>
    <row r="18" spans="1:7" x14ac:dyDescent="0.2">
      <c r="A18" s="32">
        <v>3232</v>
      </c>
      <c r="B18" s="28" t="s">
        <v>494</v>
      </c>
      <c r="C18" s="33">
        <v>0</v>
      </c>
    </row>
    <row r="19" spans="1:7" x14ac:dyDescent="0.2">
      <c r="A19" s="32">
        <v>3233</v>
      </c>
      <c r="B19" s="28" t="s">
        <v>495</v>
      </c>
      <c r="C19" s="33">
        <v>0</v>
      </c>
    </row>
    <row r="20" spans="1:7" x14ac:dyDescent="0.2">
      <c r="A20" s="32">
        <v>3239</v>
      </c>
      <c r="B20" s="28" t="s">
        <v>496</v>
      </c>
      <c r="C20" s="33">
        <v>0</v>
      </c>
    </row>
    <row r="21" spans="1:7" x14ac:dyDescent="0.2">
      <c r="A21" s="32">
        <v>3240</v>
      </c>
      <c r="B21" s="28" t="s">
        <v>497</v>
      </c>
      <c r="C21" s="33">
        <v>0</v>
      </c>
    </row>
    <row r="22" spans="1:7" x14ac:dyDescent="0.2">
      <c r="A22" s="32">
        <v>3241</v>
      </c>
      <c r="B22" s="28" t="s">
        <v>498</v>
      </c>
      <c r="C22" s="33">
        <v>0</v>
      </c>
    </row>
    <row r="23" spans="1:7" x14ac:dyDescent="0.2">
      <c r="A23" s="32">
        <v>3242</v>
      </c>
      <c r="B23" s="28" t="s">
        <v>499</v>
      </c>
      <c r="C23" s="33">
        <v>0</v>
      </c>
    </row>
    <row r="24" spans="1:7" x14ac:dyDescent="0.2">
      <c r="A24" s="32">
        <v>3243</v>
      </c>
      <c r="B24" s="28" t="s">
        <v>500</v>
      </c>
      <c r="C24" s="33">
        <v>0</v>
      </c>
    </row>
    <row r="25" spans="1:7" x14ac:dyDescent="0.2">
      <c r="A25" s="32">
        <v>3250</v>
      </c>
      <c r="B25" s="28" t="s">
        <v>501</v>
      </c>
      <c r="C25" s="33">
        <v>0</v>
      </c>
    </row>
    <row r="26" spans="1:7" x14ac:dyDescent="0.2">
      <c r="A26" s="32">
        <v>3251</v>
      </c>
      <c r="B26" s="28" t="s">
        <v>502</v>
      </c>
      <c r="C26" s="33">
        <v>0</v>
      </c>
    </row>
    <row r="27" spans="1:7" x14ac:dyDescent="0.2">
      <c r="A27" s="32">
        <v>3252</v>
      </c>
      <c r="B27" s="28" t="s">
        <v>503</v>
      </c>
      <c r="C27" s="33">
        <v>0</v>
      </c>
    </row>
    <row r="29" spans="1:7" x14ac:dyDescent="0.2">
      <c r="C29" s="33"/>
    </row>
    <row r="30" spans="1:7" x14ac:dyDescent="0.2">
      <c r="C30" s="101"/>
    </row>
    <row r="32" spans="1:7" x14ac:dyDescent="0.2">
      <c r="C32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topLeftCell="A37" workbookViewId="0">
      <selection activeCell="C52" sqref="C52:D5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26" t="str">
        <f>ESF!A1</f>
        <v>Instituto  Municipal de Arte y Cultura de Celaya</v>
      </c>
      <c r="B1" s="126"/>
      <c r="C1" s="126"/>
      <c r="D1" s="26" t="s">
        <v>180</v>
      </c>
      <c r="E1" s="27">
        <f>ESF!H1</f>
        <v>2018</v>
      </c>
    </row>
    <row r="2" spans="1:5" s="34" customFormat="1" ht="18.95" customHeight="1" x14ac:dyDescent="0.25">
      <c r="A2" s="126" t="s">
        <v>504</v>
      </c>
      <c r="B2" s="126"/>
      <c r="C2" s="126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126" t="str">
        <f>ESF!A3</f>
        <v>Correspondiente del 01 de Enero al 31 de Diciembre de 2018</v>
      </c>
      <c r="B3" s="126"/>
      <c r="C3" s="126"/>
      <c r="D3" s="26" t="s">
        <v>184</v>
      </c>
      <c r="E3" s="27">
        <f>ESF!H3</f>
        <v>4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0</v>
      </c>
      <c r="D9" s="33">
        <v>0</v>
      </c>
    </row>
    <row r="10" spans="1:5" x14ac:dyDescent="0.2">
      <c r="A10" s="32">
        <v>1113</v>
      </c>
      <c r="B10" s="28" t="s">
        <v>507</v>
      </c>
      <c r="C10" s="115">
        <v>3578583.05</v>
      </c>
      <c r="D10" s="33">
        <v>2592518.84</v>
      </c>
    </row>
    <row r="11" spans="1:5" x14ac:dyDescent="0.2">
      <c r="A11" s="32">
        <v>1114</v>
      </c>
      <c r="B11" s="28" t="s">
        <v>186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95">
        <f>SUM(C8:C14)</f>
        <v>3578583.05</v>
      </c>
      <c r="D15" s="95">
        <f>SUM(D8:D14)</f>
        <v>2592518.84</v>
      </c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95">
        <v>0</v>
      </c>
      <c r="D20" s="96"/>
    </row>
    <row r="21" spans="1:5" x14ac:dyDescent="0.2">
      <c r="A21" s="32">
        <v>1231</v>
      </c>
      <c r="B21" s="28" t="s">
        <v>221</v>
      </c>
      <c r="C21" s="33">
        <v>0</v>
      </c>
      <c r="D21" s="96"/>
    </row>
    <row r="22" spans="1:5" x14ac:dyDescent="0.2">
      <c r="A22" s="32">
        <v>1232</v>
      </c>
      <c r="B22" s="28" t="s">
        <v>222</v>
      </c>
      <c r="C22" s="33">
        <v>0</v>
      </c>
      <c r="D22" s="96"/>
    </row>
    <row r="23" spans="1:5" x14ac:dyDescent="0.2">
      <c r="A23" s="32">
        <v>1233</v>
      </c>
      <c r="B23" s="28" t="s">
        <v>223</v>
      </c>
      <c r="C23" s="33">
        <v>0</v>
      </c>
      <c r="D23" s="96"/>
    </row>
    <row r="24" spans="1:5" x14ac:dyDescent="0.2">
      <c r="A24" s="32">
        <v>1234</v>
      </c>
      <c r="B24" s="28" t="s">
        <v>224</v>
      </c>
      <c r="C24" s="33">
        <v>0</v>
      </c>
      <c r="D24" s="96"/>
    </row>
    <row r="25" spans="1:5" x14ac:dyDescent="0.2">
      <c r="A25" s="32">
        <v>1235</v>
      </c>
      <c r="B25" s="28" t="s">
        <v>225</v>
      </c>
      <c r="C25" s="33">
        <v>0</v>
      </c>
      <c r="D25" s="96"/>
    </row>
    <row r="26" spans="1:5" x14ac:dyDescent="0.2">
      <c r="A26" s="32">
        <v>1236</v>
      </c>
      <c r="B26" s="28" t="s">
        <v>226</v>
      </c>
      <c r="C26" s="33">
        <v>0</v>
      </c>
      <c r="D26" s="96"/>
    </row>
    <row r="27" spans="1:5" x14ac:dyDescent="0.2">
      <c r="A27" s="32">
        <v>1239</v>
      </c>
      <c r="B27" s="28" t="s">
        <v>227</v>
      </c>
      <c r="C27" s="33">
        <v>0</v>
      </c>
      <c r="D27" s="96"/>
    </row>
    <row r="28" spans="1:5" x14ac:dyDescent="0.2">
      <c r="A28" s="32">
        <v>1240</v>
      </c>
      <c r="B28" s="28" t="s">
        <v>228</v>
      </c>
      <c r="C28" s="95">
        <f>SUM(C29:C36)</f>
        <v>19292767.419999998</v>
      </c>
      <c r="D28" s="97">
        <v>0.85589999999999999</v>
      </c>
      <c r="E28" s="95">
        <f>SUM(E29:E36)</f>
        <v>2541511.27</v>
      </c>
    </row>
    <row r="29" spans="1:5" x14ac:dyDescent="0.2">
      <c r="A29" s="32">
        <v>1241</v>
      </c>
      <c r="B29" s="28" t="s">
        <v>229</v>
      </c>
      <c r="C29" s="116">
        <v>6062537.7699999996</v>
      </c>
      <c r="D29" s="96">
        <v>0.87</v>
      </c>
      <c r="E29" s="117">
        <v>414005.56</v>
      </c>
    </row>
    <row r="30" spans="1:5" x14ac:dyDescent="0.2">
      <c r="A30" s="32">
        <v>1242</v>
      </c>
      <c r="B30" s="28" t="s">
        <v>230</v>
      </c>
      <c r="C30" s="116">
        <v>8661090.5</v>
      </c>
      <c r="D30" s="96">
        <v>1</v>
      </c>
      <c r="E30" s="117">
        <v>1650455.21</v>
      </c>
    </row>
    <row r="31" spans="1:5" x14ac:dyDescent="0.2">
      <c r="A31" s="32">
        <v>1243</v>
      </c>
      <c r="B31" s="28" t="s">
        <v>231</v>
      </c>
      <c r="C31" s="116">
        <v>0</v>
      </c>
      <c r="D31" s="96"/>
      <c r="E31" s="117"/>
    </row>
    <row r="32" spans="1:5" x14ac:dyDescent="0.2">
      <c r="A32" s="32">
        <v>1244</v>
      </c>
      <c r="B32" s="28" t="s">
        <v>232</v>
      </c>
      <c r="C32" s="116">
        <v>3114480</v>
      </c>
      <c r="D32" s="96">
        <v>0</v>
      </c>
      <c r="E32" s="117">
        <v>311400</v>
      </c>
    </row>
    <row r="33" spans="1:5" x14ac:dyDescent="0.2">
      <c r="A33" s="32">
        <v>1245</v>
      </c>
      <c r="B33" s="28" t="s">
        <v>233</v>
      </c>
      <c r="C33" s="116">
        <v>0</v>
      </c>
      <c r="D33" s="96"/>
      <c r="E33" s="117"/>
    </row>
    <row r="34" spans="1:5" x14ac:dyDescent="0.2">
      <c r="A34" s="32">
        <v>1246</v>
      </c>
      <c r="B34" s="28" t="s">
        <v>234</v>
      </c>
      <c r="C34" s="116">
        <v>576865.52</v>
      </c>
      <c r="D34" s="96">
        <v>1</v>
      </c>
      <c r="E34" s="117">
        <v>165650.5</v>
      </c>
    </row>
    <row r="35" spans="1:5" x14ac:dyDescent="0.2">
      <c r="A35" s="32">
        <v>1247</v>
      </c>
      <c r="B35" s="28" t="s">
        <v>235</v>
      </c>
      <c r="C35" s="116">
        <v>877793.63</v>
      </c>
      <c r="D35" s="96"/>
    </row>
    <row r="36" spans="1:5" x14ac:dyDescent="0.2">
      <c r="A36" s="32">
        <v>1248</v>
      </c>
      <c r="B36" s="28" t="s">
        <v>236</v>
      </c>
      <c r="C36" s="33">
        <v>0</v>
      </c>
      <c r="D36" s="96"/>
    </row>
    <row r="37" spans="1:5" x14ac:dyDescent="0.2">
      <c r="A37" s="32">
        <v>1250</v>
      </c>
      <c r="B37" s="28" t="s">
        <v>238</v>
      </c>
      <c r="C37" s="95">
        <v>0</v>
      </c>
      <c r="D37" s="96"/>
    </row>
    <row r="38" spans="1:5" x14ac:dyDescent="0.2">
      <c r="A38" s="32">
        <v>1251</v>
      </c>
      <c r="B38" s="28" t="s">
        <v>239</v>
      </c>
      <c r="C38" s="117">
        <v>27249</v>
      </c>
      <c r="D38" s="96"/>
      <c r="E38" s="28">
        <v>0</v>
      </c>
    </row>
    <row r="39" spans="1:5" x14ac:dyDescent="0.2">
      <c r="A39" s="32">
        <v>1252</v>
      </c>
      <c r="B39" s="28" t="s">
        <v>240</v>
      </c>
      <c r="C39" s="33">
        <v>0</v>
      </c>
      <c r="D39" s="96"/>
    </row>
    <row r="40" spans="1:5" x14ac:dyDescent="0.2">
      <c r="A40" s="32">
        <v>1253</v>
      </c>
      <c r="B40" s="28" t="s">
        <v>241</v>
      </c>
      <c r="C40" s="33">
        <v>0</v>
      </c>
      <c r="D40" s="96"/>
    </row>
    <row r="41" spans="1:5" x14ac:dyDescent="0.2">
      <c r="A41" s="32">
        <v>1254</v>
      </c>
      <c r="B41" s="28" t="s">
        <v>242</v>
      </c>
      <c r="C41" s="33">
        <v>0</v>
      </c>
      <c r="D41" s="96"/>
    </row>
    <row r="42" spans="1:5" x14ac:dyDescent="0.2">
      <c r="A42" s="32">
        <v>1259</v>
      </c>
      <c r="B42" s="28" t="s">
        <v>243</v>
      </c>
      <c r="C42" s="33">
        <v>0</v>
      </c>
      <c r="D42" s="96"/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95">
        <f>+C47+C56+C59+C65+C67+C69</f>
        <v>5376751.8499999996</v>
      </c>
      <c r="D46" s="95">
        <f>+D47+D56+D59+D65+D67+D69</f>
        <v>4119848.72</v>
      </c>
    </row>
    <row r="47" spans="1:5" x14ac:dyDescent="0.2">
      <c r="A47" s="32">
        <v>5510</v>
      </c>
      <c r="B47" s="28" t="s">
        <v>458</v>
      </c>
      <c r="C47" s="95">
        <f>SUM(C48:C55)</f>
        <v>5376751.8499999996</v>
      </c>
      <c r="D47" s="95">
        <f>SUM(D48:D55)</f>
        <v>4119848.72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118">
        <v>5363217.2699999996</v>
      </c>
      <c r="D52" s="33">
        <v>4109039.04</v>
      </c>
    </row>
    <row r="53" spans="1:4" x14ac:dyDescent="0.2">
      <c r="A53" s="32">
        <v>5516</v>
      </c>
      <c r="B53" s="28" t="s">
        <v>464</v>
      </c>
      <c r="C53" s="118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118">
        <v>13534.58</v>
      </c>
      <c r="D54" s="33">
        <v>10809.68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95">
        <v>0</v>
      </c>
      <c r="D56" s="95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95">
        <v>0</v>
      </c>
      <c r="D59" s="95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95">
        <v>0</v>
      </c>
      <c r="D65" s="95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95">
        <v>0</v>
      </c>
      <c r="D67" s="95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95">
        <v>0</v>
      </c>
      <c r="D69" s="95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0</v>
      </c>
      <c r="D77" s="33">
        <v>0</v>
      </c>
    </row>
    <row r="78" spans="1:4" x14ac:dyDescent="0.2">
      <c r="A78" s="32">
        <v>5600</v>
      </c>
      <c r="B78" s="28" t="s">
        <v>51</v>
      </c>
      <c r="C78" s="95">
        <v>0</v>
      </c>
      <c r="D78" s="95">
        <v>0</v>
      </c>
    </row>
    <row r="79" spans="1:4" x14ac:dyDescent="0.2">
      <c r="A79" s="32">
        <v>5610</v>
      </c>
      <c r="B79" s="28" t="s">
        <v>484</v>
      </c>
      <c r="C79" s="95">
        <v>0</v>
      </c>
      <c r="D79" s="95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showGridLines="0" workbookViewId="0">
      <selection activeCell="C20" sqref="C20"/>
    </sheetView>
  </sheetViews>
  <sheetFormatPr baseColWidth="10" defaultRowHeight="11.25" x14ac:dyDescent="0.2"/>
  <cols>
    <col min="1" max="1" width="1.7109375" style="38" customWidth="1"/>
    <col min="2" max="2" width="63.1406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127" t="str">
        <f>'Notas a los Edos Financieros'!A1</f>
        <v>Instituto  Municipal de Arte y Cultura de Celaya</v>
      </c>
      <c r="B1" s="127"/>
      <c r="C1" s="127"/>
      <c r="D1" s="127"/>
    </row>
    <row r="2" spans="1:4" s="36" customFormat="1" ht="18.95" customHeight="1" x14ac:dyDescent="0.25">
      <c r="A2" s="127" t="s">
        <v>516</v>
      </c>
      <c r="B2" s="127"/>
      <c r="C2" s="127"/>
      <c r="D2" s="127"/>
    </row>
    <row r="3" spans="1:4" s="36" customFormat="1" ht="18.95" customHeight="1" x14ac:dyDescent="0.25">
      <c r="A3" s="127" t="str">
        <f>'Notas a los Edos Financieros'!A3</f>
        <v>Correspondiente del 01 de Enero al 31 de Diciembre de 2018</v>
      </c>
      <c r="B3" s="127"/>
      <c r="C3" s="127"/>
      <c r="D3" s="127"/>
    </row>
    <row r="4" spans="1:4" s="39" customFormat="1" ht="18.95" customHeight="1" x14ac:dyDescent="0.2">
      <c r="A4" s="128" t="s">
        <v>512</v>
      </c>
      <c r="B4" s="128"/>
      <c r="C4" s="128"/>
      <c r="D4" s="128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34206563.369999997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2657617.71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482426.16</v>
      </c>
      <c r="D18" s="56"/>
    </row>
    <row r="19" spans="1:4" x14ac:dyDescent="0.2">
      <c r="A19" s="57" t="s">
        <v>60</v>
      </c>
      <c r="B19" s="61"/>
      <c r="C19" s="62">
        <v>2175191.5499999998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65"/>
      <c r="D21" s="44">
        <f>+D6+D8-D15</f>
        <v>31548945.659999996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5"/>
  <sheetViews>
    <sheetView showGridLines="0" topLeftCell="A16" workbookViewId="0">
      <selection activeCell="C27" sqref="C27"/>
    </sheetView>
  </sheetViews>
  <sheetFormatPr baseColWidth="10" defaultRowHeight="11.25" x14ac:dyDescent="0.2"/>
  <cols>
    <col min="1" max="1" width="1.7109375" style="38" customWidth="1"/>
    <col min="2" max="2" width="62.140625" style="38" customWidth="1"/>
    <col min="3" max="3" width="17.7109375" style="38" customWidth="1"/>
    <col min="4" max="4" width="17.7109375" style="85" customWidth="1"/>
    <col min="5" max="16384" width="11.42578125" style="38"/>
  </cols>
  <sheetData>
    <row r="1" spans="1:4" s="66" customFormat="1" ht="18.95" customHeight="1" x14ac:dyDescent="0.25">
      <c r="A1" s="129" t="str">
        <f>'Notas a los Edos Financieros'!A1</f>
        <v>Instituto  Municipal de Arte y Cultura de Celaya</v>
      </c>
      <c r="B1" s="129"/>
      <c r="C1" s="129"/>
      <c r="D1" s="129"/>
    </row>
    <row r="2" spans="1:4" s="66" customFormat="1" ht="18.95" customHeight="1" x14ac:dyDescent="0.25">
      <c r="A2" s="129" t="s">
        <v>517</v>
      </c>
      <c r="B2" s="129"/>
      <c r="C2" s="129"/>
      <c r="D2" s="129"/>
    </row>
    <row r="3" spans="1:4" s="66" customFormat="1" ht="18.95" customHeight="1" x14ac:dyDescent="0.25">
      <c r="A3" s="129" t="str">
        <f>'Notas a los Edos Financieros'!A3</f>
        <v>Correspondiente del 01 de Enero al 31 de Diciembre de 2018</v>
      </c>
      <c r="B3" s="129"/>
      <c r="C3" s="129"/>
      <c r="D3" s="129"/>
    </row>
    <row r="4" spans="1:4" s="67" customFormat="1" x14ac:dyDescent="0.2">
      <c r="A4" s="130"/>
      <c r="B4" s="130"/>
      <c r="C4" s="130"/>
      <c r="D4" s="130"/>
    </row>
    <row r="5" spans="1:4" x14ac:dyDescent="0.2">
      <c r="A5" s="68" t="s">
        <v>93</v>
      </c>
      <c r="B5" s="69"/>
      <c r="C5" s="70"/>
      <c r="D5" s="71">
        <v>33069265.829999998</v>
      </c>
    </row>
    <row r="6" spans="1:4" x14ac:dyDescent="0.2">
      <c r="A6" s="72"/>
      <c r="B6" s="45"/>
      <c r="C6" s="73"/>
      <c r="D6" s="74"/>
    </row>
    <row r="7" spans="1:4" x14ac:dyDescent="0.2">
      <c r="A7" s="48" t="s">
        <v>92</v>
      </c>
      <c r="B7" s="75"/>
      <c r="C7" s="70"/>
      <c r="D7" s="76">
        <f>SUM(C8:C24)</f>
        <v>2541511.27</v>
      </c>
    </row>
    <row r="8" spans="1:4" x14ac:dyDescent="0.2">
      <c r="A8" s="52"/>
      <c r="B8" s="77" t="s">
        <v>91</v>
      </c>
      <c r="C8" s="119">
        <v>414005.56</v>
      </c>
      <c r="D8" s="78"/>
    </row>
    <row r="9" spans="1:4" x14ac:dyDescent="0.2">
      <c r="A9" s="52"/>
      <c r="B9" s="77" t="s">
        <v>90</v>
      </c>
      <c r="C9" s="119">
        <v>1650455.21</v>
      </c>
      <c r="D9" s="79"/>
    </row>
    <row r="10" spans="1:4" x14ac:dyDescent="0.2">
      <c r="A10" s="52"/>
      <c r="B10" s="77" t="s">
        <v>89</v>
      </c>
      <c r="C10" s="119">
        <v>0</v>
      </c>
      <c r="D10" s="79"/>
    </row>
    <row r="11" spans="1:4" x14ac:dyDescent="0.2">
      <c r="A11" s="52"/>
      <c r="B11" s="77" t="s">
        <v>88</v>
      </c>
      <c r="C11" s="119">
        <v>311400</v>
      </c>
      <c r="D11" s="79"/>
    </row>
    <row r="12" spans="1:4" x14ac:dyDescent="0.2">
      <c r="A12" s="52"/>
      <c r="B12" s="77" t="s">
        <v>87</v>
      </c>
      <c r="C12" s="119">
        <v>0</v>
      </c>
      <c r="D12" s="79"/>
    </row>
    <row r="13" spans="1:4" x14ac:dyDescent="0.2">
      <c r="A13" s="52"/>
      <c r="B13" s="77" t="s">
        <v>86</v>
      </c>
      <c r="C13" s="119">
        <v>165650.5</v>
      </c>
      <c r="D13" s="79"/>
    </row>
    <row r="14" spans="1:4" x14ac:dyDescent="0.2">
      <c r="A14" s="52"/>
      <c r="B14" s="77" t="s">
        <v>85</v>
      </c>
      <c r="C14" s="54">
        <v>0</v>
      </c>
      <c r="D14" s="79"/>
    </row>
    <row r="15" spans="1:4" x14ac:dyDescent="0.2">
      <c r="A15" s="52"/>
      <c r="B15" s="77" t="s">
        <v>84</v>
      </c>
      <c r="C15" s="54">
        <v>0</v>
      </c>
      <c r="D15" s="79"/>
    </row>
    <row r="16" spans="1:4" x14ac:dyDescent="0.2">
      <c r="A16" s="52"/>
      <c r="B16" s="77" t="s">
        <v>83</v>
      </c>
      <c r="C16" s="54">
        <v>0</v>
      </c>
      <c r="D16" s="79"/>
    </row>
    <row r="17" spans="1:4" x14ac:dyDescent="0.2">
      <c r="A17" s="52"/>
      <c r="B17" s="77" t="s">
        <v>82</v>
      </c>
      <c r="C17" s="54">
        <v>0</v>
      </c>
      <c r="D17" s="79"/>
    </row>
    <row r="18" spans="1:4" x14ac:dyDescent="0.2">
      <c r="A18" s="52"/>
      <c r="B18" s="77" t="s">
        <v>81</v>
      </c>
      <c r="C18" s="54">
        <v>0</v>
      </c>
      <c r="D18" s="79"/>
    </row>
    <row r="19" spans="1:4" x14ac:dyDescent="0.2">
      <c r="A19" s="52"/>
      <c r="B19" s="77" t="s">
        <v>80</v>
      </c>
      <c r="C19" s="54">
        <v>0</v>
      </c>
      <c r="D19" s="79"/>
    </row>
    <row r="20" spans="1:4" x14ac:dyDescent="0.2">
      <c r="A20" s="52"/>
      <c r="B20" s="77" t="s">
        <v>79</v>
      </c>
      <c r="C20" s="54">
        <v>0</v>
      </c>
      <c r="D20" s="79"/>
    </row>
    <row r="21" spans="1:4" x14ac:dyDescent="0.2">
      <c r="A21" s="52"/>
      <c r="B21" s="77" t="s">
        <v>78</v>
      </c>
      <c r="C21" s="54">
        <v>0</v>
      </c>
      <c r="D21" s="79"/>
    </row>
    <row r="22" spans="1:4" x14ac:dyDescent="0.2">
      <c r="A22" s="52"/>
      <c r="B22" s="77" t="s">
        <v>77</v>
      </c>
      <c r="C22" s="54">
        <v>0</v>
      </c>
      <c r="D22" s="79"/>
    </row>
    <row r="23" spans="1:4" x14ac:dyDescent="0.2">
      <c r="A23" s="52"/>
      <c r="B23" s="77" t="s">
        <v>76</v>
      </c>
      <c r="C23" s="54">
        <v>0</v>
      </c>
      <c r="D23" s="79"/>
    </row>
    <row r="24" spans="1:4" x14ac:dyDescent="0.2">
      <c r="A24" s="52"/>
      <c r="B24" s="80" t="s">
        <v>75</v>
      </c>
      <c r="C24" s="54">
        <v>0</v>
      </c>
      <c r="D24" s="79"/>
    </row>
    <row r="25" spans="1:4" x14ac:dyDescent="0.2">
      <c r="A25" s="72"/>
      <c r="B25" s="81"/>
      <c r="C25" s="82"/>
      <c r="D25" s="83"/>
    </row>
    <row r="26" spans="1:4" x14ac:dyDescent="0.2">
      <c r="A26" s="48" t="s">
        <v>74</v>
      </c>
      <c r="B26" s="75"/>
      <c r="C26" s="84"/>
      <c r="D26" s="76">
        <f>SUM(C27:C33)</f>
        <v>1256903.1299999999</v>
      </c>
    </row>
    <row r="27" spans="1:4" x14ac:dyDescent="0.2">
      <c r="A27" s="52"/>
      <c r="B27" s="77" t="s">
        <v>58</v>
      </c>
      <c r="C27" s="54">
        <v>1256903.1299999999</v>
      </c>
      <c r="D27" s="78"/>
    </row>
    <row r="28" spans="1:4" x14ac:dyDescent="0.2">
      <c r="A28" s="52"/>
      <c r="B28" s="77" t="s">
        <v>56</v>
      </c>
      <c r="C28" s="54">
        <v>0</v>
      </c>
      <c r="D28" s="79"/>
    </row>
    <row r="29" spans="1:4" x14ac:dyDescent="0.2">
      <c r="A29" s="52"/>
      <c r="B29" s="77" t="s">
        <v>55</v>
      </c>
      <c r="C29" s="54">
        <v>0</v>
      </c>
      <c r="D29" s="79"/>
    </row>
    <row r="30" spans="1:4" x14ac:dyDescent="0.2">
      <c r="A30" s="52"/>
      <c r="B30" s="77" t="s">
        <v>54</v>
      </c>
      <c r="C30" s="54">
        <v>0</v>
      </c>
      <c r="D30" s="79"/>
    </row>
    <row r="31" spans="1:4" x14ac:dyDescent="0.2">
      <c r="A31" s="52"/>
      <c r="B31" s="77" t="s">
        <v>53</v>
      </c>
      <c r="C31" s="54">
        <v>0</v>
      </c>
      <c r="D31" s="79"/>
    </row>
    <row r="32" spans="1:4" x14ac:dyDescent="0.2">
      <c r="A32" s="52"/>
      <c r="B32" s="77" t="s">
        <v>52</v>
      </c>
      <c r="C32" s="54">
        <v>0</v>
      </c>
      <c r="D32" s="79"/>
    </row>
    <row r="33" spans="1:4" x14ac:dyDescent="0.2">
      <c r="A33" s="52"/>
      <c r="B33" s="80" t="s">
        <v>73</v>
      </c>
      <c r="C33" s="62">
        <v>0</v>
      </c>
      <c r="D33" s="79"/>
    </row>
    <row r="34" spans="1:4" x14ac:dyDescent="0.2">
      <c r="A34" s="72"/>
      <c r="B34" s="81"/>
      <c r="C34" s="82"/>
      <c r="D34" s="83"/>
    </row>
    <row r="35" spans="1:4" x14ac:dyDescent="0.2">
      <c r="A35" s="69" t="s">
        <v>72</v>
      </c>
      <c r="B35" s="69"/>
      <c r="C35" s="70"/>
      <c r="D35" s="71">
        <f>+D5-D7+D26</f>
        <v>31784657.689999998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 A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A4" workbookViewId="0">
      <selection activeCell="C24" sqref="C24:C26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26" t="str">
        <f>'Notas a los Edos Financieros'!A1</f>
        <v>Instituto  Municipal de Arte y Cultura de Celaya</v>
      </c>
      <c r="B1" s="131"/>
      <c r="C1" s="131"/>
      <c r="D1" s="131"/>
      <c r="E1" s="131"/>
      <c r="F1" s="131"/>
      <c r="G1" s="26" t="s">
        <v>180</v>
      </c>
      <c r="H1" s="27">
        <f>'Notas a los Edos Financieros'!E1</f>
        <v>2018</v>
      </c>
    </row>
    <row r="2" spans="1:10" ht="18.95" customHeight="1" x14ac:dyDescent="0.2">
      <c r="A2" s="126" t="s">
        <v>518</v>
      </c>
      <c r="B2" s="131"/>
      <c r="C2" s="131"/>
      <c r="D2" s="131"/>
      <c r="E2" s="131"/>
      <c r="F2" s="131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32" t="str">
        <f>'Notas a los Edos Financieros'!A3</f>
        <v>Correspondiente del 01 de Enero al 31 de Diciembre de 2018</v>
      </c>
      <c r="B3" s="133"/>
      <c r="C3" s="133"/>
      <c r="D3" s="133"/>
      <c r="E3" s="133"/>
      <c r="F3" s="133"/>
      <c r="G3" s="26" t="s">
        <v>184</v>
      </c>
      <c r="H3" s="27">
        <f>'Notas a los Edos Financieros'!E3</f>
        <v>4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7" customFormat="1" x14ac:dyDescent="0.2">
      <c r="A8" s="86">
        <v>7000</v>
      </c>
      <c r="B8" s="87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7" customFormat="1" x14ac:dyDescent="0.2">
      <c r="A35" s="86">
        <v>8000</v>
      </c>
      <c r="B35" s="87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2018-04-10T19:58:37Z</cp:lastPrinted>
  <dcterms:created xsi:type="dcterms:W3CDTF">2012-12-11T20:36:24Z</dcterms:created>
  <dcterms:modified xsi:type="dcterms:W3CDTF">2019-01-22T16:51:16Z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