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 L\"/>
    </mc:Choice>
  </mc:AlternateContent>
  <xr:revisionPtr revIDLastSave="0" documentId="8_{80BE42D7-61D3-4635-987C-26B8F9C98047}" xr6:coauthVersionLast="34" xr6:coauthVersionMax="34" xr10:uidLastSave="{00000000-0000-0000-0000-000000000000}"/>
  <bookViews>
    <workbookView xWindow="0" yWindow="0" windowWidth="24000" windowHeight="8025" tabRatio="863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EA!$A$1:$E$222</definedName>
    <definedName name="_xlnm.Print_Area" localSheetId="4">EFE!$A$1:$E$86</definedName>
    <definedName name="_xlnm.Print_Area" localSheetId="1">ESF!$A$1:$I$151</definedName>
  </definedNames>
  <calcPr calcId="162913"/>
</workbook>
</file>

<file path=xl/calcChain.xml><?xml version="1.0" encoding="utf-8"?>
<calcChain xmlns="http://schemas.openxmlformats.org/spreadsheetml/2006/main"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5" i="60" s="1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46" i="62" l="1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26" i="64" l="1"/>
  <c r="D7" i="64"/>
  <c r="D35" i="64" s="1"/>
  <c r="D15" i="63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D60" i="59"/>
  <c r="C60" i="59"/>
  <c r="E60" i="59"/>
</calcChain>
</file>

<file path=xl/sharedStrings.xml><?xml version="1.0" encoding="utf-8"?>
<sst xmlns="http://schemas.openxmlformats.org/spreadsheetml/2006/main" count="723" uniqueCount="524">
  <si>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</si>
  <si>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</si>
  <si>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</si>
  <si>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</si>
  <si>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</si>
  <si>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</si>
  <si>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</si>
  <si>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</si>
  <si>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</si>
  <si>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</si>
  <si>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</si>
  <si>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</si>
  <si>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</si>
  <si>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</si>
  <si>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</si>
  <si>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</si>
  <si>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</si>
  <si>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</si>
  <si>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</si>
  <si>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</si>
  <si>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</si>
  <si>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</si>
  <si>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</si>
  <si>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</si>
  <si>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</si>
  <si>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</si>
  <si>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</si>
  <si>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</si>
  <si>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</si>
  <si>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</si>
  <si>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</si>
  <si>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</si>
  <si>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</si>
  <si>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</si>
  <si>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</si>
  <si>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</si>
  <si>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</si>
  <si>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</si>
  <si>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</si>
  <si>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</si>
  <si>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</si>
  <si>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</si>
  <si>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</si>
  <si>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</si>
  <si>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</si>
  <si>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</si>
  <si>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</si>
  <si>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</si>
  <si>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</si>
  <si>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</si>
  <si>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</si>
  <si>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</si>
  <si>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</si>
  <si>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</si>
  <si>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</si>
  <si>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</si>
  <si>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</si>
  <si>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</si>
  <si>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</si>
  <si>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</si>
  <si>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</si>
  <si>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</si>
  <si>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</si>
  <si>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</si>
  <si>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</si>
  <si>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</si>
  <si>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</si>
  <si>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</si>
  <si>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</si>
  <si>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</si>
  <si>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</si>
  <si>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</si>
  <si>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</si>
  <si>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</si>
  <si>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</si>
  <si>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</si>
  <si>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</si>
  <si>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</si>
  <si>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</si>
  <si>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</si>
  <si>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</si>
  <si>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</si>
  <si>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</si>
  <si>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</si>
  <si>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</si>
  <si>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</si>
  <si>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</si>
  <si>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</si>
  <si>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</si>
  <si>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</si>
  <si>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</si>
  <si>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</si>
  <si>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</si>
  <si>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</si>
  <si>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</si>
  <si>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</si>
  <si>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</si>
  <si>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</si>
  <si>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</si>
  <si>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</si>
  <si>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</si>
  <si>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</si>
  <si>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</si>
  <si>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</si>
  <si>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</si>
  <si>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</si>
  <si>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</si>
  <si>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</si>
  <si>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</si>
  <si>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</si>
  <si>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</si>
  <si>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</si>
  <si>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</si>
  <si>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</si>
  <si>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</si>
  <si>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</si>
  <si>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</si>
  <si>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</si>
  <si>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</si>
  <si>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</si>
  <si>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</si>
  <si>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</si>
  <si>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</si>
  <si>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</si>
  <si>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</si>
  <si>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</si>
  <si>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</si>
  <si>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</si>
  <si>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</si>
  <si>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</si>
  <si>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</si>
  <si>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</si>
  <si>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</si>
  <si>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</si>
  <si>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</si>
  <si>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</si>
  <si>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</si>
  <si>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</si>
  <si>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</si>
  <si>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</si>
  <si>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</si>
  <si>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</si>
  <si>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</si>
  <si>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</si>
  <si>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</si>
  <si>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</si>
  <si>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</si>
  <si>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</si>
  <si>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</si>
  <si>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</si>
  <si>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</si>
  <si>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</si>
  <si>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</si>
  <si>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</si>
  <si>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</si>
  <si>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</si>
  <si>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</si>
  <si>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</si>
  <si>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</si>
  <si>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</si>
  <si>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</si>
  <si>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</si>
  <si>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</si>
  <si>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</si>
  <si>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</si>
  <si>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</si>
  <si>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</si>
  <si>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</si>
  <si>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</si>
  <si>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</si>
  <si>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</si>
  <si>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</si>
  <si>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</si>
  <si>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</si>
  <si>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</si>
  <si>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</si>
  <si>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</si>
  <si>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</si>
  <si>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</si>
  <si>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</si>
  <si>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</si>
  <si>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</si>
  <si>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</si>
  <si>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</si>
  <si>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</si>
  <si>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</si>
  <si>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</si>
  <si>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</si>
  <si>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</si>
  <si>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</si>
  <si>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</si>
  <si>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</si>
  <si>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</si>
  <si>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</si>
  <si>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</si>
  <si>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</si>
  <si>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</si>
  <si>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</si>
  <si>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</si>
  <si>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</si>
  <si>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</si>
  <si>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</si>
  <si>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</si>
  <si>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</si>
  <si>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</si>
  <si>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</si>
  <si>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</si>
  <si>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</si>
  <si>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</si>
  <si>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</si>
  <si>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</si>
  <si>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</si>
  <si>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</si>
  <si>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</si>
  <si>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</si>
  <si>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</si>
  <si>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</si>
  <si>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</si>
  <si>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</si>
  <si>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</si>
  <si>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</si>
  <si>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</si>
  <si>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</si>
  <si>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</si>
  <si>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</si>
  <si>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</si>
  <si>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</si>
  <si>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</si>
  <si>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</si>
  <si>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</si>
  <si>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</si>
  <si>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</si>
  <si>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</si>
  <si>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</si>
  <si>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</si>
  <si>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</si>
  <si>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</si>
  <si>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</si>
  <si>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</si>
  <si>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</si>
  <si>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</si>
  <si>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</si>
  <si>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</si>
  <si>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</si>
  <si>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</si>
  <si>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</si>
  <si>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</si>
  <si>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</si>
  <si>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</si>
  <si>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</si>
  <si>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</si>
  <si>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</si>
  <si>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</si>
  <si>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</si>
  <si>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</si>
  <si>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</si>
  <si>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</si>
  <si>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</si>
  <si>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</si>
  <si>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</si>
  <si>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</si>
  <si>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</si>
  <si>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</si>
  <si>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</si>
  <si>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</si>
  <si>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</si>
  <si>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</si>
  <si>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</si>
  <si>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</si>
  <si>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</si>
  <si>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</si>
  <si>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</si>
  <si>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</si>
  <si>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</si>
  <si>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</si>
  <si>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</si>
  <si>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</si>
  <si>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</si>
  <si>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</si>
  <si>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</si>
  <si>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</si>
  <si>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</si>
  <si>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</si>
  <si>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</si>
  <si>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</si>
  <si>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</si>
  <si>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</si>
  <si>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</si>
  <si>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</si>
  <si>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</si>
  <si>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</si>
  <si>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</si>
  <si>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</si>
  <si>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</si>
  <si>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</si>
  <si>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</si>
  <si>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</si>
  <si>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</si>
  <si>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</si>
  <si>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</si>
  <si>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</si>
  <si>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</si>
  <si>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</si>
  <si>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</si>
  <si>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</si>
  <si>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</si>
  <si>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</si>
  <si>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</si>
  <si>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</si>
  <si>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</si>
  <si>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</si>
  <si>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</si>
  <si>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</si>
  <si>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</si>
  <si>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</si>
  <si>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</si>
  <si>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</si>
  <si>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</si>
  <si>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</si>
  <si>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</si>
  <si>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</si>
  <si>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</si>
  <si>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</si>
  <si>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</si>
  <si>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</si>
  <si>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</si>
  <si>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</si>
  <si>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</si>
  <si>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</si>
  <si>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</si>
  <si>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</si>
  <si>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</si>
  <si>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</si>
  <si>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</si>
  <si>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</si>
  <si>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</si>
  <si>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</si>
  <si>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</si>
  <si>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</si>
  <si>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</si>
  <si>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</si>
  <si>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</si>
  <si>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</si>
  <si>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</si>
  <si>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</si>
  <si>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</si>
  <si>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</si>
  <si>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</si>
  <si>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</si>
  <si>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</si>
  <si>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</si>
  <si>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</si>
  <si>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</si>
  <si>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</si>
  <si>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</si>
  <si>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</si>
  <si>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</si>
  <si>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</si>
  <si>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</si>
  <si>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</si>
  <si>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</si>
  <si>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</si>
  <si>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</si>
  <si>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</si>
  <si>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</si>
  <si>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</si>
  <si>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</si>
  <si>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</si>
  <si>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</si>
  <si>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</si>
  <si>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</si>
  <si>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</si>
  <si>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</si>
  <si>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</si>
  <si>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</si>
  <si>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</si>
  <si>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</si>
  <si>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</si>
  <si>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</si>
  <si>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</si>
  <si>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</si>
  <si>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</si>
  <si>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</si>
  <si>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</si>
  <si>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</si>
  <si>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</si>
  <si>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</si>
  <si>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</si>
  <si>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</si>
  <si>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</si>
  <si>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</si>
  <si>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</si>
  <si>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</si>
  <si>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</si>
  <si>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</si>
  <si>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</si>
  <si>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</si>
  <si>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</si>
  <si>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</si>
  <si>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</si>
  <si>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</si>
  <si>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</si>
  <si>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</si>
  <si>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</si>
  <si>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</si>
  <si>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</si>
  <si>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</si>
  <si>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</si>
  <si>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</si>
  <si>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</si>
  <si>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</si>
  <si>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</si>
  <si>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</si>
  <si>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</si>
  <si>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</si>
  <si>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</si>
  <si>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</si>
  <si>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</si>
  <si>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</si>
  <si>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</si>
  <si>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</si>
  <si>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</si>
  <si>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</si>
  <si>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</si>
  <si>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</si>
  <si>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</si>
  <si>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</si>
  <si>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</si>
  <si>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</si>
  <si>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</si>
  <si>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</si>
  <si>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</si>
  <si>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</si>
  <si>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</si>
  <si>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</si>
  <si>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</si>
  <si>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</si>
  <si>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</si>
  <si>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</si>
  <si>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</si>
  <si>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</si>
  <si>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</si>
  <si>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</si>
  <si>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</si>
  <si>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</si>
  <si>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</si>
  <si>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</si>
  <si>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</si>
  <si>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</si>
  <si>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</si>
  <si>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</si>
  <si>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</si>
  <si>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</si>
  <si>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</si>
  <si>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</si>
  <si>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</si>
  <si>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</si>
  <si>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</si>
  <si>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</si>
  <si>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</si>
  <si>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</si>
  <si>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</si>
  <si>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</si>
  <si>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</si>
  <si>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</si>
  <si>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</si>
  <si>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</si>
  <si>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</si>
  <si>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</si>
  <si>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</si>
  <si>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</si>
  <si>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</si>
  <si>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</si>
  <si>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</si>
  <si>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</si>
  <si>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</si>
  <si>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</si>
  <si>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</si>
  <si>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</si>
  <si>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</si>
  <si>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</si>
  <si>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</si>
  <si>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</si>
  <si>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</si>
  <si>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</si>
  <si>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</si>
  <si>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</si>
  <si>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</si>
  <si>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</si>
  <si>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</si>
  <si>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</si>
  <si>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</si>
  <si>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</si>
  <si>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</si>
  <si>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</si>
  <si>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</si>
  <si>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</si>
  <si>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</si>
  <si>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</si>
  <si>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</si>
  <si>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</si>
  <si>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</si>
  <si>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</si>
  <si>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</si>
  <si>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</si>
  <si>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</si>
  <si>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</si>
  <si>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</si>
  <si>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</si>
  <si>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</si>
  <si>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</si>
  <si>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</si>
  <si>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</si>
  <si>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</si>
  <si>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</si>
  <si>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</si>
  <si>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</si>
  <si>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</si>
  <si>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</si>
  <si>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</si>
  <si>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INSTITUTO MUNICIPAL DE VIVIENDA DEL MUNICIPIO DE CELAYA, GUANAJUATO</t>
  </si>
  <si>
    <t>Correspondiente del 1 de Enero al AL 30 DE SEPTIEMBRE DEL 2018</t>
  </si>
  <si>
    <t>Correspondiente del 1 de Enero al 30 de septiembre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</si>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</sst>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5" fillId="0" borderId="0" xfId="9" applyFont="1"/>
    <xf numFmtId="0" fontId="12" fillId="5" borderId="0" xfId="8" applyFont="1" applyFill="1" applyAlignment="1">
      <alignment wrapText="1"/>
    </xf>
    <xf numFmtId="0" fontId="9" fillId="0" borderId="0" xfId="8" applyFont="1" applyAlignment="1">
      <alignment horizontal="center" wrapText="1"/>
    </xf>
    <xf numFmtId="0" fontId="9" fillId="0" borderId="0" xfId="8" applyFont="1" applyAlignment="1">
      <alignment wrapText="1"/>
    </xf>
    <xf numFmtId="4" fontId="9" fillId="0" borderId="0" xfId="8" applyNumberFormat="1" applyFont="1" applyAlignment="1">
      <alignment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16" fillId="0" borderId="0" xfId="0" applyFont="1"/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Normal="100" zoomScaleSheetLayoutView="100" workbookViewId="0">
      <pane ySplit="4" topLeftCell="A41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5" t="s">
        <v>520</v>
      </c>
      <c r="B1" s="95"/>
      <c r="C1" s="15"/>
      <c r="D1" s="12" t="s">
        <v>180</v>
      </c>
      <c r="E1" s="13">
        <v>2018</v>
      </c>
    </row>
    <row r="2" spans="1:5" ht="18.95" customHeight="1" x14ac:dyDescent="0.2">
      <c r="A2" s="96" t="s">
        <v>519</v>
      </c>
      <c r="B2" s="96"/>
      <c r="C2" s="35"/>
      <c r="D2" s="12" t="s">
        <v>182</v>
      </c>
      <c r="E2" s="15" t="s">
        <v>183</v>
      </c>
    </row>
    <row r="3" spans="1:5" ht="18.95" customHeight="1" x14ac:dyDescent="0.2">
      <c r="A3" s="97" t="s">
        <v>522</v>
      </c>
      <c r="B3" s="97"/>
      <c r="C3" s="15"/>
      <c r="D3" s="12" t="s">
        <v>184</v>
      </c>
      <c r="E3" s="13">
        <v>1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  <row r="42" spans="1:2" ht="12" x14ac:dyDescent="0.2">
      <c r="A42" s="108" t="s">
        <v>523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7"/>
  <sheetViews>
    <sheetView view="pageBreakPreview" topLeftCell="A136" zoomScale="90" zoomScaleNormal="100" zoomScaleSheetLayoutView="90" workbookViewId="0">
      <selection activeCell="A147" sqref="A147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25.140625" style="18" customWidth="1"/>
    <col min="4" max="4" width="16.140625" style="18" bestFit="1" customWidth="1"/>
    <col min="5" max="5" width="22.7109375" style="18" bestFit="1" customWidth="1"/>
    <col min="6" max="6" width="22.140625" style="18" bestFit="1" customWidth="1"/>
    <col min="7" max="7" width="16.140625" style="18" customWidth="1"/>
    <col min="8" max="8" width="17.5703125" style="18" bestFit="1" customWidth="1"/>
    <col min="9" max="9" width="11.85546875" style="18" bestFit="1" customWidth="1"/>
    <col min="10" max="16384" width="9.140625" style="18"/>
  </cols>
  <sheetData>
    <row r="1" spans="1:8" s="14" customFormat="1" ht="18.95" customHeight="1" x14ac:dyDescent="0.25">
      <c r="A1" s="98" t="s">
        <v>520</v>
      </c>
      <c r="B1" s="99"/>
      <c r="C1" s="99"/>
      <c r="D1" s="99"/>
      <c r="E1" s="99"/>
      <c r="F1" s="99"/>
      <c r="G1" s="12" t="s">
        <v>180</v>
      </c>
      <c r="H1" s="23">
        <v>2018</v>
      </c>
    </row>
    <row r="2" spans="1:8" s="14" customFormat="1" ht="18.95" customHeight="1" x14ac:dyDescent="0.25">
      <c r="A2" s="98" t="s">
        <v>181</v>
      </c>
      <c r="B2" s="99"/>
      <c r="C2" s="99"/>
      <c r="D2" s="99"/>
      <c r="E2" s="99"/>
      <c r="F2" s="99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8" t="s">
        <v>521</v>
      </c>
      <c r="B3" s="99"/>
      <c r="C3" s="99"/>
      <c r="D3" s="99"/>
      <c r="E3" s="99"/>
      <c r="F3" s="99"/>
      <c r="G3" s="12" t="s">
        <v>184</v>
      </c>
      <c r="H3" s="23">
        <f>'Notas a los Edos Financieros'!E3</f>
        <v>1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785761.98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7187.18</v>
      </c>
      <c r="D15" s="22">
        <v>7187.18</v>
      </c>
      <c r="E15" s="22">
        <v>8565.85</v>
      </c>
      <c r="F15" s="22">
        <v>8565.85</v>
      </c>
      <c r="G15" s="22">
        <v>0</v>
      </c>
    </row>
    <row r="16" spans="1:8" x14ac:dyDescent="0.2">
      <c r="A16" s="20">
        <v>1124</v>
      </c>
      <c r="B16" s="18" t="s">
        <v>191</v>
      </c>
      <c r="C16" s="22">
        <v>2600</v>
      </c>
      <c r="D16" s="22">
        <v>2600</v>
      </c>
      <c r="E16" s="22">
        <v>2600</v>
      </c>
      <c r="F16" s="22">
        <v>2600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10300</v>
      </c>
      <c r="D20" s="22">
        <v>10300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199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200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202</v>
      </c>
      <c r="C25" s="22">
        <v>334999.17</v>
      </c>
      <c r="D25" s="22">
        <v>334999.17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ht="35.25" customHeight="1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91" t="s">
        <v>205</v>
      </c>
      <c r="G29" s="91" t="s">
        <v>151</v>
      </c>
      <c r="H29" s="19"/>
    </row>
    <row r="30" spans="1:8" x14ac:dyDescent="0.2">
      <c r="A30" s="20">
        <v>1140</v>
      </c>
      <c r="B30" s="18" t="s">
        <v>206</v>
      </c>
      <c r="C30" s="22">
        <f>SUM(C31:C35)</f>
        <v>0</v>
      </c>
    </row>
    <row r="31" spans="1:8" x14ac:dyDescent="0.2">
      <c r="A31" s="20">
        <v>1141</v>
      </c>
      <c r="B31" s="18" t="s">
        <v>207</v>
      </c>
      <c r="C31" s="22">
        <v>0</v>
      </c>
    </row>
    <row r="32" spans="1:8" x14ac:dyDescent="0.2">
      <c r="A32" s="20">
        <v>1142</v>
      </c>
      <c r="B32" s="18" t="s">
        <v>208</v>
      </c>
      <c r="C32" s="22">
        <v>0</v>
      </c>
    </row>
    <row r="33" spans="1:8" x14ac:dyDescent="0.2">
      <c r="A33" s="20">
        <v>1143</v>
      </c>
      <c r="B33" s="18" t="s">
        <v>209</v>
      </c>
      <c r="C33" s="22">
        <v>0</v>
      </c>
    </row>
    <row r="34" spans="1:8" x14ac:dyDescent="0.2">
      <c r="A34" s="20">
        <v>1144</v>
      </c>
      <c r="B34" s="18" t="s">
        <v>210</v>
      </c>
      <c r="C34" s="22">
        <v>0</v>
      </c>
    </row>
    <row r="35" spans="1:8" x14ac:dyDescent="0.2">
      <c r="A35" s="20">
        <v>1145</v>
      </c>
      <c r="B35" s="18" t="s">
        <v>211</v>
      </c>
      <c r="C35" s="22">
        <v>0</v>
      </c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ht="33.75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91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22">
        <f>SUM(C40)</f>
        <v>0</v>
      </c>
    </row>
    <row r="40" spans="1:8" x14ac:dyDescent="0.2">
      <c r="A40" s="20">
        <v>1151</v>
      </c>
      <c r="B40" s="18" t="s">
        <v>215</v>
      </c>
      <c r="C40" s="22">
        <v>0</v>
      </c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22">
        <v>21369241.739999998</v>
      </c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22">
        <f>SUM(C53:C59)</f>
        <v>20379386.210000001</v>
      </c>
      <c r="D52" s="22">
        <f t="shared" ref="D52:E52" si="0">SUM(D53:D59)</f>
        <v>-8931.2999999999993</v>
      </c>
      <c r="E52" s="22">
        <f t="shared" si="0"/>
        <v>-8931.2999999999993</v>
      </c>
    </row>
    <row r="53" spans="1:9" x14ac:dyDescent="0.2">
      <c r="A53" s="20">
        <v>1231</v>
      </c>
      <c r="B53" s="18" t="s">
        <v>221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222</v>
      </c>
      <c r="C54" s="22">
        <v>0</v>
      </c>
      <c r="D54" s="22">
        <v>0</v>
      </c>
      <c r="E54" s="22">
        <v>-8931.2999999999993</v>
      </c>
    </row>
    <row r="55" spans="1:9" x14ac:dyDescent="0.2">
      <c r="A55" s="20">
        <v>1233</v>
      </c>
      <c r="B55" s="18" t="s">
        <v>223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224</v>
      </c>
      <c r="C56" s="22">
        <v>0</v>
      </c>
      <c r="D56" s="22">
        <v>-8931.2999999999993</v>
      </c>
      <c r="E56" s="22">
        <v>0</v>
      </c>
    </row>
    <row r="57" spans="1:9" x14ac:dyDescent="0.2">
      <c r="A57" s="20">
        <v>1235</v>
      </c>
      <c r="B57" s="18" t="s">
        <v>225</v>
      </c>
      <c r="C57" s="22">
        <v>313860.61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226</v>
      </c>
      <c r="C58" s="22">
        <v>20065525.600000001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228</v>
      </c>
      <c r="C60" s="22">
        <f ca="1">SUM(C60:C68)</f>
        <v>0</v>
      </c>
      <c r="D60" s="22">
        <f t="shared" ref="D60:E60" ca="1" si="1">SUM(D60:D68)</f>
        <v>0</v>
      </c>
      <c r="E60" s="22">
        <f t="shared" ca="1" si="1"/>
        <v>0</v>
      </c>
    </row>
    <row r="61" spans="1:9" x14ac:dyDescent="0.2">
      <c r="A61" s="20">
        <v>1241</v>
      </c>
      <c r="B61" s="18" t="s">
        <v>229</v>
      </c>
      <c r="C61" s="22">
        <v>643976.32999999996</v>
      </c>
      <c r="D61" s="22">
        <v>0</v>
      </c>
      <c r="E61" s="22">
        <v>0</v>
      </c>
    </row>
    <row r="62" spans="1:9" x14ac:dyDescent="0.2">
      <c r="A62" s="20">
        <v>1242</v>
      </c>
      <c r="B62" s="18" t="s">
        <v>230</v>
      </c>
      <c r="C62" s="22">
        <v>21983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231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232</v>
      </c>
      <c r="C64" s="22">
        <v>663000.02</v>
      </c>
      <c r="D64" s="22">
        <v>0</v>
      </c>
      <c r="E64" s="22">
        <v>0</v>
      </c>
    </row>
    <row r="65" spans="1:9" x14ac:dyDescent="0.2">
      <c r="A65" s="20">
        <v>1245</v>
      </c>
      <c r="B65" s="18" t="s">
        <v>233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234</v>
      </c>
      <c r="C66" s="22">
        <v>62422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235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236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x14ac:dyDescent="0.2">
      <c r="A72" s="20">
        <v>1250</v>
      </c>
      <c r="B72" s="18" t="s">
        <v>238</v>
      </c>
      <c r="C72" s="22">
        <f>SUM(C73:C77)</f>
        <v>29771</v>
      </c>
      <c r="D72" s="22">
        <f t="shared" ref="D72:E72" si="2">SUM(D73:D77)</f>
        <v>0</v>
      </c>
      <c r="E72" s="22">
        <f t="shared" si="2"/>
        <v>0</v>
      </c>
    </row>
    <row r="73" spans="1:9" x14ac:dyDescent="0.2">
      <c r="A73" s="20">
        <v>1251</v>
      </c>
      <c r="B73" s="18" t="s">
        <v>239</v>
      </c>
      <c r="C73" s="22">
        <v>29771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240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242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243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244</v>
      </c>
      <c r="C78" s="22">
        <f>SUM(C79:C84)</f>
        <v>0</v>
      </c>
      <c r="D78" s="22">
        <f t="shared" ref="D78:E78" si="3">SUM(D79:D84)</f>
        <v>0</v>
      </c>
      <c r="E78" s="22">
        <f t="shared" si="3"/>
        <v>0</v>
      </c>
    </row>
    <row r="79" spans="1:9" x14ac:dyDescent="0.2">
      <c r="A79" s="20">
        <v>1271</v>
      </c>
      <c r="B79" s="18" t="s">
        <v>245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250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22">
        <f>SUM(C89:C90)</f>
        <v>0</v>
      </c>
    </row>
    <row r="89" spans="1:8" x14ac:dyDescent="0.2">
      <c r="A89" s="20">
        <v>1161</v>
      </c>
      <c r="B89" s="18" t="s">
        <v>253</v>
      </c>
      <c r="C89" s="22">
        <v>0</v>
      </c>
    </row>
    <row r="90" spans="1:8" x14ac:dyDescent="0.2">
      <c r="A90" s="20">
        <v>1162</v>
      </c>
      <c r="B90" s="18" t="s">
        <v>254</v>
      </c>
      <c r="C90" s="22">
        <v>0</v>
      </c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22">
        <f>SUM(C95:C97)</f>
        <v>0</v>
      </c>
    </row>
    <row r="95" spans="1:8" x14ac:dyDescent="0.2">
      <c r="A95" s="20">
        <v>1291</v>
      </c>
      <c r="B95" s="18" t="s">
        <v>256</v>
      </c>
      <c r="C95" s="22">
        <v>0</v>
      </c>
    </row>
    <row r="96" spans="1:8" x14ac:dyDescent="0.2">
      <c r="A96" s="20">
        <v>1292</v>
      </c>
      <c r="B96" s="18" t="s">
        <v>257</v>
      </c>
      <c r="C96" s="22">
        <v>0</v>
      </c>
    </row>
    <row r="97" spans="1:8" x14ac:dyDescent="0.2">
      <c r="A97" s="20">
        <v>1293</v>
      </c>
      <c r="B97" s="18" t="s">
        <v>258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20">
        <v>2110</v>
      </c>
      <c r="B101" s="18" t="s">
        <v>261</v>
      </c>
      <c r="C101" s="22">
        <f>SUM(C102:C110)</f>
        <v>7460367.5800000001</v>
      </c>
      <c r="D101" s="22">
        <f t="shared" ref="D101:E101" si="4">SUM(D102:D110)</f>
        <v>0</v>
      </c>
      <c r="E101" s="22">
        <f t="shared" si="4"/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262</v>
      </c>
      <c r="C102" s="22">
        <v>122.44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263</v>
      </c>
      <c r="C103" s="22">
        <v>29682.92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264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265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268</v>
      </c>
      <c r="C108" s="22">
        <v>241666.53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269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270</v>
      </c>
      <c r="C110" s="22">
        <v>7188895.6900000004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271</v>
      </c>
      <c r="C111" s="22">
        <f>SUM(C112:C114)</f>
        <v>0</v>
      </c>
      <c r="D111" s="22">
        <f t="shared" ref="D111:E111" si="5">SUM(D112:D114)</f>
        <v>0</v>
      </c>
      <c r="E111" s="22">
        <f t="shared" si="5"/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>
        <f>SUM(C119:C124)</f>
        <v>0</v>
      </c>
    </row>
    <row r="119" spans="1:8" x14ac:dyDescent="0.2">
      <c r="A119" s="20">
        <v>2161</v>
      </c>
      <c r="B119" s="18" t="s">
        <v>276</v>
      </c>
      <c r="C119" s="22">
        <v>0</v>
      </c>
    </row>
    <row r="120" spans="1:8" x14ac:dyDescent="0.2">
      <c r="A120" s="20">
        <v>2162</v>
      </c>
      <c r="B120" s="18" t="s">
        <v>277</v>
      </c>
      <c r="C120" s="22">
        <v>0</v>
      </c>
    </row>
    <row r="121" spans="1:8" x14ac:dyDescent="0.2">
      <c r="A121" s="20">
        <v>2163</v>
      </c>
      <c r="B121" s="18" t="s">
        <v>278</v>
      </c>
      <c r="C121" s="22">
        <v>0</v>
      </c>
    </row>
    <row r="122" spans="1:8" x14ac:dyDescent="0.2">
      <c r="A122" s="20">
        <v>2164</v>
      </c>
      <c r="B122" s="18" t="s">
        <v>279</v>
      </c>
      <c r="C122" s="22">
        <v>0</v>
      </c>
    </row>
    <row r="123" spans="1:8" x14ac:dyDescent="0.2">
      <c r="A123" s="20">
        <v>2165</v>
      </c>
      <c r="B123" s="18" t="s">
        <v>280</v>
      </c>
      <c r="C123" s="22">
        <v>0</v>
      </c>
    </row>
    <row r="124" spans="1:8" x14ac:dyDescent="0.2">
      <c r="A124" s="20">
        <v>2166</v>
      </c>
      <c r="B124" s="18" t="s">
        <v>281</v>
      </c>
      <c r="C124" s="22">
        <v>0</v>
      </c>
    </row>
    <row r="125" spans="1:8" x14ac:dyDescent="0.2">
      <c r="A125" s="20">
        <v>2250</v>
      </c>
      <c r="B125" s="18" t="s">
        <v>282</v>
      </c>
      <c r="C125" s="22">
        <f>SUM(C126:C131)</f>
        <v>0</v>
      </c>
    </row>
    <row r="126" spans="1:8" x14ac:dyDescent="0.2">
      <c r="A126" s="20">
        <v>2251</v>
      </c>
      <c r="B126" s="18" t="s">
        <v>283</v>
      </c>
      <c r="C126" s="22">
        <v>0</v>
      </c>
    </row>
    <row r="127" spans="1:8" x14ac:dyDescent="0.2">
      <c r="A127" s="20">
        <v>2252</v>
      </c>
      <c r="B127" s="18" t="s">
        <v>284</v>
      </c>
      <c r="C127" s="22">
        <v>0</v>
      </c>
    </row>
    <row r="128" spans="1:8" x14ac:dyDescent="0.2">
      <c r="A128" s="20">
        <v>2253</v>
      </c>
      <c r="B128" s="18" t="s">
        <v>285</v>
      </c>
      <c r="C128" s="22">
        <v>0</v>
      </c>
    </row>
    <row r="129" spans="1:8" x14ac:dyDescent="0.2">
      <c r="A129" s="20">
        <v>2254</v>
      </c>
      <c r="B129" s="18" t="s">
        <v>286</v>
      </c>
      <c r="C129" s="22">
        <v>0</v>
      </c>
    </row>
    <row r="130" spans="1:8" x14ac:dyDescent="0.2">
      <c r="A130" s="20">
        <v>2255</v>
      </c>
      <c r="B130" s="18" t="s">
        <v>287</v>
      </c>
      <c r="C130" s="22">
        <v>0</v>
      </c>
    </row>
    <row r="131" spans="1:8" x14ac:dyDescent="0.2">
      <c r="A131" s="20">
        <v>2256</v>
      </c>
      <c r="B131" s="18" t="s">
        <v>288</v>
      </c>
      <c r="C131" s="22">
        <v>0</v>
      </c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>
        <v>0</v>
      </c>
    </row>
    <row r="136" spans="1:8" x14ac:dyDescent="0.2">
      <c r="A136" s="20">
        <v>2199</v>
      </c>
      <c r="B136" s="18" t="s">
        <v>290</v>
      </c>
      <c r="C136" s="22">
        <v>0</v>
      </c>
    </row>
    <row r="137" spans="1:8" x14ac:dyDescent="0.2">
      <c r="A137" s="20">
        <v>2240</v>
      </c>
      <c r="B137" s="18" t="s">
        <v>291</v>
      </c>
      <c r="C137" s="22">
        <f>SUM(C138:C140)</f>
        <v>0</v>
      </c>
    </row>
    <row r="138" spans="1:8" x14ac:dyDescent="0.2">
      <c r="A138" s="20">
        <v>2241</v>
      </c>
      <c r="B138" s="18" t="s">
        <v>292</v>
      </c>
      <c r="C138" s="22">
        <v>0</v>
      </c>
    </row>
    <row r="139" spans="1:8" x14ac:dyDescent="0.2">
      <c r="A139" s="20">
        <v>2242</v>
      </c>
      <c r="B139" s="18" t="s">
        <v>293</v>
      </c>
      <c r="C139" s="22">
        <v>0</v>
      </c>
    </row>
    <row r="140" spans="1:8" ht="30.75" customHeight="1" x14ac:dyDescent="0.2">
      <c r="A140" s="20">
        <v>2249</v>
      </c>
      <c r="B140" s="18" t="s">
        <v>294</v>
      </c>
      <c r="C140" s="22">
        <v>0</v>
      </c>
    </row>
    <row r="147" spans="1:1" ht="12" x14ac:dyDescent="0.2">
      <c r="A147" s="108" t="s">
        <v>523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9370078740157483" right="0.39370078740157483" top="0.39370078740157483" bottom="0.39370078740157483" header="0.31496062992125984" footer="0.31496062992125984"/>
  <pageSetup scale="67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0"/>
  <sheetViews>
    <sheetView view="pageBreakPreview" topLeftCell="A206" zoomScaleNormal="100" zoomScaleSheetLayoutView="100" workbookViewId="0">
      <selection activeCell="A220" sqref="A220"/>
    </sheetView>
  </sheetViews>
  <sheetFormatPr baseColWidth="10" defaultColWidth="9.140625" defaultRowHeight="11.25" x14ac:dyDescent="0.2"/>
  <cols>
    <col min="1" max="1" width="10" style="18" customWidth="1"/>
    <col min="2" max="2" width="97.5703125" style="18" customWidth="1"/>
    <col min="3" max="3" width="10" style="18" bestFit="1" customWidth="1"/>
    <col min="4" max="4" width="21.85546875" style="18" bestFit="1" customWidth="1"/>
    <col min="5" max="5" width="11.85546875" style="18" bestFit="1" customWidth="1"/>
    <col min="6" max="16384" width="9.140625" style="18"/>
  </cols>
  <sheetData>
    <row r="1" spans="1:5" s="24" customFormat="1" ht="18.95" customHeight="1" x14ac:dyDescent="0.25">
      <c r="A1" s="96" t="s">
        <v>520</v>
      </c>
      <c r="B1" s="96"/>
      <c r="C1" s="96"/>
      <c r="D1" s="12" t="s">
        <v>180</v>
      </c>
      <c r="E1" s="23">
        <v>2018</v>
      </c>
    </row>
    <row r="2" spans="1:5" s="14" customFormat="1" ht="18.95" customHeight="1" x14ac:dyDescent="0.25">
      <c r="A2" s="96" t="s">
        <v>295</v>
      </c>
      <c r="B2" s="96"/>
      <c r="C2" s="96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6" t="s">
        <v>521</v>
      </c>
      <c r="B3" s="96"/>
      <c r="C3" s="96"/>
      <c r="D3" s="12" t="s">
        <v>184</v>
      </c>
      <c r="E3" s="23">
        <f>'Notas a los Edos Financieros'!E3</f>
        <v>1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22">
        <f>SUM(C9+C18+C24+C26+C32+C37+C47+C52)</f>
        <v>8465233.2200000007</v>
      </c>
    </row>
    <row r="9" spans="1:5" x14ac:dyDescent="0.2">
      <c r="A9" s="20">
        <v>4110</v>
      </c>
      <c r="B9" s="18" t="s">
        <v>298</v>
      </c>
      <c r="C9" s="22">
        <f>SUM(C10:C17)</f>
        <v>0</v>
      </c>
    </row>
    <row r="10" spans="1:5" x14ac:dyDescent="0.2">
      <c r="A10" s="20">
        <v>4111</v>
      </c>
      <c r="B10" s="18" t="s">
        <v>299</v>
      </c>
      <c r="C10" s="22">
        <v>0</v>
      </c>
    </row>
    <row r="11" spans="1:5" x14ac:dyDescent="0.2">
      <c r="A11" s="20">
        <v>4112</v>
      </c>
      <c r="B11" s="18" t="s">
        <v>300</v>
      </c>
      <c r="C11" s="22">
        <v>0</v>
      </c>
    </row>
    <row r="12" spans="1:5" x14ac:dyDescent="0.2">
      <c r="A12" s="20">
        <v>4113</v>
      </c>
      <c r="B12" s="18" t="s">
        <v>301</v>
      </c>
      <c r="C12" s="22">
        <v>0</v>
      </c>
    </row>
    <row r="13" spans="1:5" x14ac:dyDescent="0.2">
      <c r="A13" s="20">
        <v>4114</v>
      </c>
      <c r="B13" s="18" t="s">
        <v>302</v>
      </c>
      <c r="C13" s="22">
        <v>0</v>
      </c>
    </row>
    <row r="14" spans="1:5" x14ac:dyDescent="0.2">
      <c r="A14" s="20">
        <v>4115</v>
      </c>
      <c r="B14" s="18" t="s">
        <v>303</v>
      </c>
      <c r="C14" s="22">
        <v>0</v>
      </c>
    </row>
    <row r="15" spans="1:5" x14ac:dyDescent="0.2">
      <c r="A15" s="20">
        <v>4116</v>
      </c>
      <c r="B15" s="18" t="s">
        <v>304</v>
      </c>
      <c r="C15" s="22">
        <v>0</v>
      </c>
    </row>
    <row r="16" spans="1:5" x14ac:dyDescent="0.2">
      <c r="A16" s="20">
        <v>4117</v>
      </c>
      <c r="B16" s="18" t="s">
        <v>305</v>
      </c>
      <c r="C16" s="22">
        <v>0</v>
      </c>
    </row>
    <row r="17" spans="1:3" x14ac:dyDescent="0.2">
      <c r="A17" s="20">
        <v>4119</v>
      </c>
      <c r="B17" s="18" t="s">
        <v>306</v>
      </c>
      <c r="C17" s="22">
        <v>0</v>
      </c>
    </row>
    <row r="18" spans="1:3" x14ac:dyDescent="0.2">
      <c r="A18" s="20">
        <v>4120</v>
      </c>
      <c r="B18" s="18" t="s">
        <v>307</v>
      </c>
      <c r="C18" s="22">
        <f>SUM(C19:C23)</f>
        <v>0</v>
      </c>
    </row>
    <row r="19" spans="1:3" x14ac:dyDescent="0.2">
      <c r="A19" s="20">
        <v>4121</v>
      </c>
      <c r="B19" s="18" t="s">
        <v>308</v>
      </c>
      <c r="C19" s="22">
        <v>0</v>
      </c>
    </row>
    <row r="20" spans="1:3" x14ac:dyDescent="0.2">
      <c r="A20" s="20">
        <v>4122</v>
      </c>
      <c r="B20" s="18" t="s">
        <v>309</v>
      </c>
      <c r="C20" s="22">
        <v>0</v>
      </c>
    </row>
    <row r="21" spans="1:3" x14ac:dyDescent="0.2">
      <c r="A21" s="20">
        <v>4123</v>
      </c>
      <c r="B21" s="18" t="s">
        <v>310</v>
      </c>
      <c r="C21" s="22">
        <v>0</v>
      </c>
    </row>
    <row r="22" spans="1:3" x14ac:dyDescent="0.2">
      <c r="A22" s="20">
        <v>4124</v>
      </c>
      <c r="B22" s="18" t="s">
        <v>311</v>
      </c>
      <c r="C22" s="22">
        <v>0</v>
      </c>
    </row>
    <row r="23" spans="1:3" x14ac:dyDescent="0.2">
      <c r="A23" s="20">
        <v>4129</v>
      </c>
      <c r="B23" s="18" t="s">
        <v>312</v>
      </c>
      <c r="C23" s="22">
        <v>0</v>
      </c>
    </row>
    <row r="24" spans="1:3" x14ac:dyDescent="0.2">
      <c r="A24" s="20">
        <v>4130</v>
      </c>
      <c r="B24" s="18" t="s">
        <v>313</v>
      </c>
      <c r="C24" s="22">
        <f>SUM(C25)</f>
        <v>0</v>
      </c>
    </row>
    <row r="25" spans="1:3" x14ac:dyDescent="0.2">
      <c r="A25" s="20">
        <v>4131</v>
      </c>
      <c r="B25" s="18" t="s">
        <v>314</v>
      </c>
      <c r="C25" s="22">
        <v>0</v>
      </c>
    </row>
    <row r="26" spans="1:3" x14ac:dyDescent="0.2">
      <c r="A26" s="20">
        <v>4140</v>
      </c>
      <c r="B26" s="18" t="s">
        <v>315</v>
      </c>
      <c r="C26" s="22">
        <f>SUM(C27:C31)</f>
        <v>0</v>
      </c>
    </row>
    <row r="27" spans="1:3" x14ac:dyDescent="0.2">
      <c r="A27" s="20">
        <v>4141</v>
      </c>
      <c r="B27" s="18" t="s">
        <v>316</v>
      </c>
      <c r="C27" s="22">
        <v>0</v>
      </c>
    </row>
    <row r="28" spans="1:3" x14ac:dyDescent="0.2">
      <c r="A28" s="20">
        <v>4142</v>
      </c>
      <c r="B28" s="18" t="s">
        <v>317</v>
      </c>
      <c r="C28" s="22">
        <v>0</v>
      </c>
    </row>
    <row r="29" spans="1:3" x14ac:dyDescent="0.2">
      <c r="A29" s="20">
        <v>4143</v>
      </c>
      <c r="B29" s="18" t="s">
        <v>318</v>
      </c>
      <c r="C29" s="22">
        <v>0</v>
      </c>
    </row>
    <row r="30" spans="1:3" x14ac:dyDescent="0.2">
      <c r="A30" s="20">
        <v>4144</v>
      </c>
      <c r="B30" s="18" t="s">
        <v>319</v>
      </c>
      <c r="C30" s="22">
        <v>0</v>
      </c>
    </row>
    <row r="31" spans="1:3" x14ac:dyDescent="0.2">
      <c r="A31" s="20">
        <v>4149</v>
      </c>
      <c r="B31" s="18" t="s">
        <v>320</v>
      </c>
      <c r="C31" s="22">
        <v>0</v>
      </c>
    </row>
    <row r="32" spans="1:3" x14ac:dyDescent="0.2">
      <c r="A32" s="20">
        <v>4150</v>
      </c>
      <c r="B32" s="18" t="s">
        <v>321</v>
      </c>
      <c r="C32" s="22">
        <f>SUM(C33:C36)</f>
        <v>69404.58</v>
      </c>
    </row>
    <row r="33" spans="1:3" x14ac:dyDescent="0.2">
      <c r="A33" s="20">
        <v>4151</v>
      </c>
      <c r="B33" s="18" t="s">
        <v>322</v>
      </c>
      <c r="C33" s="22">
        <v>0</v>
      </c>
    </row>
    <row r="34" spans="1:3" x14ac:dyDescent="0.2">
      <c r="A34" s="20">
        <v>4152</v>
      </c>
      <c r="B34" s="18" t="s">
        <v>323</v>
      </c>
      <c r="C34" s="22">
        <v>0</v>
      </c>
    </row>
    <row r="35" spans="1:3" x14ac:dyDescent="0.2">
      <c r="A35" s="20">
        <v>4153</v>
      </c>
      <c r="B35" s="18" t="s">
        <v>324</v>
      </c>
      <c r="C35" s="22">
        <v>0</v>
      </c>
    </row>
    <row r="36" spans="1:3" x14ac:dyDescent="0.2">
      <c r="A36" s="20">
        <v>4159</v>
      </c>
      <c r="B36" s="18" t="s">
        <v>325</v>
      </c>
      <c r="C36" s="22">
        <v>69404.58</v>
      </c>
    </row>
    <row r="37" spans="1:3" x14ac:dyDescent="0.2">
      <c r="A37" s="20">
        <v>4160</v>
      </c>
      <c r="B37" s="18" t="s">
        <v>326</v>
      </c>
      <c r="C37" s="22">
        <f>SUM(C38:C46)</f>
        <v>0</v>
      </c>
    </row>
    <row r="38" spans="1:3" x14ac:dyDescent="0.2">
      <c r="A38" s="20">
        <v>4161</v>
      </c>
      <c r="B38" s="18" t="s">
        <v>327</v>
      </c>
      <c r="C38" s="22">
        <v>0</v>
      </c>
    </row>
    <row r="39" spans="1:3" x14ac:dyDescent="0.2">
      <c r="A39" s="20">
        <v>4162</v>
      </c>
      <c r="B39" s="18" t="s">
        <v>328</v>
      </c>
      <c r="C39" s="22">
        <v>0</v>
      </c>
    </row>
    <row r="40" spans="1:3" x14ac:dyDescent="0.2">
      <c r="A40" s="20">
        <v>4163</v>
      </c>
      <c r="B40" s="18" t="s">
        <v>329</v>
      </c>
      <c r="C40" s="22">
        <v>0</v>
      </c>
    </row>
    <row r="41" spans="1:3" x14ac:dyDescent="0.2">
      <c r="A41" s="20">
        <v>4164</v>
      </c>
      <c r="B41" s="18" t="s">
        <v>330</v>
      </c>
      <c r="C41" s="22">
        <v>0</v>
      </c>
    </row>
    <row r="42" spans="1:3" x14ac:dyDescent="0.2">
      <c r="A42" s="20">
        <v>4165</v>
      </c>
      <c r="B42" s="18" t="s">
        <v>331</v>
      </c>
      <c r="C42" s="22">
        <v>0</v>
      </c>
    </row>
    <row r="43" spans="1:3" x14ac:dyDescent="0.2">
      <c r="A43" s="20">
        <v>4166</v>
      </c>
      <c r="B43" s="18" t="s">
        <v>332</v>
      </c>
      <c r="C43" s="22">
        <v>0</v>
      </c>
    </row>
    <row r="44" spans="1:3" x14ac:dyDescent="0.2">
      <c r="A44" s="20">
        <v>4167</v>
      </c>
      <c r="B44" s="18" t="s">
        <v>333</v>
      </c>
      <c r="C44" s="22">
        <v>0</v>
      </c>
    </row>
    <row r="45" spans="1:3" x14ac:dyDescent="0.2">
      <c r="A45" s="20">
        <v>4168</v>
      </c>
      <c r="B45" s="18" t="s">
        <v>334</v>
      </c>
      <c r="C45" s="22">
        <v>0</v>
      </c>
    </row>
    <row r="46" spans="1:3" x14ac:dyDescent="0.2">
      <c r="A46" s="20">
        <v>4169</v>
      </c>
      <c r="B46" s="18" t="s">
        <v>335</v>
      </c>
      <c r="C46" s="22">
        <v>0</v>
      </c>
    </row>
    <row r="47" spans="1:3" x14ac:dyDescent="0.2">
      <c r="A47" s="20">
        <v>4170</v>
      </c>
      <c r="B47" s="18" t="s">
        <v>336</v>
      </c>
      <c r="C47" s="22">
        <f>SUM(C48:C51)</f>
        <v>8395828.6400000006</v>
      </c>
    </row>
    <row r="48" spans="1:3" x14ac:dyDescent="0.2">
      <c r="A48" s="20">
        <v>4171</v>
      </c>
      <c r="B48" s="18" t="s">
        <v>337</v>
      </c>
      <c r="C48" s="22">
        <v>0</v>
      </c>
    </row>
    <row r="49" spans="1:3" x14ac:dyDescent="0.2">
      <c r="A49" s="20">
        <v>4172</v>
      </c>
      <c r="B49" s="18" t="s">
        <v>338</v>
      </c>
      <c r="C49" s="22">
        <v>0</v>
      </c>
    </row>
    <row r="50" spans="1:3" x14ac:dyDescent="0.2">
      <c r="A50" s="20">
        <v>4173</v>
      </c>
      <c r="B50" s="18" t="s">
        <v>339</v>
      </c>
      <c r="C50" s="22">
        <v>8395828.6400000006</v>
      </c>
    </row>
    <row r="51" spans="1:3" s="93" customFormat="1" x14ac:dyDescent="0.2">
      <c r="A51" s="92">
        <v>4174</v>
      </c>
      <c r="B51" s="93" t="s">
        <v>340</v>
      </c>
      <c r="C51" s="94">
        <v>0</v>
      </c>
    </row>
    <row r="52" spans="1:3" s="93" customFormat="1" ht="22.5" x14ac:dyDescent="0.2">
      <c r="A52" s="92">
        <v>4190</v>
      </c>
      <c r="B52" s="93" t="s">
        <v>341</v>
      </c>
      <c r="C52" s="94">
        <f>SUM(C53:C54)</f>
        <v>0</v>
      </c>
    </row>
    <row r="53" spans="1:3" s="93" customFormat="1" ht="22.5" x14ac:dyDescent="0.2">
      <c r="A53" s="92">
        <v>4191</v>
      </c>
      <c r="B53" s="93" t="s">
        <v>342</v>
      </c>
      <c r="C53" s="94">
        <v>0</v>
      </c>
    </row>
    <row r="54" spans="1:3" s="93" customFormat="1" ht="22.5" x14ac:dyDescent="0.2">
      <c r="A54" s="92">
        <v>4192</v>
      </c>
      <c r="B54" s="93" t="s">
        <v>343</v>
      </c>
      <c r="C54" s="94">
        <v>0</v>
      </c>
    </row>
    <row r="55" spans="1:3" s="93" customFormat="1" x14ac:dyDescent="0.2">
      <c r="A55" s="92">
        <v>4200</v>
      </c>
      <c r="B55" s="93" t="s">
        <v>344</v>
      </c>
      <c r="C55" s="94">
        <f>SUM(C56+C60)</f>
        <v>2453679.8199999998</v>
      </c>
    </row>
    <row r="56" spans="1:3" x14ac:dyDescent="0.2">
      <c r="A56" s="20">
        <v>4210</v>
      </c>
      <c r="B56" s="18" t="s">
        <v>345</v>
      </c>
      <c r="C56" s="22">
        <f>SUM(C57:C59)</f>
        <v>0</v>
      </c>
    </row>
    <row r="57" spans="1:3" x14ac:dyDescent="0.2">
      <c r="A57" s="20">
        <v>4211</v>
      </c>
      <c r="B57" s="18" t="s">
        <v>346</v>
      </c>
      <c r="C57" s="22">
        <v>0</v>
      </c>
    </row>
    <row r="58" spans="1:3" x14ac:dyDescent="0.2">
      <c r="A58" s="20">
        <v>4212</v>
      </c>
      <c r="B58" s="18" t="s">
        <v>347</v>
      </c>
      <c r="C58" s="22">
        <v>0</v>
      </c>
    </row>
    <row r="59" spans="1:3" x14ac:dyDescent="0.2">
      <c r="A59" s="20">
        <v>4213</v>
      </c>
      <c r="B59" s="18" t="s">
        <v>348</v>
      </c>
      <c r="C59" s="22">
        <v>0</v>
      </c>
    </row>
    <row r="60" spans="1:3" x14ac:dyDescent="0.2">
      <c r="A60" s="20">
        <v>4220</v>
      </c>
      <c r="B60" s="18" t="s">
        <v>349</v>
      </c>
      <c r="C60" s="22">
        <f>SUM(C61:C66)</f>
        <v>2453679.8199999998</v>
      </c>
    </row>
    <row r="61" spans="1:3" x14ac:dyDescent="0.2">
      <c r="A61" s="20">
        <v>4221</v>
      </c>
      <c r="B61" s="18" t="s">
        <v>350</v>
      </c>
      <c r="C61" s="22">
        <v>2453679.8199999998</v>
      </c>
    </row>
    <row r="62" spans="1:3" x14ac:dyDescent="0.2">
      <c r="A62" s="20">
        <v>4222</v>
      </c>
      <c r="B62" s="18" t="s">
        <v>351</v>
      </c>
      <c r="C62" s="22">
        <v>0</v>
      </c>
    </row>
    <row r="63" spans="1:3" x14ac:dyDescent="0.2">
      <c r="A63" s="20">
        <v>4223</v>
      </c>
      <c r="B63" s="18" t="s">
        <v>352</v>
      </c>
      <c r="C63" s="22">
        <v>0</v>
      </c>
    </row>
    <row r="64" spans="1:3" x14ac:dyDescent="0.2">
      <c r="A64" s="20">
        <v>4224</v>
      </c>
      <c r="B64" s="18" t="s">
        <v>353</v>
      </c>
      <c r="C64" s="22">
        <v>0</v>
      </c>
    </row>
    <row r="65" spans="1:5" x14ac:dyDescent="0.2">
      <c r="A65" s="20">
        <v>4225</v>
      </c>
      <c r="B65" s="18" t="s">
        <v>354</v>
      </c>
      <c r="C65" s="22">
        <v>0</v>
      </c>
    </row>
    <row r="66" spans="1:5" x14ac:dyDescent="0.2">
      <c r="A66" s="20">
        <v>4226</v>
      </c>
      <c r="B66" s="18" t="s">
        <v>355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356</v>
      </c>
      <c r="C70" s="22">
        <f>SUM(C71+C74+C80+C82+C84)</f>
        <v>337976.89</v>
      </c>
    </row>
    <row r="71" spans="1:5" x14ac:dyDescent="0.2">
      <c r="A71" s="20">
        <v>4310</v>
      </c>
      <c r="B71" s="18" t="s">
        <v>357</v>
      </c>
      <c r="C71" s="22">
        <f>SUM(C72:C73)</f>
        <v>337976.89</v>
      </c>
    </row>
    <row r="72" spans="1:5" x14ac:dyDescent="0.2">
      <c r="A72" s="20">
        <v>4311</v>
      </c>
      <c r="B72" s="18" t="s">
        <v>358</v>
      </c>
      <c r="C72" s="22">
        <v>337976.89</v>
      </c>
    </row>
    <row r="73" spans="1:5" x14ac:dyDescent="0.2">
      <c r="A73" s="20">
        <v>4319</v>
      </c>
      <c r="B73" s="18" t="s">
        <v>359</v>
      </c>
      <c r="C73" s="22">
        <v>0</v>
      </c>
    </row>
    <row r="74" spans="1:5" x14ac:dyDescent="0.2">
      <c r="A74" s="20">
        <v>4320</v>
      </c>
      <c r="B74" s="18" t="s">
        <v>360</v>
      </c>
      <c r="C74" s="22">
        <f>SUM(C75:C79)</f>
        <v>0</v>
      </c>
    </row>
    <row r="75" spans="1:5" x14ac:dyDescent="0.2">
      <c r="A75" s="20">
        <v>4321</v>
      </c>
      <c r="B75" s="18" t="s">
        <v>361</v>
      </c>
      <c r="C75" s="22">
        <v>0</v>
      </c>
    </row>
    <row r="76" spans="1:5" x14ac:dyDescent="0.2">
      <c r="A76" s="20">
        <v>4322</v>
      </c>
      <c r="B76" s="18" t="s">
        <v>362</v>
      </c>
      <c r="C76" s="22">
        <v>0</v>
      </c>
    </row>
    <row r="77" spans="1:5" x14ac:dyDescent="0.2">
      <c r="A77" s="20">
        <v>4323</v>
      </c>
      <c r="B77" s="18" t="s">
        <v>363</v>
      </c>
      <c r="C77" s="22">
        <v>0</v>
      </c>
    </row>
    <row r="78" spans="1:5" x14ac:dyDescent="0.2">
      <c r="A78" s="20">
        <v>4324</v>
      </c>
      <c r="B78" s="18" t="s">
        <v>364</v>
      </c>
      <c r="C78" s="22">
        <v>0</v>
      </c>
    </row>
    <row r="79" spans="1:5" x14ac:dyDescent="0.2">
      <c r="A79" s="20">
        <v>4325</v>
      </c>
      <c r="B79" s="18" t="s">
        <v>365</v>
      </c>
      <c r="C79" s="22">
        <v>0</v>
      </c>
    </row>
    <row r="80" spans="1:5" x14ac:dyDescent="0.2">
      <c r="A80" s="20">
        <v>4330</v>
      </c>
      <c r="B80" s="18" t="s">
        <v>366</v>
      </c>
      <c r="C80" s="22">
        <f>SUM(C81)</f>
        <v>0</v>
      </c>
    </row>
    <row r="81" spans="1:5" x14ac:dyDescent="0.2">
      <c r="A81" s="20">
        <v>4331</v>
      </c>
      <c r="B81" s="18" t="s">
        <v>366</v>
      </c>
      <c r="C81" s="22">
        <v>0</v>
      </c>
    </row>
    <row r="82" spans="1:5" x14ac:dyDescent="0.2">
      <c r="A82" s="20">
        <v>4340</v>
      </c>
      <c r="B82" s="18" t="s">
        <v>367</v>
      </c>
      <c r="C82" s="22">
        <f>SUM(C83)</f>
        <v>0</v>
      </c>
    </row>
    <row r="83" spans="1:5" x14ac:dyDescent="0.2">
      <c r="A83" s="20">
        <v>4341</v>
      </c>
      <c r="B83" s="18" t="s">
        <v>368</v>
      </c>
      <c r="C83" s="22">
        <v>0</v>
      </c>
    </row>
    <row r="84" spans="1:5" x14ac:dyDescent="0.2">
      <c r="A84" s="20">
        <v>4390</v>
      </c>
      <c r="B84" s="18" t="s">
        <v>369</v>
      </c>
      <c r="C84" s="22">
        <f>SUM(C85:C91)</f>
        <v>0</v>
      </c>
    </row>
    <row r="85" spans="1:5" x14ac:dyDescent="0.2">
      <c r="A85" s="20">
        <v>4391</v>
      </c>
      <c r="B85" s="18" t="s">
        <v>370</v>
      </c>
      <c r="C85" s="22">
        <v>0</v>
      </c>
    </row>
    <row r="86" spans="1:5" x14ac:dyDescent="0.2">
      <c r="A86" s="20">
        <v>4392</v>
      </c>
      <c r="B86" s="18" t="s">
        <v>371</v>
      </c>
      <c r="C86" s="22">
        <v>0</v>
      </c>
    </row>
    <row r="87" spans="1:5" x14ac:dyDescent="0.2">
      <c r="A87" s="20">
        <v>4393</v>
      </c>
      <c r="B87" s="18" t="s">
        <v>372</v>
      </c>
      <c r="C87" s="22">
        <v>0</v>
      </c>
    </row>
    <row r="88" spans="1:5" x14ac:dyDescent="0.2">
      <c r="A88" s="20">
        <v>4394</v>
      </c>
      <c r="B88" s="18" t="s">
        <v>373</v>
      </c>
      <c r="C88" s="22">
        <v>0</v>
      </c>
    </row>
    <row r="89" spans="1:5" x14ac:dyDescent="0.2">
      <c r="A89" s="20">
        <v>4395</v>
      </c>
      <c r="B89" s="18" t="s">
        <v>374</v>
      </c>
      <c r="C89" s="22">
        <v>0</v>
      </c>
    </row>
    <row r="90" spans="1:5" x14ac:dyDescent="0.2">
      <c r="A90" s="20">
        <v>4396</v>
      </c>
      <c r="B90" s="18" t="s">
        <v>375</v>
      </c>
      <c r="C90" s="22">
        <v>0</v>
      </c>
    </row>
    <row r="91" spans="1:5" x14ac:dyDescent="0.2">
      <c r="A91" s="20">
        <v>4399</v>
      </c>
      <c r="B91" s="18" t="s">
        <v>369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 x14ac:dyDescent="0.2">
      <c r="A96" s="20">
        <v>5000</v>
      </c>
      <c r="B96" s="18" t="s">
        <v>377</v>
      </c>
      <c r="C96" s="22">
        <f>SUM(C97+C125+C158+C168+C183+C215)</f>
        <v>7175233.0800000001</v>
      </c>
      <c r="D96" s="25">
        <f>C96/C96</f>
        <v>1</v>
      </c>
    </row>
    <row r="97" spans="1:4" x14ac:dyDescent="0.2">
      <c r="A97" s="20">
        <v>5100</v>
      </c>
      <c r="B97" s="18" t="s">
        <v>378</v>
      </c>
      <c r="C97" s="22">
        <f>SUM(C98+C105+C115)</f>
        <v>5658944.0800000001</v>
      </c>
      <c r="D97" s="25">
        <f>C97/$C$96</f>
        <v>0.78867738746683336</v>
      </c>
    </row>
    <row r="98" spans="1:4" x14ac:dyDescent="0.2">
      <c r="A98" s="20">
        <v>5110</v>
      </c>
      <c r="B98" s="18" t="s">
        <v>379</v>
      </c>
      <c r="C98" s="22">
        <f>SUM(C99:C104)</f>
        <v>2906382.2600000002</v>
      </c>
      <c r="D98" s="25">
        <f t="shared" ref="D98:D161" si="0">C98/$C$96</f>
        <v>0.40505753995659749</v>
      </c>
    </row>
    <row r="99" spans="1:4" x14ac:dyDescent="0.2">
      <c r="A99" s="20">
        <v>5111</v>
      </c>
      <c r="B99" s="18" t="s">
        <v>380</v>
      </c>
      <c r="C99" s="22">
        <v>1543222.05</v>
      </c>
      <c r="D99" s="25">
        <f t="shared" si="0"/>
        <v>0.2150762257886123</v>
      </c>
    </row>
    <row r="100" spans="1:4" x14ac:dyDescent="0.2">
      <c r="A100" s="20">
        <v>5112</v>
      </c>
      <c r="B100" s="18" t="s">
        <v>381</v>
      </c>
      <c r="C100" s="22">
        <v>201939.55</v>
      </c>
      <c r="D100" s="25">
        <f t="shared" si="0"/>
        <v>2.8143970760041149E-2</v>
      </c>
    </row>
    <row r="101" spans="1:4" x14ac:dyDescent="0.2">
      <c r="A101" s="20">
        <v>5113</v>
      </c>
      <c r="B101" s="18" t="s">
        <v>382</v>
      </c>
      <c r="C101" s="22">
        <v>79199.34</v>
      </c>
      <c r="D101" s="25">
        <f t="shared" si="0"/>
        <v>1.1037876974443873E-2</v>
      </c>
    </row>
    <row r="102" spans="1:4" x14ac:dyDescent="0.2">
      <c r="A102" s="20">
        <v>5114</v>
      </c>
      <c r="B102" s="18" t="s">
        <v>383</v>
      </c>
      <c r="C102" s="22">
        <v>355787.32</v>
      </c>
      <c r="D102" s="25">
        <f t="shared" si="0"/>
        <v>4.9585472141902884E-2</v>
      </c>
    </row>
    <row r="103" spans="1:4" x14ac:dyDescent="0.2">
      <c r="A103" s="20">
        <v>5115</v>
      </c>
      <c r="B103" s="18" t="s">
        <v>384</v>
      </c>
      <c r="C103" s="22">
        <v>401811.62</v>
      </c>
      <c r="D103" s="25">
        <f t="shared" si="0"/>
        <v>5.5999800357704896E-2</v>
      </c>
    </row>
    <row r="104" spans="1:4" x14ac:dyDescent="0.2">
      <c r="A104" s="20">
        <v>5116</v>
      </c>
      <c r="B104" s="18" t="s">
        <v>385</v>
      </c>
      <c r="C104" s="22">
        <v>324422.38</v>
      </c>
      <c r="D104" s="25">
        <f t="shared" si="0"/>
        <v>4.5214193933892387E-2</v>
      </c>
    </row>
    <row r="105" spans="1:4" x14ac:dyDescent="0.2">
      <c r="A105" s="20">
        <v>5120</v>
      </c>
      <c r="B105" s="18" t="s">
        <v>386</v>
      </c>
      <c r="C105" s="22">
        <f>SUM(C106:C114)</f>
        <v>396578.93000000005</v>
      </c>
      <c r="D105" s="25">
        <f t="shared" si="0"/>
        <v>5.5270529274569581E-2</v>
      </c>
    </row>
    <row r="106" spans="1:4" x14ac:dyDescent="0.2">
      <c r="A106" s="20">
        <v>5121</v>
      </c>
      <c r="B106" s="18" t="s">
        <v>387</v>
      </c>
      <c r="C106" s="22">
        <v>122804.94</v>
      </c>
      <c r="D106" s="25">
        <f t="shared" si="0"/>
        <v>1.711511509532733E-2</v>
      </c>
    </row>
    <row r="107" spans="1:4" x14ac:dyDescent="0.2">
      <c r="A107" s="20">
        <v>5122</v>
      </c>
      <c r="B107" s="18" t="s">
        <v>388</v>
      </c>
      <c r="C107" s="22">
        <v>26778.6</v>
      </c>
      <c r="D107" s="25">
        <f t="shared" si="0"/>
        <v>3.7320878222955232E-3</v>
      </c>
    </row>
    <row r="108" spans="1:4" x14ac:dyDescent="0.2">
      <c r="A108" s="20">
        <v>5123</v>
      </c>
      <c r="B108" s="18" t="s">
        <v>389</v>
      </c>
      <c r="C108" s="22">
        <v>0</v>
      </c>
      <c r="D108" s="25">
        <f t="shared" si="0"/>
        <v>0</v>
      </c>
    </row>
    <row r="109" spans="1:4" x14ac:dyDescent="0.2">
      <c r="A109" s="20">
        <v>5124</v>
      </c>
      <c r="B109" s="18" t="s">
        <v>390</v>
      </c>
      <c r="C109" s="22">
        <v>121146.79</v>
      </c>
      <c r="D109" s="25">
        <f t="shared" si="0"/>
        <v>1.6884021557108775E-2</v>
      </c>
    </row>
    <row r="110" spans="1:4" x14ac:dyDescent="0.2">
      <c r="A110" s="20">
        <v>5125</v>
      </c>
      <c r="B110" s="18" t="s">
        <v>391</v>
      </c>
      <c r="C110" s="22">
        <v>0</v>
      </c>
      <c r="D110" s="25">
        <f t="shared" si="0"/>
        <v>0</v>
      </c>
    </row>
    <row r="111" spans="1:4" x14ac:dyDescent="0.2">
      <c r="A111" s="20">
        <v>5126</v>
      </c>
      <c r="B111" s="18" t="s">
        <v>392</v>
      </c>
      <c r="C111" s="22">
        <v>83634.97</v>
      </c>
      <c r="D111" s="25">
        <f t="shared" si="0"/>
        <v>1.1656063164431726E-2</v>
      </c>
    </row>
    <row r="112" spans="1:4" x14ac:dyDescent="0.2">
      <c r="A112" s="20">
        <v>5127</v>
      </c>
      <c r="B112" s="18" t="s">
        <v>393</v>
      </c>
      <c r="C112" s="22">
        <v>33011.980000000003</v>
      </c>
      <c r="D112" s="25">
        <f t="shared" si="0"/>
        <v>4.6008233644725029E-3</v>
      </c>
    </row>
    <row r="113" spans="1:4" x14ac:dyDescent="0.2">
      <c r="A113" s="20">
        <v>5128</v>
      </c>
      <c r="B113" s="18" t="s">
        <v>394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395</v>
      </c>
      <c r="C114" s="22">
        <v>9201.65</v>
      </c>
      <c r="D114" s="25">
        <f t="shared" si="0"/>
        <v>1.2824182709337158E-3</v>
      </c>
    </row>
    <row r="115" spans="1:4" x14ac:dyDescent="0.2">
      <c r="A115" s="20">
        <v>5130</v>
      </c>
      <c r="B115" s="18" t="s">
        <v>396</v>
      </c>
      <c r="C115" s="22">
        <f>SUM(C116:C124)</f>
        <v>2355982.89</v>
      </c>
      <c r="D115" s="25">
        <f t="shared" si="0"/>
        <v>0.32834931823566632</v>
      </c>
    </row>
    <row r="116" spans="1:4" x14ac:dyDescent="0.2">
      <c r="A116" s="20">
        <v>5131</v>
      </c>
      <c r="B116" s="18" t="s">
        <v>397</v>
      </c>
      <c r="C116" s="22">
        <v>73169</v>
      </c>
      <c r="D116" s="25">
        <f t="shared" si="0"/>
        <v>1.0197438770867078E-2</v>
      </c>
    </row>
    <row r="117" spans="1:4" x14ac:dyDescent="0.2">
      <c r="A117" s="20">
        <v>5132</v>
      </c>
      <c r="B117" s="18" t="s">
        <v>398</v>
      </c>
      <c r="C117" s="22">
        <v>244436.86</v>
      </c>
      <c r="D117" s="25">
        <f t="shared" si="0"/>
        <v>3.4066748393349749E-2</v>
      </c>
    </row>
    <row r="118" spans="1:4" x14ac:dyDescent="0.2">
      <c r="A118" s="20">
        <v>5133</v>
      </c>
      <c r="B118" s="18" t="s">
        <v>399</v>
      </c>
      <c r="C118" s="22">
        <v>430505.89</v>
      </c>
      <c r="D118" s="25">
        <f t="shared" si="0"/>
        <v>5.9998871841526295E-2</v>
      </c>
    </row>
    <row r="119" spans="1:4" x14ac:dyDescent="0.2">
      <c r="A119" s="20">
        <v>5134</v>
      </c>
      <c r="B119" s="18" t="s">
        <v>400</v>
      </c>
      <c r="C119" s="22">
        <v>269394.61</v>
      </c>
      <c r="D119" s="25">
        <f t="shared" si="0"/>
        <v>3.7545067455843538E-2</v>
      </c>
    </row>
    <row r="120" spans="1:4" x14ac:dyDescent="0.2">
      <c r="A120" s="20">
        <v>5135</v>
      </c>
      <c r="B120" s="18" t="s">
        <v>401</v>
      </c>
      <c r="C120" s="22">
        <v>207744.42</v>
      </c>
      <c r="D120" s="25">
        <f t="shared" si="0"/>
        <v>2.8952985594162747E-2</v>
      </c>
    </row>
    <row r="121" spans="1:4" x14ac:dyDescent="0.2">
      <c r="A121" s="20">
        <v>5136</v>
      </c>
      <c r="B121" s="18" t="s">
        <v>402</v>
      </c>
      <c r="C121" s="22">
        <v>101660.35</v>
      </c>
      <c r="D121" s="25">
        <f t="shared" si="0"/>
        <v>1.4168229640283686E-2</v>
      </c>
    </row>
    <row r="122" spans="1:4" x14ac:dyDescent="0.2">
      <c r="A122" s="20">
        <v>5137</v>
      </c>
      <c r="B122" s="18" t="s">
        <v>403</v>
      </c>
      <c r="C122" s="22">
        <v>6772.01</v>
      </c>
      <c r="D122" s="25">
        <f t="shared" si="0"/>
        <v>9.4380348686874996E-4</v>
      </c>
    </row>
    <row r="123" spans="1:4" x14ac:dyDescent="0.2">
      <c r="A123" s="20">
        <v>5138</v>
      </c>
      <c r="B123" s="18" t="s">
        <v>404</v>
      </c>
      <c r="C123" s="22">
        <v>0</v>
      </c>
      <c r="D123" s="25">
        <f t="shared" si="0"/>
        <v>0</v>
      </c>
    </row>
    <row r="124" spans="1:4" x14ac:dyDescent="0.2">
      <c r="A124" s="20">
        <v>5139</v>
      </c>
      <c r="B124" s="18" t="s">
        <v>405</v>
      </c>
      <c r="C124" s="22">
        <v>1022299.75</v>
      </c>
      <c r="D124" s="25">
        <f t="shared" si="0"/>
        <v>0.14247617305276444</v>
      </c>
    </row>
    <row r="125" spans="1:4" x14ac:dyDescent="0.2">
      <c r="A125" s="20">
        <v>5200</v>
      </c>
      <c r="B125" s="18" t="s">
        <v>406</v>
      </c>
      <c r="C125" s="22">
        <f>SUM(C126+C129+C132+C135+C140+C144+C147+C149+C155)</f>
        <v>1516289</v>
      </c>
      <c r="D125" s="25">
        <f t="shared" si="0"/>
        <v>0.21132261253316664</v>
      </c>
    </row>
    <row r="126" spans="1:4" x14ac:dyDescent="0.2">
      <c r="A126" s="20">
        <v>5210</v>
      </c>
      <c r="B126" s="18" t="s">
        <v>407</v>
      </c>
      <c r="C126" s="22">
        <f>SUM(C127:C128)</f>
        <v>0</v>
      </c>
      <c r="D126" s="25">
        <f t="shared" si="0"/>
        <v>0</v>
      </c>
    </row>
    <row r="127" spans="1:4" x14ac:dyDescent="0.2">
      <c r="A127" s="20">
        <v>5211</v>
      </c>
      <c r="B127" s="18" t="s">
        <v>408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409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410</v>
      </c>
      <c r="C129" s="22">
        <f>SUM(C130:C131)</f>
        <v>0</v>
      </c>
      <c r="D129" s="25">
        <f t="shared" si="0"/>
        <v>0</v>
      </c>
    </row>
    <row r="130" spans="1:4" x14ac:dyDescent="0.2">
      <c r="A130" s="20">
        <v>5221</v>
      </c>
      <c r="B130" s="18" t="s">
        <v>411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412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352</v>
      </c>
      <c r="C132" s="22">
        <f>SUM(C133:C134)</f>
        <v>1516289</v>
      </c>
      <c r="D132" s="25">
        <f t="shared" si="0"/>
        <v>0.21132261253316664</v>
      </c>
    </row>
    <row r="133" spans="1:4" x14ac:dyDescent="0.2">
      <c r="A133" s="20">
        <v>5231</v>
      </c>
      <c r="B133" s="18" t="s">
        <v>413</v>
      </c>
      <c r="C133" s="22">
        <v>1516289</v>
      </c>
      <c r="D133" s="25">
        <f t="shared" si="0"/>
        <v>0.21132261253316664</v>
      </c>
    </row>
    <row r="134" spans="1:4" x14ac:dyDescent="0.2">
      <c r="A134" s="20">
        <v>5232</v>
      </c>
      <c r="B134" s="18" t="s">
        <v>414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353</v>
      </c>
      <c r="C135" s="22">
        <f>SUM(C136:C139)</f>
        <v>0</v>
      </c>
      <c r="D135" s="25">
        <f t="shared" si="0"/>
        <v>0</v>
      </c>
    </row>
    <row r="136" spans="1:4" x14ac:dyDescent="0.2">
      <c r="A136" s="20">
        <v>5241</v>
      </c>
      <c r="B136" s="18" t="s">
        <v>415</v>
      </c>
      <c r="C136" s="22">
        <v>0</v>
      </c>
      <c r="D136" s="25">
        <f t="shared" si="0"/>
        <v>0</v>
      </c>
    </row>
    <row r="137" spans="1:4" x14ac:dyDescent="0.2">
      <c r="A137" s="20">
        <v>5242</v>
      </c>
      <c r="B137" s="18" t="s">
        <v>416</v>
      </c>
      <c r="C137" s="22">
        <v>0</v>
      </c>
      <c r="D137" s="25">
        <f t="shared" si="0"/>
        <v>0</v>
      </c>
    </row>
    <row r="138" spans="1:4" x14ac:dyDescent="0.2">
      <c r="A138" s="20">
        <v>5243</v>
      </c>
      <c r="B138" s="18" t="s">
        <v>417</v>
      </c>
      <c r="C138" s="22">
        <v>0</v>
      </c>
      <c r="D138" s="25">
        <f t="shared" si="0"/>
        <v>0</v>
      </c>
    </row>
    <row r="139" spans="1:4" x14ac:dyDescent="0.2">
      <c r="A139" s="20">
        <v>5244</v>
      </c>
      <c r="B139" s="18" t="s">
        <v>418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354</v>
      </c>
      <c r="C140" s="22">
        <f>SUM(C141:C143)</f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419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420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421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422</v>
      </c>
      <c r="C144" s="22">
        <f>SUM(C145:C146)</f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423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424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425</v>
      </c>
      <c r="C147" s="22">
        <f>SUM(C148)</f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426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427</v>
      </c>
      <c r="C149" s="22">
        <f>SUM(C150:C154)</f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428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429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430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431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432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433</v>
      </c>
      <c r="C155" s="22">
        <f>SUM(C156:C157)</f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434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435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436</v>
      </c>
      <c r="C158" s="22">
        <f>SUM(C159+C162+C165)</f>
        <v>0</v>
      </c>
      <c r="D158" s="25">
        <f t="shared" si="0"/>
        <v>0</v>
      </c>
    </row>
    <row r="159" spans="1:4" x14ac:dyDescent="0.2">
      <c r="A159" s="20">
        <v>5310</v>
      </c>
      <c r="B159" s="18" t="s">
        <v>346</v>
      </c>
      <c r="C159" s="22">
        <f>SUM(C160:C161)</f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437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438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347</v>
      </c>
      <c r="C162" s="22">
        <f>SUM(C163:C164)</f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439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440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348</v>
      </c>
      <c r="C165" s="22">
        <f>SUM(C166:C167)</f>
        <v>0</v>
      </c>
      <c r="D165" s="25">
        <f t="shared" si="1"/>
        <v>0</v>
      </c>
    </row>
    <row r="166" spans="1:4" x14ac:dyDescent="0.2">
      <c r="A166" s="20">
        <v>5331</v>
      </c>
      <c r="B166" s="18" t="s">
        <v>441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442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443</v>
      </c>
      <c r="C168" s="22">
        <f>SUM(C169+C172+C175+C178+C180)</f>
        <v>0</v>
      </c>
      <c r="D168" s="25">
        <f t="shared" si="1"/>
        <v>0</v>
      </c>
    </row>
    <row r="169" spans="1:4" x14ac:dyDescent="0.2">
      <c r="A169" s="20">
        <v>5410</v>
      </c>
      <c r="B169" s="18" t="s">
        <v>444</v>
      </c>
      <c r="C169" s="22">
        <f>SUM(C170:C171)</f>
        <v>0</v>
      </c>
      <c r="D169" s="25">
        <f t="shared" si="1"/>
        <v>0</v>
      </c>
    </row>
    <row r="170" spans="1:4" x14ac:dyDescent="0.2">
      <c r="A170" s="20">
        <v>5411</v>
      </c>
      <c r="B170" s="18" t="s">
        <v>445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446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447</v>
      </c>
      <c r="C172" s="22">
        <f>SUM(C173:C174)</f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448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449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450</v>
      </c>
      <c r="C175" s="22">
        <f>SUM(C176:C177)</f>
        <v>0</v>
      </c>
      <c r="D175" s="25">
        <f t="shared" si="1"/>
        <v>0</v>
      </c>
    </row>
    <row r="176" spans="1:4" x14ac:dyDescent="0.2">
      <c r="A176" s="20">
        <v>5431</v>
      </c>
      <c r="B176" s="18" t="s">
        <v>451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452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453</v>
      </c>
      <c r="C178" s="22">
        <f>SUM(C179)</f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453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454</v>
      </c>
      <c r="C180" s="22">
        <f>SUM(C181:C182)</f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455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456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457</v>
      </c>
      <c r="C183" s="22">
        <f>SUM(C184+C193+C196+C202+C204+C206)</f>
        <v>0</v>
      </c>
      <c r="D183" s="25">
        <f t="shared" si="1"/>
        <v>0</v>
      </c>
    </row>
    <row r="184" spans="1:4" x14ac:dyDescent="0.2">
      <c r="A184" s="20">
        <v>5510</v>
      </c>
      <c r="B184" s="18" t="s">
        <v>458</v>
      </c>
      <c r="C184" s="22">
        <f>SUM(C185:C192)</f>
        <v>0</v>
      </c>
      <c r="D184" s="25">
        <f t="shared" si="1"/>
        <v>0</v>
      </c>
    </row>
    <row r="185" spans="1:4" x14ac:dyDescent="0.2">
      <c r="A185" s="20">
        <v>5511</v>
      </c>
      <c r="B185" s="18" t="s">
        <v>459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460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461</v>
      </c>
      <c r="C187" s="22">
        <v>0</v>
      </c>
      <c r="D187" s="25">
        <f t="shared" si="1"/>
        <v>0</v>
      </c>
    </row>
    <row r="188" spans="1:4" x14ac:dyDescent="0.2">
      <c r="A188" s="20">
        <v>5514</v>
      </c>
      <c r="B188" s="18" t="s">
        <v>462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463</v>
      </c>
      <c r="C189" s="22">
        <v>0</v>
      </c>
      <c r="D189" s="25">
        <f t="shared" si="1"/>
        <v>0</v>
      </c>
    </row>
    <row r="190" spans="1:4" x14ac:dyDescent="0.2">
      <c r="A190" s="20">
        <v>5516</v>
      </c>
      <c r="B190" s="18" t="s">
        <v>464</v>
      </c>
      <c r="C190" s="2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465</v>
      </c>
      <c r="C191" s="22">
        <v>0</v>
      </c>
      <c r="D191" s="25">
        <f t="shared" si="1"/>
        <v>0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f>SUM(C194:C195)</f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466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467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468</v>
      </c>
      <c r="C196" s="22">
        <f>SUM(C197:C201)</f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469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470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471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472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473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474</v>
      </c>
      <c r="C202" s="22">
        <f>SUM(C203)</f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474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475</v>
      </c>
      <c r="C204" s="22">
        <f>SUM(C205)</f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475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476</v>
      </c>
      <c r="C206" s="22">
        <f>SUM(C207:C214)</f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477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478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479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480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481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374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482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483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f>SUM(C216)</f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484</v>
      </c>
      <c r="C216" s="22">
        <f>SUM(C217)</f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485</v>
      </c>
      <c r="C217" s="22">
        <v>0</v>
      </c>
      <c r="D217" s="25">
        <f t="shared" si="1"/>
        <v>0</v>
      </c>
    </row>
    <row r="220" spans="1:4" ht="12" x14ac:dyDescent="0.2">
      <c r="A220" s="108" t="s">
        <v>523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9370078740157483" right="0.39370078740157483" top="0.39370078740157483" bottom="0.39370078740157483" header="0.31496062992125984" footer="0.31496062992125984"/>
  <pageSetup scale="59" fitToWidth="2" fitToHeight="2" orientation="portrait" r:id="rId1"/>
  <rowBreaks count="1" manualBreakCount="1">
    <brk id="93" max="16383" man="1"/>
  </rowBreaks>
  <ignoredErrors>
    <ignoredError sqref="D96:D2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0"/>
  <sheetViews>
    <sheetView topLeftCell="A13" workbookViewId="0">
      <selection activeCell="A30" sqref="A30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4" width="11.140625" style="28" bestFit="1" customWidth="1"/>
    <col min="5" max="5" width="9.28515625" style="28" bestFit="1" customWidth="1"/>
    <col min="6" max="16384" width="9.140625" style="28"/>
  </cols>
  <sheetData>
    <row r="1" spans="1:5" ht="18.95" customHeight="1" x14ac:dyDescent="0.2">
      <c r="A1" s="100" t="s">
        <v>520</v>
      </c>
      <c r="B1" s="100"/>
      <c r="C1" s="100"/>
      <c r="D1" s="26" t="s">
        <v>180</v>
      </c>
      <c r="E1" s="27">
        <v>2018</v>
      </c>
    </row>
    <row r="2" spans="1:5" ht="18.95" customHeight="1" x14ac:dyDescent="0.2">
      <c r="A2" s="100" t="s">
        <v>486</v>
      </c>
      <c r="B2" s="100"/>
      <c r="C2" s="100"/>
      <c r="D2" s="26" t="s">
        <v>182</v>
      </c>
      <c r="E2" s="27" t="str">
        <f>ESF!H2</f>
        <v>Trimestral</v>
      </c>
    </row>
    <row r="3" spans="1:5" ht="18.95" customHeight="1" x14ac:dyDescent="0.2">
      <c r="A3" s="100" t="s">
        <v>521</v>
      </c>
      <c r="B3" s="100"/>
      <c r="C3" s="100"/>
      <c r="D3" s="26" t="s">
        <v>184</v>
      </c>
      <c r="E3" s="27">
        <f>ESF!H3</f>
        <v>1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347</v>
      </c>
      <c r="C8" s="33">
        <v>-476093.51</v>
      </c>
    </row>
    <row r="9" spans="1:5" x14ac:dyDescent="0.2">
      <c r="A9" s="32">
        <v>3120</v>
      </c>
      <c r="B9" s="28" t="s">
        <v>487</v>
      </c>
      <c r="C9" s="33">
        <v>434694</v>
      </c>
    </row>
    <row r="10" spans="1:5" x14ac:dyDescent="0.2">
      <c r="A10" s="32">
        <v>3130</v>
      </c>
      <c r="B10" s="28" t="s">
        <v>488</v>
      </c>
      <c r="C10" s="33">
        <v>7646431.6299999999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 x14ac:dyDescent="0.2">
      <c r="A14" s="32">
        <v>3210</v>
      </c>
      <c r="B14" s="28" t="s">
        <v>490</v>
      </c>
      <c r="C14" s="33">
        <v>4081656.85</v>
      </c>
    </row>
    <row r="15" spans="1:5" x14ac:dyDescent="0.2">
      <c r="A15" s="32">
        <v>3220</v>
      </c>
      <c r="B15" s="28" t="s">
        <v>491</v>
      </c>
      <c r="C15" s="33">
        <v>16067851.83</v>
      </c>
    </row>
    <row r="16" spans="1:5" x14ac:dyDescent="0.2">
      <c r="A16" s="32">
        <v>3230</v>
      </c>
      <c r="B16" s="28" t="s">
        <v>492</v>
      </c>
      <c r="C16" s="33">
        <f>SUM(C17:C20)</f>
        <v>0</v>
      </c>
    </row>
    <row r="17" spans="1:3" x14ac:dyDescent="0.2">
      <c r="A17" s="32">
        <v>3231</v>
      </c>
      <c r="B17" s="28" t="s">
        <v>493</v>
      </c>
      <c r="C17" s="33">
        <v>0</v>
      </c>
    </row>
    <row r="18" spans="1:3" x14ac:dyDescent="0.2">
      <c r="A18" s="32">
        <v>3232</v>
      </c>
      <c r="B18" s="28" t="s">
        <v>494</v>
      </c>
      <c r="C18" s="33">
        <v>0</v>
      </c>
    </row>
    <row r="19" spans="1:3" x14ac:dyDescent="0.2">
      <c r="A19" s="32">
        <v>3233</v>
      </c>
      <c r="B19" s="28" t="s">
        <v>495</v>
      </c>
      <c r="C19" s="33">
        <v>0</v>
      </c>
    </row>
    <row r="20" spans="1:3" x14ac:dyDescent="0.2">
      <c r="A20" s="32">
        <v>3239</v>
      </c>
      <c r="B20" s="28" t="s">
        <v>496</v>
      </c>
      <c r="C20" s="33">
        <v>0</v>
      </c>
    </row>
    <row r="21" spans="1:3" x14ac:dyDescent="0.2">
      <c r="A21" s="32">
        <v>3240</v>
      </c>
      <c r="B21" s="28" t="s">
        <v>497</v>
      </c>
      <c r="C21" s="33">
        <f>SUM(C22:C24)</f>
        <v>0</v>
      </c>
    </row>
    <row r="22" spans="1:3" x14ac:dyDescent="0.2">
      <c r="A22" s="32">
        <v>3241</v>
      </c>
      <c r="B22" s="28" t="s">
        <v>498</v>
      </c>
      <c r="C22" s="33">
        <v>0</v>
      </c>
    </row>
    <row r="23" spans="1:3" x14ac:dyDescent="0.2">
      <c r="A23" s="32">
        <v>3242</v>
      </c>
      <c r="B23" s="28" t="s">
        <v>499</v>
      </c>
      <c r="C23" s="33">
        <v>0</v>
      </c>
    </row>
    <row r="24" spans="1:3" x14ac:dyDescent="0.2">
      <c r="A24" s="32">
        <v>3243</v>
      </c>
      <c r="B24" s="28" t="s">
        <v>500</v>
      </c>
      <c r="C24" s="33">
        <v>0</v>
      </c>
    </row>
    <row r="25" spans="1:3" x14ac:dyDescent="0.2">
      <c r="A25" s="32">
        <v>3250</v>
      </c>
      <c r="B25" s="28" t="s">
        <v>501</v>
      </c>
      <c r="C25" s="33">
        <f>SUM(C26:C27)</f>
        <v>9198948.1999999993</v>
      </c>
    </row>
    <row r="26" spans="1:3" x14ac:dyDescent="0.2">
      <c r="A26" s="32">
        <v>3251</v>
      </c>
      <c r="B26" s="28" t="s">
        <v>502</v>
      </c>
      <c r="C26" s="33">
        <v>0</v>
      </c>
    </row>
    <row r="27" spans="1:3" x14ac:dyDescent="0.2">
      <c r="A27" s="32">
        <v>3252</v>
      </c>
      <c r="B27" s="28" t="s">
        <v>503</v>
      </c>
      <c r="C27" s="33">
        <v>9198948.1999999993</v>
      </c>
    </row>
    <row r="30" spans="1:3" ht="12" x14ac:dyDescent="0.2">
      <c r="A30" s="108" t="s">
        <v>523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3"/>
  <sheetViews>
    <sheetView view="pageBreakPreview" zoomScaleNormal="100" zoomScaleSheetLayoutView="100" workbookViewId="0">
      <selection activeCell="E81" sqref="E81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0.85546875" style="28" bestFit="1" customWidth="1"/>
    <col min="4" max="4" width="11.140625" style="28" bestFit="1" customWidth="1"/>
    <col min="5" max="5" width="29.85546875" style="28" customWidth="1"/>
    <col min="6" max="16384" width="9.140625" style="28"/>
  </cols>
  <sheetData>
    <row r="1" spans="1:5" s="34" customFormat="1" ht="18.95" customHeight="1" x14ac:dyDescent="0.25">
      <c r="A1" s="100" t="s">
        <v>520</v>
      </c>
      <c r="B1" s="100"/>
      <c r="C1" s="100"/>
      <c r="D1" s="26" t="s">
        <v>180</v>
      </c>
      <c r="E1" s="27">
        <v>2018</v>
      </c>
    </row>
    <row r="2" spans="1:5" s="34" customFormat="1" ht="18.95" customHeight="1" x14ac:dyDescent="0.25">
      <c r="A2" s="100" t="s">
        <v>504</v>
      </c>
      <c r="B2" s="100"/>
      <c r="C2" s="100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100" t="s">
        <v>521</v>
      </c>
      <c r="B3" s="100"/>
      <c r="C3" s="100"/>
      <c r="D3" s="26" t="s">
        <v>184</v>
      </c>
      <c r="E3" s="27">
        <f>ESF!H3</f>
        <v>1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505</v>
      </c>
      <c r="C8" s="33">
        <v>0</v>
      </c>
      <c r="D8" s="33">
        <v>0</v>
      </c>
    </row>
    <row r="9" spans="1:5" x14ac:dyDescent="0.2">
      <c r="A9" s="32">
        <v>1112</v>
      </c>
      <c r="B9" s="28" t="s">
        <v>506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507</v>
      </c>
      <c r="C10" s="33">
        <v>520839.88</v>
      </c>
      <c r="D10" s="33">
        <v>1432259.67</v>
      </c>
    </row>
    <row r="11" spans="1:5" x14ac:dyDescent="0.2">
      <c r="A11" s="32">
        <v>1114</v>
      </c>
      <c r="B11" s="28" t="s">
        <v>186</v>
      </c>
      <c r="C11" s="33">
        <v>785761.98</v>
      </c>
      <c r="D11" s="33">
        <v>816457.71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508</v>
      </c>
      <c r="C13" s="33">
        <v>170340.21</v>
      </c>
      <c r="D13" s="33">
        <v>2095.16</v>
      </c>
    </row>
    <row r="14" spans="1:5" x14ac:dyDescent="0.2">
      <c r="A14" s="32">
        <v>1119</v>
      </c>
      <c r="B14" s="28" t="s">
        <v>509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510</v>
      </c>
      <c r="C15" s="33">
        <f>SUM(C8:C14)</f>
        <v>1476942.0699999998</v>
      </c>
      <c r="D15" s="33">
        <f>SUM(D8:D14)</f>
        <v>2250812.54</v>
      </c>
    </row>
    <row r="16" spans="1:5" x14ac:dyDescent="0.2">
      <c r="D16" s="90"/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5" x14ac:dyDescent="0.2">
      <c r="A20" s="32">
        <v>1230</v>
      </c>
      <c r="B20" s="28" t="s">
        <v>220</v>
      </c>
      <c r="C20" s="33">
        <f>SUM(C21:C27)</f>
        <v>20379386.210000001</v>
      </c>
    </row>
    <row r="21" spans="1:5" x14ac:dyDescent="0.2">
      <c r="A21" s="32">
        <v>1231</v>
      </c>
      <c r="B21" s="28" t="s">
        <v>221</v>
      </c>
      <c r="C21" s="33">
        <v>0</v>
      </c>
    </row>
    <row r="22" spans="1:5" x14ac:dyDescent="0.2">
      <c r="A22" s="32">
        <v>1232</v>
      </c>
      <c r="B22" s="28" t="s">
        <v>222</v>
      </c>
      <c r="C22" s="33">
        <v>0</v>
      </c>
    </row>
    <row r="23" spans="1:5" x14ac:dyDescent="0.2">
      <c r="A23" s="32">
        <v>1233</v>
      </c>
      <c r="B23" s="28" t="s">
        <v>223</v>
      </c>
      <c r="C23" s="33">
        <v>0</v>
      </c>
    </row>
    <row r="24" spans="1:5" x14ac:dyDescent="0.2">
      <c r="A24" s="32">
        <v>1234</v>
      </c>
      <c r="B24" s="28" t="s">
        <v>224</v>
      </c>
      <c r="C24" s="33">
        <v>0</v>
      </c>
    </row>
    <row r="25" spans="1:5" x14ac:dyDescent="0.2">
      <c r="A25" s="32">
        <v>1235</v>
      </c>
      <c r="B25" s="28" t="s">
        <v>225</v>
      </c>
      <c r="C25" s="33">
        <v>313860.61</v>
      </c>
    </row>
    <row r="26" spans="1:5" x14ac:dyDescent="0.2">
      <c r="A26" s="32">
        <v>1236</v>
      </c>
      <c r="B26" s="28" t="s">
        <v>226</v>
      </c>
      <c r="C26" s="33">
        <v>20065525.600000001</v>
      </c>
    </row>
    <row r="27" spans="1:5" x14ac:dyDescent="0.2">
      <c r="A27" s="32">
        <v>1239</v>
      </c>
      <c r="B27" s="28" t="s">
        <v>227</v>
      </c>
      <c r="C27" s="33">
        <v>0</v>
      </c>
    </row>
    <row r="28" spans="1:5" x14ac:dyDescent="0.2">
      <c r="A28" s="32">
        <v>1240</v>
      </c>
      <c r="B28" s="28" t="s">
        <v>228</v>
      </c>
      <c r="C28" s="33">
        <f>SUM(C29:C36)</f>
        <v>1391381.35</v>
      </c>
    </row>
    <row r="29" spans="1:5" x14ac:dyDescent="0.2">
      <c r="A29" s="32">
        <v>1241</v>
      </c>
      <c r="B29" s="28" t="s">
        <v>229</v>
      </c>
      <c r="C29" s="33">
        <v>643976.32999999996</v>
      </c>
    </row>
    <row r="30" spans="1:5" x14ac:dyDescent="0.2">
      <c r="A30" s="32">
        <v>1242</v>
      </c>
      <c r="B30" s="28" t="s">
        <v>230</v>
      </c>
      <c r="C30" s="33">
        <v>21983</v>
      </c>
    </row>
    <row r="31" spans="1:5" x14ac:dyDescent="0.2">
      <c r="A31" s="32">
        <v>1243</v>
      </c>
      <c r="B31" s="28" t="s">
        <v>231</v>
      </c>
      <c r="C31" s="33">
        <v>0</v>
      </c>
    </row>
    <row r="32" spans="1:5" x14ac:dyDescent="0.2">
      <c r="A32" s="32">
        <v>1244</v>
      </c>
      <c r="B32" s="28" t="s">
        <v>232</v>
      </c>
      <c r="C32" s="33">
        <v>663000.02</v>
      </c>
    </row>
    <row r="33" spans="1:5" x14ac:dyDescent="0.2">
      <c r="A33" s="32">
        <v>1245</v>
      </c>
      <c r="B33" s="28" t="s">
        <v>233</v>
      </c>
      <c r="C33" s="33">
        <v>0</v>
      </c>
    </row>
    <row r="34" spans="1:5" x14ac:dyDescent="0.2">
      <c r="A34" s="32">
        <v>1246</v>
      </c>
      <c r="B34" s="28" t="s">
        <v>234</v>
      </c>
      <c r="C34" s="33">
        <v>62422</v>
      </c>
    </row>
    <row r="35" spans="1:5" x14ac:dyDescent="0.2">
      <c r="A35" s="32">
        <v>1247</v>
      </c>
      <c r="B35" s="28" t="s">
        <v>235</v>
      </c>
      <c r="C35" s="33">
        <v>0</v>
      </c>
    </row>
    <row r="36" spans="1:5" x14ac:dyDescent="0.2">
      <c r="A36" s="32">
        <v>1248</v>
      </c>
      <c r="B36" s="28" t="s">
        <v>236</v>
      </c>
      <c r="C36" s="33">
        <v>0</v>
      </c>
    </row>
    <row r="37" spans="1:5" x14ac:dyDescent="0.2">
      <c r="A37" s="32">
        <v>1250</v>
      </c>
      <c r="B37" s="28" t="s">
        <v>238</v>
      </c>
      <c r="C37" s="33">
        <f>SUM(C38:C42)</f>
        <v>29771</v>
      </c>
    </row>
    <row r="38" spans="1:5" x14ac:dyDescent="0.2">
      <c r="A38" s="32">
        <v>1251</v>
      </c>
      <c r="B38" s="28" t="s">
        <v>239</v>
      </c>
      <c r="C38" s="33">
        <v>29771</v>
      </c>
    </row>
    <row r="39" spans="1:5" x14ac:dyDescent="0.2">
      <c r="A39" s="32">
        <v>1252</v>
      </c>
      <c r="B39" s="28" t="s">
        <v>240</v>
      </c>
      <c r="C39" s="33">
        <v>0</v>
      </c>
    </row>
    <row r="40" spans="1:5" x14ac:dyDescent="0.2">
      <c r="A40" s="32">
        <v>1253</v>
      </c>
      <c r="B40" s="28" t="s">
        <v>241</v>
      </c>
      <c r="C40" s="33">
        <v>0</v>
      </c>
    </row>
    <row r="41" spans="1:5" x14ac:dyDescent="0.2">
      <c r="A41" s="32">
        <v>1254</v>
      </c>
      <c r="B41" s="28" t="s">
        <v>242</v>
      </c>
      <c r="C41" s="33">
        <v>0</v>
      </c>
    </row>
    <row r="42" spans="1:5" x14ac:dyDescent="0.2">
      <c r="A42" s="32">
        <v>1259</v>
      </c>
      <c r="B42" s="28" t="s">
        <v>243</v>
      </c>
      <c r="C42" s="33">
        <v>0</v>
      </c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457</v>
      </c>
      <c r="C46" s="33">
        <f>SUM(C47+C56+C59+C65+C67+C69)</f>
        <v>0</v>
      </c>
      <c r="D46" s="33">
        <v>0</v>
      </c>
    </row>
    <row r="47" spans="1:5" x14ac:dyDescent="0.2">
      <c r="A47" s="32">
        <v>5510</v>
      </c>
      <c r="B47" s="28" t="s">
        <v>458</v>
      </c>
      <c r="C47" s="33">
        <f>SUM(C48:C55)</f>
        <v>0</v>
      </c>
      <c r="D47" s="33">
        <v>0</v>
      </c>
    </row>
    <row r="48" spans="1:5" x14ac:dyDescent="0.2">
      <c r="A48" s="32">
        <v>5511</v>
      </c>
      <c r="B48" s="28" t="s">
        <v>459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460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461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462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463</v>
      </c>
      <c r="C52" s="33">
        <v>0</v>
      </c>
      <c r="D52" s="33">
        <v>0</v>
      </c>
    </row>
    <row r="53" spans="1:4" x14ac:dyDescent="0.2">
      <c r="A53" s="32">
        <v>5516</v>
      </c>
      <c r="B53" s="28" t="s">
        <v>464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465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f>SUM(C57:C58)</f>
        <v>0</v>
      </c>
      <c r="D56" s="33">
        <v>0</v>
      </c>
    </row>
    <row r="57" spans="1:4" x14ac:dyDescent="0.2">
      <c r="A57" s="32">
        <v>5521</v>
      </c>
      <c r="B57" s="28" t="s">
        <v>466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467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468</v>
      </c>
      <c r="C59" s="33">
        <f>SUM(C60:C64)</f>
        <v>0</v>
      </c>
      <c r="D59" s="33">
        <v>0</v>
      </c>
    </row>
    <row r="60" spans="1:4" x14ac:dyDescent="0.2">
      <c r="A60" s="32">
        <v>5531</v>
      </c>
      <c r="B60" s="28" t="s">
        <v>469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470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471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472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473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474</v>
      </c>
      <c r="C65" s="33">
        <f>SUM(C66)</f>
        <v>0</v>
      </c>
      <c r="D65" s="33">
        <v>0</v>
      </c>
    </row>
    <row r="66" spans="1:4" x14ac:dyDescent="0.2">
      <c r="A66" s="32">
        <v>5541</v>
      </c>
      <c r="B66" s="28" t="s">
        <v>474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475</v>
      </c>
      <c r="C67" s="33">
        <f>SUM(C68)</f>
        <v>0</v>
      </c>
      <c r="D67" s="33">
        <v>0</v>
      </c>
    </row>
    <row r="68" spans="1:4" x14ac:dyDescent="0.2">
      <c r="A68" s="32">
        <v>5551</v>
      </c>
      <c r="B68" s="28" t="s">
        <v>475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476</v>
      </c>
      <c r="C69" s="33">
        <f>SUM(C70:C77)</f>
        <v>0</v>
      </c>
      <c r="D69" s="33">
        <v>0</v>
      </c>
    </row>
    <row r="70" spans="1:4" x14ac:dyDescent="0.2">
      <c r="A70" s="32">
        <v>5591</v>
      </c>
      <c r="B70" s="28" t="s">
        <v>477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478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479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480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481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374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482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483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f>SUM(C79)</f>
        <v>0</v>
      </c>
      <c r="D78" s="33">
        <v>0</v>
      </c>
    </row>
    <row r="79" spans="1:4" x14ac:dyDescent="0.2">
      <c r="A79" s="32">
        <v>5610</v>
      </c>
      <c r="B79" s="28" t="s">
        <v>484</v>
      </c>
      <c r="C79" s="33">
        <f>SUM(C80)</f>
        <v>0</v>
      </c>
      <c r="D79" s="33">
        <v>0</v>
      </c>
    </row>
    <row r="80" spans="1:4" x14ac:dyDescent="0.2">
      <c r="A80" s="32">
        <v>5611</v>
      </c>
      <c r="B80" s="28" t="s">
        <v>485</v>
      </c>
      <c r="C80" s="33">
        <v>0</v>
      </c>
      <c r="D80" s="33">
        <v>0</v>
      </c>
    </row>
    <row r="83" spans="1:1" ht="12" x14ac:dyDescent="0.2">
      <c r="A83" s="108" t="s">
        <v>523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scale="77" fitToWidth="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6"/>
  <sheetViews>
    <sheetView showGridLines="0" topLeftCell="A7" workbookViewId="0">
      <selection activeCell="A26" sqref="A26"/>
    </sheetView>
  </sheetViews>
  <sheetFormatPr baseColWidth="10" defaultRowHeight="11.25" x14ac:dyDescent="0.2"/>
  <cols>
    <col min="1" max="1" width="1.7109375" style="38" customWidth="1"/>
    <col min="2" max="2" width="57.85546875" style="38" bestFit="1" customWidth="1"/>
    <col min="3" max="3" width="11.28515625" style="38" bestFit="1" customWidth="1"/>
    <col min="4" max="4" width="8.7109375" style="38" bestFit="1" customWidth="1"/>
    <col min="5" max="16384" width="11.42578125" style="38"/>
  </cols>
  <sheetData>
    <row r="1" spans="1:4" s="36" customFormat="1" ht="18.95" customHeight="1" x14ac:dyDescent="0.25">
      <c r="A1" s="101" t="s">
        <v>520</v>
      </c>
      <c r="B1" s="101"/>
      <c r="C1" s="101"/>
      <c r="D1" s="101"/>
    </row>
    <row r="2" spans="1:4" s="36" customFormat="1" ht="18.95" customHeight="1" x14ac:dyDescent="0.25">
      <c r="A2" s="101" t="s">
        <v>516</v>
      </c>
      <c r="B2" s="101"/>
      <c r="C2" s="101"/>
      <c r="D2" s="101"/>
    </row>
    <row r="3" spans="1:4" s="36" customFormat="1" ht="18.95" customHeight="1" x14ac:dyDescent="0.25">
      <c r="A3" s="101" t="s">
        <v>521</v>
      </c>
      <c r="B3" s="101"/>
      <c r="C3" s="101"/>
      <c r="D3" s="101"/>
    </row>
    <row r="4" spans="1:4" s="39" customFormat="1" ht="18.95" customHeight="1" x14ac:dyDescent="0.2">
      <c r="A4" s="102" t="s">
        <v>512</v>
      </c>
      <c r="B4" s="102"/>
      <c r="C4" s="102"/>
      <c r="D4" s="102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0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337976.89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337976.89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1516289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337976.89</v>
      </c>
    </row>
    <row r="26" spans="1:4" ht="12" x14ac:dyDescent="0.2">
      <c r="A26" s="108" t="s">
        <v>523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39"/>
  <sheetViews>
    <sheetView showGridLines="0" topLeftCell="A31" workbookViewId="0">
      <selection activeCell="A39" sqref="A39"/>
    </sheetView>
  </sheetViews>
  <sheetFormatPr baseColWidth="10" defaultRowHeight="11.25" x14ac:dyDescent="0.2"/>
  <cols>
    <col min="1" max="1" width="1.7109375" style="38" customWidth="1"/>
    <col min="2" max="2" width="60.85546875" style="38" bestFit="1" customWidth="1"/>
    <col min="3" max="3" width="10" style="38" bestFit="1" customWidth="1"/>
    <col min="4" max="4" width="9.28515625" style="85" bestFit="1" customWidth="1"/>
    <col min="5" max="16384" width="11.42578125" style="38"/>
  </cols>
  <sheetData>
    <row r="1" spans="1:4" s="66" customFormat="1" ht="18.95" customHeight="1" x14ac:dyDescent="0.25">
      <c r="A1" s="103" t="s">
        <v>520</v>
      </c>
      <c r="B1" s="103"/>
      <c r="C1" s="103"/>
      <c r="D1" s="103"/>
    </row>
    <row r="2" spans="1:4" s="66" customFormat="1" ht="18.95" customHeight="1" x14ac:dyDescent="0.25">
      <c r="A2" s="103" t="s">
        <v>517</v>
      </c>
      <c r="B2" s="103"/>
      <c r="C2" s="103"/>
      <c r="D2" s="103"/>
    </row>
    <row r="3" spans="1:4" s="66" customFormat="1" ht="18.95" customHeight="1" x14ac:dyDescent="0.25">
      <c r="A3" s="103" t="s">
        <v>521</v>
      </c>
      <c r="B3" s="103"/>
      <c r="C3" s="103"/>
      <c r="D3" s="103"/>
    </row>
    <row r="4" spans="1:4" s="67" customFormat="1" x14ac:dyDescent="0.2">
      <c r="A4" s="104"/>
      <c r="B4" s="104"/>
      <c r="C4" s="104"/>
      <c r="D4" s="104"/>
    </row>
    <row r="5" spans="1:4" x14ac:dyDescent="0.2">
      <c r="A5" s="68" t="s">
        <v>93</v>
      </c>
      <c r="B5" s="69"/>
      <c r="C5" s="70"/>
      <c r="D5" s="71">
        <v>0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666352.16</v>
      </c>
    </row>
    <row r="8" spans="1:4" x14ac:dyDescent="0.2">
      <c r="A8" s="52"/>
      <c r="B8" s="77" t="s">
        <v>91</v>
      </c>
      <c r="C8" s="54">
        <v>57351.41</v>
      </c>
      <c r="D8" s="78"/>
    </row>
    <row r="9" spans="1:4" x14ac:dyDescent="0.2">
      <c r="A9" s="52"/>
      <c r="B9" s="77" t="s">
        <v>90</v>
      </c>
      <c r="C9" s="54">
        <v>0</v>
      </c>
      <c r="D9" s="79"/>
    </row>
    <row r="10" spans="1:4" x14ac:dyDescent="0.2">
      <c r="A10" s="52"/>
      <c r="B10" s="77" t="s">
        <v>89</v>
      </c>
      <c r="C10" s="54">
        <v>0</v>
      </c>
      <c r="D10" s="79"/>
    </row>
    <row r="11" spans="1:4" x14ac:dyDescent="0.2">
      <c r="A11" s="52"/>
      <c r="B11" s="77" t="s">
        <v>88</v>
      </c>
      <c r="C11" s="54">
        <v>0</v>
      </c>
      <c r="D11" s="79"/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0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0</v>
      </c>
      <c r="D15" s="79"/>
    </row>
    <row r="16" spans="1:4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609000.75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SUM(D27:D33)</f>
        <v>0</v>
      </c>
    </row>
    <row r="27" spans="1:4" x14ac:dyDescent="0.2">
      <c r="A27" s="52"/>
      <c r="B27" s="77" t="s">
        <v>58</v>
      </c>
      <c r="C27" s="54">
        <v>0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-666352.16</v>
      </c>
    </row>
    <row r="39" spans="1:4" ht="12" x14ac:dyDescent="0.2">
      <c r="A39" s="108" t="s">
        <v>523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0"/>
  <sheetViews>
    <sheetView tabSelected="1" workbookViewId="0">
      <selection activeCell="A50" sqref="A50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00" t="s">
        <v>520</v>
      </c>
      <c r="B1" s="105"/>
      <c r="C1" s="105"/>
      <c r="D1" s="105"/>
      <c r="E1" s="105"/>
      <c r="F1" s="105"/>
      <c r="G1" s="26" t="s">
        <v>180</v>
      </c>
      <c r="H1" s="27">
        <f>'Notas a los Edos Financieros'!E1</f>
        <v>2018</v>
      </c>
    </row>
    <row r="2" spans="1:10" ht="18.95" customHeight="1" x14ac:dyDescent="0.2">
      <c r="A2" s="100" t="s">
        <v>518</v>
      </c>
      <c r="B2" s="105"/>
      <c r="C2" s="105"/>
      <c r="D2" s="105"/>
      <c r="E2" s="105"/>
      <c r="F2" s="105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06" t="s">
        <v>521</v>
      </c>
      <c r="B3" s="107"/>
      <c r="C3" s="107"/>
      <c r="D3" s="107"/>
      <c r="E3" s="107"/>
      <c r="F3" s="107"/>
      <c r="G3" s="26" t="s">
        <v>184</v>
      </c>
      <c r="H3" s="27">
        <f>'Notas a los Edos Financieros'!E3</f>
        <v>1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  <row r="50" spans="1:1" ht="12" x14ac:dyDescent="0.2">
      <c r="A50" s="108" t="s">
        <v>523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EA!Área_de_impresión</vt:lpstr>
      <vt:lpstr>EFE!Área_de_impresión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2018-10-08T18:07:01Z</cp:lastPrinted>
  <dcterms:created xsi:type="dcterms:W3CDTF">2012-12-11T20:36:24Z</dcterms:created>
  <dcterms:modified xsi:type="dcterms:W3CDTF">2018-10-18T18:03:33Z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