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L\"/>
    </mc:Choice>
  </mc:AlternateContent>
  <xr:revisionPtr revIDLastSave="0" documentId="10_ncr:8100000_{1843D143-47C9-41A4-B013-F476D792A5F1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  <definedName name="_xlnm.Print_Titles" localSheetId="4">EFE!$1:$4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6" i="63" s="1"/>
  <c r="D15" i="62"/>
  <c r="C15" i="62"/>
  <c r="C96" i="60" l="1"/>
  <c r="D5" i="64" s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C60" i="59"/>
  <c r="D60" i="59"/>
</calcChain>
</file>

<file path=xl/sharedStrings.xml><?xml version="1.0" encoding="utf-8"?>
<sst xmlns="http://schemas.openxmlformats.org/spreadsheetml/2006/main" count="723" uniqueCount="523">
  <si>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</si>
  <si>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</si>
  <si>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</si>
  <si>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</si>
  <si>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</si>
  <si>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</si>
  <si>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</si>
  <si>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</si>
  <si>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</si>
  <si>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</si>
  <si>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</si>
  <si>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</si>
  <si>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</si>
  <si>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</si>
  <si>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</si>
  <si>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</si>
  <si>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</si>
  <si>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</si>
  <si>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</si>
  <si>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</si>
  <si>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</si>
  <si>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</si>
  <si>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</si>
  <si>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</si>
  <si>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</si>
  <si>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</si>
  <si>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</si>
  <si>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</si>
  <si>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</si>
  <si>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</si>
  <si>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</si>
  <si>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</si>
  <si>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</si>
  <si>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</si>
  <si>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</si>
  <si>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</si>
  <si>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</si>
  <si>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</si>
  <si>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</si>
  <si>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</si>
  <si>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</si>
  <si>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</si>
  <si>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</si>
  <si>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</si>
  <si>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</si>
  <si>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</si>
  <si>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</si>
  <si>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</si>
  <si>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</si>
  <si>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</si>
  <si>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</si>
  <si>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</si>
  <si>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</si>
  <si>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</si>
  <si>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</si>
  <si>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</si>
  <si>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</si>
  <si>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</si>
  <si>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</si>
  <si>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</si>
  <si>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</si>
  <si>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</si>
  <si>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</si>
  <si>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</si>
  <si>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</si>
  <si>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</si>
  <si>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</si>
  <si>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</si>
  <si>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</si>
  <si>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</si>
  <si>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</si>
  <si>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</si>
  <si>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</si>
  <si>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</si>
  <si>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</si>
  <si>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</si>
  <si>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</si>
  <si>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</si>
  <si>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</si>
  <si>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</si>
  <si>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</si>
  <si>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</si>
  <si>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</si>
  <si>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</si>
  <si>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</si>
  <si>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</si>
  <si>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</si>
  <si>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</si>
  <si>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</si>
  <si>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</si>
  <si>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</si>
  <si>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</si>
  <si>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</si>
  <si>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</si>
  <si>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</si>
  <si>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</si>
  <si>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</si>
  <si>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</si>
  <si>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</si>
  <si>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</si>
  <si>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</si>
  <si>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</si>
  <si>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</si>
  <si>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</si>
  <si>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</si>
  <si>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</si>
  <si>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</si>
  <si>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</si>
  <si>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</si>
  <si>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</si>
  <si>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</si>
  <si>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</si>
  <si>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</si>
  <si>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</si>
  <si>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</si>
  <si>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</si>
  <si>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</si>
  <si>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</si>
  <si>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</si>
  <si>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</si>
  <si>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</si>
  <si>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</si>
  <si>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</si>
  <si>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</si>
  <si>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</si>
  <si>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</si>
  <si>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</si>
  <si>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</si>
  <si>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</si>
  <si>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</si>
  <si>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</si>
  <si>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</si>
  <si>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</si>
  <si>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</si>
  <si>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</si>
  <si>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</si>
  <si>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</si>
  <si>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</si>
  <si>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</si>
  <si>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</si>
  <si>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</si>
  <si>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</si>
  <si>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</si>
  <si>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</si>
  <si>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</si>
  <si>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</si>
  <si>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</si>
  <si>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</si>
  <si>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</si>
  <si>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</si>
  <si>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</si>
  <si>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</si>
  <si>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</si>
  <si>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</si>
  <si>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</si>
  <si>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</si>
  <si>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</si>
  <si>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</si>
  <si>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</si>
  <si>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</si>
  <si>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</si>
  <si>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</si>
  <si>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</si>
  <si>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</si>
  <si>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</si>
  <si>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</si>
  <si>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</si>
  <si>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</si>
  <si>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</si>
  <si>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</si>
  <si>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</si>
  <si>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</si>
  <si>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</si>
  <si>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</si>
  <si>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</si>
  <si>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</si>
  <si>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</si>
  <si>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</si>
  <si>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</si>
  <si>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</si>
  <si>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</si>
  <si>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</si>
  <si>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</si>
  <si>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</si>
  <si>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</si>
  <si>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</si>
  <si>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</si>
  <si>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</si>
  <si>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</si>
  <si>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</si>
  <si>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</si>
  <si>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</si>
  <si>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</si>
  <si>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</si>
  <si>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</si>
  <si>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</si>
  <si>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</si>
  <si>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</si>
  <si>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</si>
  <si>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</si>
  <si>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</si>
  <si>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</si>
  <si>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</si>
  <si>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</si>
  <si>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</si>
  <si>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</si>
  <si>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</si>
  <si>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</si>
  <si>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</si>
  <si>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</si>
  <si>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</si>
  <si>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</si>
  <si>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</si>
  <si>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</si>
  <si>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</si>
  <si>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</si>
  <si>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</si>
  <si>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</si>
  <si>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</si>
  <si>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</si>
  <si>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</si>
  <si>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</si>
  <si>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</si>
  <si>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</si>
  <si>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</si>
  <si>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</si>
  <si>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</si>
  <si>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</si>
  <si>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</si>
  <si>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</si>
  <si>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</si>
  <si>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</si>
  <si>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</si>
  <si>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</si>
  <si>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</si>
  <si>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</si>
  <si>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</si>
  <si>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</si>
  <si>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</si>
  <si>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</si>
  <si>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</si>
  <si>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</si>
  <si>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</si>
  <si>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</si>
  <si>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</si>
  <si>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</si>
  <si>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</si>
  <si>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</si>
  <si>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</si>
  <si>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</si>
  <si>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</si>
  <si>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</si>
  <si>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</si>
  <si>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</si>
  <si>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</si>
  <si>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</si>
  <si>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</si>
  <si>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</si>
  <si>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</si>
  <si>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</si>
  <si>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</si>
  <si>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</si>
  <si>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</si>
  <si>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</si>
  <si>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</si>
  <si>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</si>
  <si>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</si>
  <si>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</si>
  <si>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</si>
  <si>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</si>
  <si>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</si>
  <si>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</si>
  <si>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</si>
  <si>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</si>
  <si>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</si>
  <si>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</si>
  <si>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</si>
  <si>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</si>
  <si>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</si>
  <si>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</si>
  <si>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</si>
  <si>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</si>
  <si>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</si>
  <si>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</si>
  <si>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</si>
  <si>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</si>
  <si>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</si>
  <si>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</si>
  <si>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</si>
  <si>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</si>
  <si>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</si>
  <si>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</si>
  <si>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</si>
  <si>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</si>
  <si>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</si>
  <si>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</si>
  <si>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</si>
  <si>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</si>
  <si>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</si>
  <si>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</si>
  <si>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</si>
  <si>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</si>
  <si>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</si>
  <si>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</si>
  <si>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</si>
  <si>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</si>
  <si>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</si>
  <si>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</si>
  <si>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</si>
  <si>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</si>
  <si>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</si>
  <si>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</si>
  <si>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</si>
  <si>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</si>
  <si>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</si>
  <si>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</si>
  <si>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</si>
  <si>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</si>
  <si>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</si>
  <si>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</si>
  <si>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</si>
  <si>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</si>
  <si>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</si>
  <si>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</si>
  <si>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</si>
  <si>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</si>
  <si>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</si>
  <si>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</si>
  <si>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</si>
  <si>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</si>
  <si>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</si>
  <si>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</si>
  <si>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</si>
  <si>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</si>
  <si>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</si>
  <si>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</si>
  <si>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</si>
  <si>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</si>
  <si>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</si>
  <si>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</si>
  <si>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</si>
  <si>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</si>
  <si>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</si>
  <si>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</si>
  <si>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</si>
  <si>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</si>
  <si>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</si>
  <si>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</si>
  <si>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</si>
  <si>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</si>
  <si>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</si>
  <si>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</si>
  <si>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</si>
  <si>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</si>
  <si>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</si>
  <si>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</si>
  <si>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</si>
  <si>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</si>
  <si>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</si>
  <si>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</si>
  <si>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</si>
  <si>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</si>
  <si>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</si>
  <si>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</si>
  <si>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</si>
  <si>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</si>
  <si>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</si>
  <si>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</si>
  <si>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</si>
  <si>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</si>
  <si>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</si>
  <si>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</si>
  <si>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</si>
  <si>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</si>
  <si>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</si>
  <si>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</si>
  <si>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</si>
  <si>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</si>
  <si>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</si>
  <si>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</si>
  <si>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</si>
  <si>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</si>
  <si>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</si>
  <si>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</si>
  <si>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</si>
  <si>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</si>
  <si>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</si>
  <si>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</si>
  <si>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</si>
  <si>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</si>
  <si>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</si>
  <si>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</si>
  <si>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</si>
  <si>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</si>
  <si>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</si>
  <si>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</si>
  <si>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</si>
  <si>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</si>
  <si>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</si>
  <si>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</si>
  <si>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</si>
  <si>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</si>
  <si>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</si>
  <si>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</si>
  <si>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</si>
  <si>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</si>
  <si>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</si>
  <si>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</si>
  <si>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</si>
  <si>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</si>
  <si>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</si>
  <si>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</si>
  <si>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</si>
  <si>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</si>
  <si>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</si>
  <si>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</si>
  <si>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</si>
  <si>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</si>
  <si>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</si>
  <si>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</si>
  <si>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</si>
  <si>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</si>
  <si>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</si>
  <si>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</si>
  <si>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</si>
  <si>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</si>
  <si>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</si>
  <si>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</si>
  <si>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</si>
  <si>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</si>
  <si>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</si>
  <si>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</si>
  <si>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</si>
  <si>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</si>
  <si>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</si>
  <si>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</si>
  <si>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</si>
  <si>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</si>
  <si>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</si>
  <si>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</si>
  <si>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</si>
  <si>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</si>
  <si>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</si>
  <si>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</si>
  <si>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</si>
  <si>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</si>
  <si>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</si>
  <si>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</si>
  <si>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</si>
  <si>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</si>
  <si>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</si>
  <si>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</si>
  <si>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</si>
  <si>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</si>
  <si>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</si>
  <si>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</si>
  <si>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</si>
  <si>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</si>
  <si>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</si>
  <si>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</si>
  <si>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</si>
  <si>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</si>
  <si>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</si>
  <si>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</si>
  <si>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</si>
  <si>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</si>
  <si>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</si>
  <si>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</si>
  <si>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</si>
  <si>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</si>
  <si>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</si>
  <si>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</si>
  <si>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</si>
  <si>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</si>
  <si>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</si>
  <si>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</si>
  <si>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</si>
  <si>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</si>
  <si>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</si>
  <si>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</si>
  <si>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</si>
  <si>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</si>
  <si>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</si>
  <si>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</si>
  <si>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</si>
  <si>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</si>
  <si>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</si>
  <si>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</si>
  <si>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</si>
  <si>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</si>
  <si>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</si>
  <si>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</si>
  <si>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</si>
  <si>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</si>
  <si>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</si>
  <si>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</si>
  <si>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</si>
  <si>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</si>
  <si>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</si>
  <si>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</si>
  <si>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</si>
  <si>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</si>
  <si>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</si>
  <si>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</si>
  <si>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</si>
  <si>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</si>
  <si>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</si>
  <si>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</si>
  <si>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</si>
  <si>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</si>
  <si>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</si>
  <si>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</si>
  <si>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</si>
  <si>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</si>
  <si>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</si>
  <si>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</si>
  <si>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</si>
  <si>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</si>
  <si>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</si>
  <si>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</si>
  <si>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 LA FERIA REGIONAL  PUERTA DE ORO DEL BAJÍO</t>
  </si>
  <si>
    <t>Correspondiente del 1 de Enero al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</si>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</sst>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2" fillId="5" borderId="0" xfId="8" applyFont="1" applyFill="1" applyAlignment="1">
      <alignment wrapText="1"/>
    </xf>
    <xf numFmtId="0" fontId="9" fillId="0" borderId="0" xfId="8" applyFont="1" applyAlignment="1">
      <alignment wrapText="1"/>
    </xf>
    <xf numFmtId="0" fontId="9" fillId="0" borderId="0" xfId="9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0" borderId="0" xfId="3" applyFont="1" applyAlignment="1" applyProtection="1">
      <alignment vertical="top"/>
    </xf>
    <xf numFmtId="0" fontId="16" fillId="0" borderId="0" xfId="3" applyFont="1" applyAlignment="1" applyProtection="1">
      <alignment vertical="top" wrapText="1"/>
      <protection locked="0"/>
    </xf>
    <xf numFmtId="4" fontId="16" fillId="0" borderId="0" xfId="3" applyNumberFormat="1" applyFont="1" applyAlignment="1" applyProtection="1">
      <alignment vertical="top"/>
      <protection locked="0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1" sqref="A41:E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4" t="s">
        <v>520</v>
      </c>
      <c r="B1" s="94"/>
      <c r="C1" s="15"/>
      <c r="D1" s="12" t="s">
        <v>180</v>
      </c>
      <c r="E1" s="13">
        <v>2018</v>
      </c>
    </row>
    <row r="2" spans="1:5" ht="18.95" customHeight="1" x14ac:dyDescent="0.2">
      <c r="A2" s="95" t="s">
        <v>519</v>
      </c>
      <c r="B2" s="95"/>
      <c r="C2" s="35"/>
      <c r="D2" s="12" t="s">
        <v>182</v>
      </c>
      <c r="E2" s="15" t="s">
        <v>183</v>
      </c>
    </row>
    <row r="3" spans="1:5" ht="18.95" customHeight="1" x14ac:dyDescent="0.2">
      <c r="A3" s="96" t="s">
        <v>521</v>
      </c>
      <c r="B3" s="96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1" spans="1:5" ht="12" x14ac:dyDescent="0.2">
      <c r="A41" s="107" t="s">
        <v>522</v>
      </c>
      <c r="B41" s="108"/>
      <c r="C41" s="109"/>
      <c r="D41" s="109"/>
      <c r="E41" s="10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130" zoomScaleNormal="100" workbookViewId="0">
      <selection activeCell="A142" sqref="A142:E142"/>
    </sheetView>
  </sheetViews>
  <sheetFormatPr baseColWidth="10" defaultColWidth="9.140625" defaultRowHeight="11.25" x14ac:dyDescent="0.2"/>
  <cols>
    <col min="1" max="1" width="10" style="18" customWidth="1"/>
    <col min="2" max="2" width="43.140625" style="18" customWidth="1"/>
    <col min="3" max="3" width="10.85546875" style="18" bestFit="1" customWidth="1"/>
    <col min="4" max="4" width="11.7109375" style="18" customWidth="1"/>
    <col min="5" max="5" width="14.5703125" style="18" customWidth="1"/>
    <col min="6" max="6" width="22.7109375" style="18" customWidth="1"/>
    <col min="7" max="7" width="10.7109375" style="18" customWidth="1"/>
    <col min="8" max="8" width="13.85546875" style="18" customWidth="1"/>
    <col min="9" max="9" width="14" style="18" customWidth="1"/>
    <col min="10" max="16384" width="9.140625" style="18"/>
  </cols>
  <sheetData>
    <row r="1" spans="1:8" s="14" customFormat="1" ht="18.95" customHeight="1" x14ac:dyDescent="0.25">
      <c r="A1" s="97" t="s">
        <v>520</v>
      </c>
      <c r="B1" s="98"/>
      <c r="C1" s="98"/>
      <c r="D1" s="98"/>
      <c r="E1" s="98"/>
      <c r="F1" s="98"/>
      <c r="G1" s="12" t="s">
        <v>180</v>
      </c>
      <c r="H1" s="23">
        <v>2018</v>
      </c>
    </row>
    <row r="2" spans="1:8" s="14" customFormat="1" ht="18.95" customHeight="1" x14ac:dyDescent="0.25">
      <c r="A2" s="97" t="s">
        <v>181</v>
      </c>
      <c r="B2" s="98"/>
      <c r="C2" s="98"/>
      <c r="D2" s="98"/>
      <c r="E2" s="98"/>
      <c r="F2" s="98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7" t="s">
        <v>521</v>
      </c>
      <c r="B3" s="98"/>
      <c r="C3" s="98"/>
      <c r="D3" s="98"/>
      <c r="E3" s="98"/>
      <c r="F3" s="98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31729.19</v>
      </c>
      <c r="D20" s="22">
        <v>31729.19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7370</v>
      </c>
      <c r="D21" s="22">
        <v>7370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92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92" t="s">
        <v>200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92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ht="22.5" x14ac:dyDescent="0.2">
      <c r="A34" s="20">
        <v>1144</v>
      </c>
      <c r="B34" s="92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ht="33.75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91" t="s">
        <v>150</v>
      </c>
      <c r="F38" s="91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ht="22.5" x14ac:dyDescent="0.2">
      <c r="A52" s="20">
        <v>1230</v>
      </c>
      <c r="B52" s="92" t="s">
        <v>220</v>
      </c>
      <c r="C52" s="22">
        <f>SUM(C53:C59)</f>
        <v>1180566.46</v>
      </c>
      <c r="D52" s="22">
        <f t="shared" ref="D52:E52" si="0">SUM(D53:D59)</f>
        <v>-2116</v>
      </c>
      <c r="E52" s="22">
        <f t="shared" si="0"/>
        <v>-2116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-2116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1180566.46</v>
      </c>
      <c r="D56" s="22">
        <v>-2116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122576.73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22">
        <v>53000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298499.49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22">
        <v>14500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3585723.42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5290</v>
      </c>
      <c r="D72" s="22">
        <f t="shared" ref="D72:E72" si="2">SUM(D73:D77)</f>
        <v>0</v>
      </c>
      <c r="E72" s="22">
        <f t="shared" si="2"/>
        <v>0</v>
      </c>
    </row>
    <row r="73" spans="1:9" x14ac:dyDescent="0.2">
      <c r="A73" s="20">
        <v>1251</v>
      </c>
      <c r="B73" s="18" t="s">
        <v>239</v>
      </c>
      <c r="C73" s="22">
        <v>5290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1213293.2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ht="22.5" x14ac:dyDescent="0.2">
      <c r="A80" s="20">
        <v>1272</v>
      </c>
      <c r="B80" s="92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ht="22.5" x14ac:dyDescent="0.2">
      <c r="A89" s="20">
        <v>1161</v>
      </c>
      <c r="B89" s="92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ht="22.5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91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11084391.98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60471.6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1108342.69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150939.07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ht="22.5" x14ac:dyDescent="0.2">
      <c r="A107" s="20">
        <v>2116</v>
      </c>
      <c r="B107" s="92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225607.59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9539031.0299999993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2122</v>
      </c>
      <c r="B113" s="92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ht="22.5" x14ac:dyDescent="0.2">
      <c r="A122" s="20">
        <v>2164</v>
      </c>
      <c r="B122" s="92" t="s">
        <v>279</v>
      </c>
      <c r="C122" s="22">
        <v>0</v>
      </c>
    </row>
    <row r="123" spans="1:8" ht="22.5" x14ac:dyDescent="0.2">
      <c r="A123" s="20">
        <v>2165</v>
      </c>
      <c r="B123" s="92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ht="22.5" x14ac:dyDescent="0.2">
      <c r="A125" s="20">
        <v>2250</v>
      </c>
      <c r="B125" s="92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ht="22.5" x14ac:dyDescent="0.2">
      <c r="A129" s="20">
        <v>2254</v>
      </c>
      <c r="B129" s="92" t="s">
        <v>286</v>
      </c>
      <c r="C129" s="22">
        <v>0</v>
      </c>
    </row>
    <row r="130" spans="1:8" ht="22.5" x14ac:dyDescent="0.2">
      <c r="A130" s="20">
        <v>2255</v>
      </c>
      <c r="B130" s="92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42" spans="1:8" ht="12" x14ac:dyDescent="0.2">
      <c r="A142" s="107" t="s">
        <v>522</v>
      </c>
      <c r="B142" s="108"/>
      <c r="C142" s="109"/>
      <c r="D142" s="109"/>
      <c r="E142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topLeftCell="A205" zoomScaleNormal="100" workbookViewId="0">
      <selection activeCell="A220" sqref="A220:E220"/>
    </sheetView>
  </sheetViews>
  <sheetFormatPr baseColWidth="10" defaultColWidth="9.140625" defaultRowHeight="11.25" x14ac:dyDescent="0.2"/>
  <cols>
    <col min="1" max="1" width="10" style="18" customWidth="1"/>
    <col min="2" max="2" width="53.5703125" style="18" customWidth="1"/>
    <col min="3" max="3" width="10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95" t="s">
        <v>520</v>
      </c>
      <c r="B1" s="95"/>
      <c r="C1" s="95"/>
      <c r="D1" s="12" t="s">
        <v>180</v>
      </c>
      <c r="E1" s="23">
        <v>2018</v>
      </c>
    </row>
    <row r="2" spans="1:5" s="14" customFormat="1" ht="18.95" customHeight="1" x14ac:dyDescent="0.25">
      <c r="A2" s="95" t="s">
        <v>295</v>
      </c>
      <c r="B2" s="95"/>
      <c r="C2" s="95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5" t="s">
        <v>521</v>
      </c>
      <c r="B3" s="95"/>
      <c r="C3" s="95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1385098.1</v>
      </c>
    </row>
    <row r="9" spans="1:5" x14ac:dyDescent="0.2">
      <c r="A9" s="20">
        <v>4110</v>
      </c>
      <c r="B9" s="18" t="s">
        <v>298</v>
      </c>
      <c r="C9" s="22">
        <f>SUM(C10:C17)</f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0</v>
      </c>
    </row>
    <row r="27" spans="1:3" ht="22.5" x14ac:dyDescent="0.2">
      <c r="A27" s="20">
        <v>4141</v>
      </c>
      <c r="B27" s="92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0</v>
      </c>
    </row>
    <row r="33" spans="1:3" ht="22.5" x14ac:dyDescent="0.2">
      <c r="A33" s="20">
        <v>4151</v>
      </c>
      <c r="B33" s="92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ht="22.5" x14ac:dyDescent="0.2">
      <c r="A43" s="20">
        <v>4166</v>
      </c>
      <c r="B43" s="92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f>SUM(C48:C51)</f>
        <v>1385098.1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ht="22.5" x14ac:dyDescent="0.2">
      <c r="A49" s="20">
        <v>4172</v>
      </c>
      <c r="B49" s="92" t="s">
        <v>338</v>
      </c>
      <c r="C49" s="22">
        <v>0</v>
      </c>
    </row>
    <row r="50" spans="1:3" ht="22.5" x14ac:dyDescent="0.2">
      <c r="A50" s="20">
        <v>4173</v>
      </c>
      <c r="B50" s="92" t="s">
        <v>339</v>
      </c>
      <c r="C50" s="22">
        <v>1385098.1</v>
      </c>
    </row>
    <row r="51" spans="1:3" ht="22.5" x14ac:dyDescent="0.2">
      <c r="A51" s="20">
        <v>4174</v>
      </c>
      <c r="B51" s="92" t="s">
        <v>340</v>
      </c>
      <c r="C51" s="22">
        <v>0</v>
      </c>
    </row>
    <row r="52" spans="1:3" ht="33.75" x14ac:dyDescent="0.2">
      <c r="A52" s="20">
        <v>4190</v>
      </c>
      <c r="B52" s="92" t="s">
        <v>341</v>
      </c>
      <c r="C52" s="22">
        <f>SUM(C53:C54)</f>
        <v>0</v>
      </c>
    </row>
    <row r="53" spans="1:3" ht="33.75" x14ac:dyDescent="0.2">
      <c r="A53" s="20">
        <v>4191</v>
      </c>
      <c r="B53" s="92" t="s">
        <v>342</v>
      </c>
      <c r="C53" s="22">
        <v>0</v>
      </c>
    </row>
    <row r="54" spans="1:3" ht="33.75" x14ac:dyDescent="0.2">
      <c r="A54" s="20">
        <v>4192</v>
      </c>
      <c r="B54" s="92" t="s">
        <v>343</v>
      </c>
      <c r="C54" s="22">
        <v>0</v>
      </c>
    </row>
    <row r="55" spans="1:3" ht="22.5" x14ac:dyDescent="0.2">
      <c r="A55" s="20">
        <v>4200</v>
      </c>
      <c r="B55" s="92" t="s">
        <v>344</v>
      </c>
      <c r="C55" s="22">
        <f>SUM(C56+C60)</f>
        <v>4850000</v>
      </c>
    </row>
    <row r="56" spans="1:3" x14ac:dyDescent="0.2">
      <c r="A56" s="20">
        <v>4210</v>
      </c>
      <c r="B56" s="18" t="s">
        <v>345</v>
      </c>
      <c r="C56" s="22">
        <f>SUM(C57:C59)</f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f>SUM(C61:C66)</f>
        <v>4850000</v>
      </c>
    </row>
    <row r="61" spans="1:3" x14ac:dyDescent="0.2">
      <c r="A61" s="20">
        <v>4221</v>
      </c>
      <c r="B61" s="18" t="s">
        <v>350</v>
      </c>
      <c r="C61" s="22">
        <v>4850000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0</v>
      </c>
    </row>
    <row r="71" spans="1:5" x14ac:dyDescent="0.2">
      <c r="A71" s="20">
        <v>4310</v>
      </c>
      <c r="B71" s="18" t="s">
        <v>357</v>
      </c>
      <c r="C71" s="22">
        <f>SUM(C72:C73)</f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ht="22.5" x14ac:dyDescent="0.2">
      <c r="A77" s="20">
        <v>4323</v>
      </c>
      <c r="B77" s="92" t="s">
        <v>363</v>
      </c>
      <c r="C77" s="22">
        <v>0</v>
      </c>
    </row>
    <row r="78" spans="1:5" ht="22.5" x14ac:dyDescent="0.2">
      <c r="A78" s="20">
        <v>4324</v>
      </c>
      <c r="B78" s="92" t="s">
        <v>364</v>
      </c>
      <c r="C78" s="22">
        <v>0</v>
      </c>
    </row>
    <row r="79" spans="1:5" ht="22.5" x14ac:dyDescent="0.2">
      <c r="A79" s="20">
        <v>4325</v>
      </c>
      <c r="B79" s="92" t="s">
        <v>365</v>
      </c>
      <c r="C79" s="22">
        <v>0</v>
      </c>
    </row>
    <row r="80" spans="1:5" ht="22.5" x14ac:dyDescent="0.2">
      <c r="A80" s="20">
        <v>4330</v>
      </c>
      <c r="B80" s="92" t="s">
        <v>366</v>
      </c>
      <c r="C80" s="22">
        <f>SUM(C81)</f>
        <v>0</v>
      </c>
    </row>
    <row r="81" spans="1:5" ht="22.5" x14ac:dyDescent="0.2">
      <c r="A81" s="20">
        <v>4331</v>
      </c>
      <c r="B81" s="92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3679182.21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3679182.21</v>
      </c>
      <c r="D97" s="25">
        <f>C97/$C$96</f>
        <v>1</v>
      </c>
    </row>
    <row r="98" spans="1:4" x14ac:dyDescent="0.2">
      <c r="A98" s="20">
        <v>5110</v>
      </c>
      <c r="B98" s="18" t="s">
        <v>379</v>
      </c>
      <c r="C98" s="22">
        <f>SUM(C99:C104)</f>
        <v>2526340.65</v>
      </c>
      <c r="D98" s="25">
        <f t="shared" ref="D98:D161" si="0">C98/$C$96</f>
        <v>0.68665820440570136</v>
      </c>
    </row>
    <row r="99" spans="1:4" x14ac:dyDescent="0.2">
      <c r="A99" s="20">
        <v>5111</v>
      </c>
      <c r="B99" s="18" t="s">
        <v>380</v>
      </c>
      <c r="C99" s="22">
        <v>1626697.83</v>
      </c>
      <c r="D99" s="25">
        <f t="shared" si="0"/>
        <v>0.442135707652272</v>
      </c>
    </row>
    <row r="100" spans="1:4" x14ac:dyDescent="0.2">
      <c r="A100" s="20">
        <v>5112</v>
      </c>
      <c r="B100" s="18" t="s">
        <v>381</v>
      </c>
      <c r="C100" s="22">
        <v>440223.24</v>
      </c>
      <c r="D100" s="25">
        <f t="shared" si="0"/>
        <v>0.11965247027001688</v>
      </c>
    </row>
    <row r="101" spans="1:4" x14ac:dyDescent="0.2">
      <c r="A101" s="20">
        <v>5113</v>
      </c>
      <c r="B101" s="18" t="s">
        <v>382</v>
      </c>
      <c r="C101" s="22">
        <v>30784.54</v>
      </c>
      <c r="D101" s="25">
        <f t="shared" si="0"/>
        <v>8.3672235412336378E-3</v>
      </c>
    </row>
    <row r="102" spans="1:4" x14ac:dyDescent="0.2">
      <c r="A102" s="20">
        <v>5114</v>
      </c>
      <c r="B102" s="18" t="s">
        <v>383</v>
      </c>
      <c r="C102" s="22">
        <v>320915.15999999997</v>
      </c>
      <c r="D102" s="25">
        <f t="shared" si="0"/>
        <v>8.7224590053668463E-2</v>
      </c>
    </row>
    <row r="103" spans="1:4" x14ac:dyDescent="0.2">
      <c r="A103" s="20">
        <v>5115</v>
      </c>
      <c r="B103" s="18" t="s">
        <v>384</v>
      </c>
      <c r="C103" s="22">
        <v>107719.88</v>
      </c>
      <c r="D103" s="25">
        <f t="shared" si="0"/>
        <v>2.9278212888510353E-2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113349.9</v>
      </c>
      <c r="D105" s="25">
        <f t="shared" si="0"/>
        <v>3.0808449685344613E-2</v>
      </c>
    </row>
    <row r="106" spans="1:4" x14ac:dyDescent="0.2">
      <c r="A106" s="20">
        <v>5121</v>
      </c>
      <c r="B106" s="18" t="s">
        <v>387</v>
      </c>
      <c r="C106" s="22">
        <v>16538.61</v>
      </c>
      <c r="D106" s="25">
        <f t="shared" si="0"/>
        <v>4.4951864452508318E-3</v>
      </c>
    </row>
    <row r="107" spans="1:4" x14ac:dyDescent="0.2">
      <c r="A107" s="20">
        <v>5122</v>
      </c>
      <c r="B107" s="18" t="s">
        <v>388</v>
      </c>
      <c r="C107" s="22">
        <v>31403.8</v>
      </c>
      <c r="D107" s="25">
        <f t="shared" si="0"/>
        <v>8.5355381189451875E-3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145</v>
      </c>
      <c r="D109" s="25">
        <f t="shared" si="0"/>
        <v>3.9410932028832568E-5</v>
      </c>
    </row>
    <row r="110" spans="1:4" x14ac:dyDescent="0.2">
      <c r="A110" s="20">
        <v>5125</v>
      </c>
      <c r="B110" s="18" t="s">
        <v>391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392</v>
      </c>
      <c r="C111" s="22">
        <v>48196.27</v>
      </c>
      <c r="D111" s="25">
        <f t="shared" si="0"/>
        <v>1.3099723593194912E-2</v>
      </c>
    </row>
    <row r="112" spans="1:4" x14ac:dyDescent="0.2">
      <c r="A112" s="20">
        <v>5127</v>
      </c>
      <c r="B112" s="18" t="s">
        <v>393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17066.22</v>
      </c>
      <c r="D114" s="25">
        <f t="shared" si="0"/>
        <v>4.6385905959248483E-3</v>
      </c>
    </row>
    <row r="115" spans="1:4" x14ac:dyDescent="0.2">
      <c r="A115" s="20">
        <v>5130</v>
      </c>
      <c r="B115" s="18" t="s">
        <v>396</v>
      </c>
      <c r="C115" s="22">
        <f>SUM(C116:C124)</f>
        <v>1039491.66</v>
      </c>
      <c r="D115" s="25">
        <f t="shared" si="0"/>
        <v>0.28253334590895407</v>
      </c>
    </row>
    <row r="116" spans="1:4" x14ac:dyDescent="0.2">
      <c r="A116" s="20">
        <v>5131</v>
      </c>
      <c r="B116" s="18" t="s">
        <v>397</v>
      </c>
      <c r="C116" s="22">
        <v>102296.65</v>
      </c>
      <c r="D116" s="25">
        <f t="shared" si="0"/>
        <v>2.7804181516739829E-2</v>
      </c>
    </row>
    <row r="117" spans="1:4" x14ac:dyDescent="0.2">
      <c r="A117" s="20">
        <v>5132</v>
      </c>
      <c r="B117" s="18" t="s">
        <v>398</v>
      </c>
      <c r="C117" s="22">
        <v>13050</v>
      </c>
      <c r="D117" s="25">
        <f t="shared" si="0"/>
        <v>3.5469838825949312E-3</v>
      </c>
    </row>
    <row r="118" spans="1:4" x14ac:dyDescent="0.2">
      <c r="A118" s="20">
        <v>5133</v>
      </c>
      <c r="B118" s="18" t="s">
        <v>399</v>
      </c>
      <c r="C118" s="22">
        <v>463410</v>
      </c>
      <c r="D118" s="25">
        <f t="shared" si="0"/>
        <v>0.12595462076883657</v>
      </c>
    </row>
    <row r="119" spans="1:4" x14ac:dyDescent="0.2">
      <c r="A119" s="20">
        <v>5134</v>
      </c>
      <c r="B119" s="18" t="s">
        <v>400</v>
      </c>
      <c r="C119" s="22">
        <v>33648.629999999997</v>
      </c>
      <c r="D119" s="25">
        <f t="shared" si="0"/>
        <v>9.1456818606436997E-3</v>
      </c>
    </row>
    <row r="120" spans="1:4" x14ac:dyDescent="0.2">
      <c r="A120" s="20">
        <v>5135</v>
      </c>
      <c r="B120" s="18" t="s">
        <v>401</v>
      </c>
      <c r="C120" s="22">
        <v>302264.59999999998</v>
      </c>
      <c r="D120" s="25">
        <f t="shared" si="0"/>
        <v>8.2155376588429405E-2</v>
      </c>
    </row>
    <row r="121" spans="1:4" x14ac:dyDescent="0.2">
      <c r="A121" s="20">
        <v>5136</v>
      </c>
      <c r="B121" s="18" t="s">
        <v>402</v>
      </c>
      <c r="C121" s="22">
        <v>23891.599999999999</v>
      </c>
      <c r="D121" s="25">
        <f t="shared" si="0"/>
        <v>6.4937256804141804E-3</v>
      </c>
    </row>
    <row r="122" spans="1:4" x14ac:dyDescent="0.2">
      <c r="A122" s="20">
        <v>5137</v>
      </c>
      <c r="B122" s="18" t="s">
        <v>403</v>
      </c>
      <c r="C122" s="22">
        <v>18517.78</v>
      </c>
      <c r="D122" s="25">
        <f t="shared" si="0"/>
        <v>5.0331239234818973E-3</v>
      </c>
    </row>
    <row r="123" spans="1:4" x14ac:dyDescent="0.2">
      <c r="A123" s="20">
        <v>5138</v>
      </c>
      <c r="B123" s="18" t="s">
        <v>404</v>
      </c>
      <c r="C123" s="22">
        <v>39388.15</v>
      </c>
      <c r="D123" s="25">
        <f t="shared" si="0"/>
        <v>1.0705680706148012E-2</v>
      </c>
    </row>
    <row r="124" spans="1:4" x14ac:dyDescent="0.2">
      <c r="A124" s="20">
        <v>5139</v>
      </c>
      <c r="B124" s="18" t="s">
        <v>405</v>
      </c>
      <c r="C124" s="22">
        <v>43024.25</v>
      </c>
      <c r="D124" s="25">
        <f t="shared" si="0"/>
        <v>1.1693970981665516E-2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ht="22.5" x14ac:dyDescent="0.2">
      <c r="A156" s="20">
        <v>5291</v>
      </c>
      <c r="B156" s="92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ht="22.5" x14ac:dyDescent="0.2">
      <c r="A182" s="20">
        <v>5452</v>
      </c>
      <c r="B182" s="92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0</v>
      </c>
      <c r="D183" s="25">
        <f t="shared" si="1"/>
        <v>0</v>
      </c>
    </row>
    <row r="184" spans="1:4" ht="22.5" x14ac:dyDescent="0.2">
      <c r="A184" s="20">
        <v>5510</v>
      </c>
      <c r="B184" s="92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ht="22.5" x14ac:dyDescent="0.2">
      <c r="A200" s="20">
        <v>5534</v>
      </c>
      <c r="B200" s="92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ht="22.5" x14ac:dyDescent="0.2">
      <c r="A202" s="20">
        <v>5540</v>
      </c>
      <c r="B202" s="92" t="s">
        <v>474</v>
      </c>
      <c r="C202" s="22">
        <f>SUM(C203)</f>
        <v>0</v>
      </c>
      <c r="D202" s="25">
        <f t="shared" si="1"/>
        <v>0</v>
      </c>
    </row>
    <row r="203" spans="1:4" ht="22.5" x14ac:dyDescent="0.2">
      <c r="A203" s="20">
        <v>5541</v>
      </c>
      <c r="B203" s="92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5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5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5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5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5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5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5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5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5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20" spans="1:5" ht="12" x14ac:dyDescent="0.2">
      <c r="A220" s="107" t="s">
        <v>522</v>
      </c>
      <c r="B220" s="108"/>
      <c r="C220" s="109"/>
      <c r="D220" s="109"/>
      <c r="E220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31496062992125984" top="0.35433070866141736" bottom="0.35433070866141736" header="0.31496062992125984" footer="0.31496062992125984"/>
  <pageSetup scale="80"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topLeftCell="A13" workbookViewId="0">
      <selection activeCell="A31" sqref="A31:E31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9" t="s">
        <v>520</v>
      </c>
      <c r="B1" s="99"/>
      <c r="C1" s="99"/>
      <c r="D1" s="26" t="s">
        <v>180</v>
      </c>
      <c r="E1" s="27">
        <v>2018</v>
      </c>
    </row>
    <row r="2" spans="1:5" ht="18.95" customHeight="1" x14ac:dyDescent="0.2">
      <c r="A2" s="99" t="s">
        <v>486</v>
      </c>
      <c r="B2" s="99"/>
      <c r="C2" s="99"/>
      <c r="D2" s="26" t="s">
        <v>182</v>
      </c>
      <c r="E2" s="27" t="str">
        <f>ESF!H2</f>
        <v>Trimestral</v>
      </c>
    </row>
    <row r="3" spans="1:5" ht="18.95" customHeight="1" x14ac:dyDescent="0.2">
      <c r="A3" s="99" t="s">
        <v>521</v>
      </c>
      <c r="B3" s="99"/>
      <c r="C3" s="99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595402.38</v>
      </c>
    </row>
    <row r="9" spans="1:5" x14ac:dyDescent="0.2">
      <c r="A9" s="32">
        <v>3120</v>
      </c>
      <c r="B9" s="28" t="s">
        <v>487</v>
      </c>
      <c r="C9" s="33">
        <v>1061565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2555915.89</v>
      </c>
    </row>
    <row r="15" spans="1:5" x14ac:dyDescent="0.2">
      <c r="A15" s="32">
        <v>3220</v>
      </c>
      <c r="B15" s="28" t="s">
        <v>491</v>
      </c>
      <c r="C15" s="33">
        <v>7741812.2999999998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5" x14ac:dyDescent="0.2">
      <c r="A17" s="32">
        <v>3231</v>
      </c>
      <c r="B17" s="28" t="s">
        <v>493</v>
      </c>
      <c r="C17" s="33">
        <v>0</v>
      </c>
    </row>
    <row r="18" spans="1:5" x14ac:dyDescent="0.2">
      <c r="A18" s="32">
        <v>3232</v>
      </c>
      <c r="B18" s="28" t="s">
        <v>494</v>
      </c>
      <c r="C18" s="33">
        <v>0</v>
      </c>
    </row>
    <row r="19" spans="1:5" x14ac:dyDescent="0.2">
      <c r="A19" s="32">
        <v>3233</v>
      </c>
      <c r="B19" s="28" t="s">
        <v>495</v>
      </c>
      <c r="C19" s="33">
        <v>0</v>
      </c>
    </row>
    <row r="20" spans="1:5" x14ac:dyDescent="0.2">
      <c r="A20" s="32">
        <v>3239</v>
      </c>
      <c r="B20" s="28" t="s">
        <v>496</v>
      </c>
      <c r="C20" s="33">
        <v>0</v>
      </c>
    </row>
    <row r="21" spans="1:5" x14ac:dyDescent="0.2">
      <c r="A21" s="32">
        <v>3240</v>
      </c>
      <c r="B21" s="28" t="s">
        <v>497</v>
      </c>
      <c r="C21" s="33">
        <f>SUM(C22:C24)</f>
        <v>0</v>
      </c>
    </row>
    <row r="22" spans="1:5" x14ac:dyDescent="0.2">
      <c r="A22" s="32">
        <v>3241</v>
      </c>
      <c r="B22" s="28" t="s">
        <v>498</v>
      </c>
      <c r="C22" s="33">
        <v>0</v>
      </c>
    </row>
    <row r="23" spans="1:5" x14ac:dyDescent="0.2">
      <c r="A23" s="32">
        <v>3242</v>
      </c>
      <c r="B23" s="28" t="s">
        <v>499</v>
      </c>
      <c r="C23" s="33">
        <v>0</v>
      </c>
    </row>
    <row r="24" spans="1:5" x14ac:dyDescent="0.2">
      <c r="A24" s="32">
        <v>3243</v>
      </c>
      <c r="B24" s="28" t="s">
        <v>500</v>
      </c>
      <c r="C24" s="33">
        <v>0</v>
      </c>
    </row>
    <row r="25" spans="1:5" x14ac:dyDescent="0.2">
      <c r="A25" s="32">
        <v>3250</v>
      </c>
      <c r="B25" s="28" t="s">
        <v>501</v>
      </c>
      <c r="C25" s="33">
        <f>SUM(C26:C27)</f>
        <v>0</v>
      </c>
    </row>
    <row r="26" spans="1:5" x14ac:dyDescent="0.2">
      <c r="A26" s="32">
        <v>3251</v>
      </c>
      <c r="B26" s="28" t="s">
        <v>502</v>
      </c>
      <c r="C26" s="33">
        <v>0</v>
      </c>
    </row>
    <row r="27" spans="1:5" x14ac:dyDescent="0.2">
      <c r="A27" s="32">
        <v>3252</v>
      </c>
      <c r="B27" s="28" t="s">
        <v>503</v>
      </c>
      <c r="C27" s="33">
        <v>0</v>
      </c>
    </row>
    <row r="31" spans="1:5" ht="12" x14ac:dyDescent="0.2">
      <c r="A31" s="107" t="s">
        <v>522</v>
      </c>
      <c r="B31" s="108"/>
      <c r="C31" s="109"/>
      <c r="D31" s="109"/>
      <c r="E31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4"/>
  <sheetViews>
    <sheetView topLeftCell="A73" workbookViewId="0">
      <selection activeCell="A84" sqref="A84:E84"/>
    </sheetView>
  </sheetViews>
  <sheetFormatPr baseColWidth="10" defaultColWidth="9.140625" defaultRowHeight="11.25" x14ac:dyDescent="0.2"/>
  <cols>
    <col min="1" max="1" width="10" style="28" customWidth="1"/>
    <col min="2" max="2" width="40.140625" style="28" customWidth="1"/>
    <col min="3" max="3" width="10" style="28" bestFit="1" customWidth="1"/>
    <col min="4" max="4" width="11.140625" style="28" bestFit="1" customWidth="1"/>
    <col min="5" max="5" width="9.28515625" style="28" bestFit="1" customWidth="1"/>
    <col min="6" max="16384" width="9.140625" style="28"/>
  </cols>
  <sheetData>
    <row r="1" spans="1:5" s="34" customFormat="1" ht="18.95" customHeight="1" x14ac:dyDescent="0.25">
      <c r="A1" s="99" t="s">
        <v>520</v>
      </c>
      <c r="B1" s="99"/>
      <c r="C1" s="99"/>
      <c r="D1" s="26" t="s">
        <v>180</v>
      </c>
      <c r="E1" s="27">
        <v>2018</v>
      </c>
    </row>
    <row r="2" spans="1:5" s="34" customFormat="1" ht="18.95" customHeight="1" x14ac:dyDescent="0.25">
      <c r="A2" s="99" t="s">
        <v>504</v>
      </c>
      <c r="B2" s="99"/>
      <c r="C2" s="99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9" t="s">
        <v>521</v>
      </c>
      <c r="B3" s="99"/>
      <c r="C3" s="99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451699.01</v>
      </c>
      <c r="D10" s="33">
        <v>173162.39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ht="22.5" x14ac:dyDescent="0.2">
      <c r="A13" s="32">
        <v>1116</v>
      </c>
      <c r="B13" s="93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451699.01</v>
      </c>
      <c r="D15" s="33">
        <f>SUM(D8:D14)</f>
        <v>173162.39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ht="22.5" x14ac:dyDescent="0.2">
      <c r="A20" s="32">
        <v>1230</v>
      </c>
      <c r="B20" s="93" t="s">
        <v>220</v>
      </c>
      <c r="C20" s="33">
        <f>SUM(C21:C27)</f>
        <v>1180566.46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1180566.46</v>
      </c>
    </row>
    <row r="25" spans="1:5" ht="22.5" x14ac:dyDescent="0.2">
      <c r="A25" s="32">
        <v>1235</v>
      </c>
      <c r="B25" s="93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4089879.6399999997</v>
      </c>
    </row>
    <row r="29" spans="1:5" x14ac:dyDescent="0.2">
      <c r="A29" s="32">
        <v>1241</v>
      </c>
      <c r="B29" s="28" t="s">
        <v>229</v>
      </c>
      <c r="C29" s="33">
        <v>122576.73</v>
      </c>
    </row>
    <row r="30" spans="1:5" x14ac:dyDescent="0.2">
      <c r="A30" s="32">
        <v>1242</v>
      </c>
      <c r="B30" s="28" t="s">
        <v>230</v>
      </c>
      <c r="C30" s="33">
        <v>53000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298499.49</v>
      </c>
    </row>
    <row r="33" spans="1:5" x14ac:dyDescent="0.2">
      <c r="A33" s="32">
        <v>1245</v>
      </c>
      <c r="B33" s="28" t="s">
        <v>233</v>
      </c>
      <c r="C33" s="33">
        <v>14500</v>
      </c>
    </row>
    <row r="34" spans="1:5" x14ac:dyDescent="0.2">
      <c r="A34" s="32">
        <v>1246</v>
      </c>
      <c r="B34" s="28" t="s">
        <v>234</v>
      </c>
      <c r="C34" s="33">
        <v>3585723.42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15580</v>
      </c>
    </row>
    <row r="37" spans="1:5" x14ac:dyDescent="0.2">
      <c r="A37" s="32">
        <v>1250</v>
      </c>
      <c r="B37" s="28" t="s">
        <v>238</v>
      </c>
      <c r="C37" s="33">
        <f>SUM(C38:C42)</f>
        <v>5290</v>
      </c>
    </row>
    <row r="38" spans="1:5" x14ac:dyDescent="0.2">
      <c r="A38" s="32">
        <v>1251</v>
      </c>
      <c r="B38" s="28" t="s">
        <v>239</v>
      </c>
      <c r="C38" s="33">
        <v>5290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0</v>
      </c>
      <c r="D46" s="33">
        <v>0</v>
      </c>
    </row>
    <row r="47" spans="1:5" ht="22.5" x14ac:dyDescent="0.2">
      <c r="A47" s="32">
        <v>5510</v>
      </c>
      <c r="B47" s="93" t="s">
        <v>458</v>
      </c>
      <c r="C47" s="33">
        <f>SUM(C48:C55)</f>
        <v>0</v>
      </c>
      <c r="D47" s="33">
        <v>0</v>
      </c>
    </row>
    <row r="48" spans="1:5" ht="22.5" x14ac:dyDescent="0.2">
      <c r="A48" s="32">
        <v>5511</v>
      </c>
      <c r="B48" s="93" t="s">
        <v>459</v>
      </c>
      <c r="C48" s="33">
        <v>0</v>
      </c>
      <c r="D48" s="33">
        <v>0</v>
      </c>
    </row>
    <row r="49" spans="1:4" ht="22.5" x14ac:dyDescent="0.2">
      <c r="A49" s="32">
        <v>5512</v>
      </c>
      <c r="B49" s="93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ht="22.5" x14ac:dyDescent="0.2">
      <c r="A55" s="32">
        <v>5518</v>
      </c>
      <c r="B55" s="93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ht="22.5" x14ac:dyDescent="0.2">
      <c r="A62" s="32">
        <v>5533</v>
      </c>
      <c r="B62" s="93" t="s">
        <v>471</v>
      </c>
      <c r="C62" s="33">
        <v>0</v>
      </c>
      <c r="D62" s="33">
        <v>0</v>
      </c>
    </row>
    <row r="63" spans="1:4" ht="22.5" x14ac:dyDescent="0.2">
      <c r="A63" s="32">
        <v>5534</v>
      </c>
      <c r="B63" s="93" t="s">
        <v>472</v>
      </c>
      <c r="C63" s="33">
        <v>0</v>
      </c>
      <c r="D63" s="33">
        <v>0</v>
      </c>
    </row>
    <row r="64" spans="1:4" ht="22.5" x14ac:dyDescent="0.2">
      <c r="A64" s="32">
        <v>5535</v>
      </c>
      <c r="B64" s="93" t="s">
        <v>473</v>
      </c>
      <c r="C64" s="33">
        <v>0</v>
      </c>
      <c r="D64" s="33">
        <v>0</v>
      </c>
    </row>
    <row r="65" spans="1:4" ht="22.5" x14ac:dyDescent="0.2">
      <c r="A65" s="32">
        <v>5540</v>
      </c>
      <c r="B65" s="93" t="s">
        <v>474</v>
      </c>
      <c r="C65" s="33">
        <f>SUM(C66)</f>
        <v>0</v>
      </c>
      <c r="D65" s="33">
        <v>0</v>
      </c>
    </row>
    <row r="66" spans="1:4" ht="22.5" x14ac:dyDescent="0.2">
      <c r="A66" s="32">
        <v>5541</v>
      </c>
      <c r="B66" s="93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ht="22.5" x14ac:dyDescent="0.2">
      <c r="A73" s="32">
        <v>5594</v>
      </c>
      <c r="B73" s="93" t="s">
        <v>480</v>
      </c>
      <c r="C73" s="33">
        <v>0</v>
      </c>
      <c r="D73" s="33">
        <v>0</v>
      </c>
    </row>
    <row r="74" spans="1:4" ht="22.5" x14ac:dyDescent="0.2">
      <c r="A74" s="32">
        <v>5595</v>
      </c>
      <c r="B74" s="93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  <row r="84" spans="1:5" ht="12" x14ac:dyDescent="0.2">
      <c r="A84" s="107" t="s">
        <v>522</v>
      </c>
      <c r="B84" s="108"/>
      <c r="C84" s="109"/>
      <c r="D84" s="109"/>
      <c r="E84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"/>
  <sheetViews>
    <sheetView showGridLines="0" topLeftCell="A10" workbookViewId="0">
      <selection activeCell="A25" sqref="A25:E25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0" t="s">
        <v>520</v>
      </c>
      <c r="B1" s="100"/>
      <c r="C1" s="100"/>
      <c r="D1" s="100"/>
    </row>
    <row r="2" spans="1:4" s="36" customFormat="1" ht="18.95" customHeight="1" x14ac:dyDescent="0.25">
      <c r="A2" s="100" t="s">
        <v>516</v>
      </c>
      <c r="B2" s="100"/>
      <c r="C2" s="100"/>
      <c r="D2" s="100"/>
    </row>
    <row r="3" spans="1:4" s="36" customFormat="1" ht="18.95" customHeight="1" x14ac:dyDescent="0.25">
      <c r="A3" s="100" t="s">
        <v>521</v>
      </c>
      <c r="B3" s="100"/>
      <c r="C3" s="100"/>
      <c r="D3" s="100"/>
    </row>
    <row r="4" spans="1:4" s="39" customFormat="1" ht="18.95" customHeight="1" x14ac:dyDescent="0.2">
      <c r="A4" s="101" t="s">
        <v>512</v>
      </c>
      <c r="B4" s="101"/>
      <c r="C4" s="101"/>
      <c r="D4" s="101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f>+EA!C8+EA!C55</f>
        <v>6235098.0999999996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5" x14ac:dyDescent="0.2">
      <c r="A17" s="52"/>
      <c r="B17" s="53" t="s">
        <v>62</v>
      </c>
      <c r="C17" s="54">
        <v>0</v>
      </c>
      <c r="D17" s="56"/>
    </row>
    <row r="18" spans="1:5" x14ac:dyDescent="0.2">
      <c r="A18" s="52"/>
      <c r="B18" s="53" t="s">
        <v>61</v>
      </c>
      <c r="C18" s="54">
        <v>0</v>
      </c>
      <c r="D18" s="56"/>
    </row>
    <row r="19" spans="1:5" x14ac:dyDescent="0.2">
      <c r="A19" s="57" t="s">
        <v>60</v>
      </c>
      <c r="B19" s="61"/>
      <c r="C19" s="62">
        <v>0</v>
      </c>
      <c r="D19" s="56"/>
    </row>
    <row r="20" spans="1:5" x14ac:dyDescent="0.2">
      <c r="B20" s="63"/>
      <c r="C20" s="64"/>
      <c r="D20" s="60"/>
    </row>
    <row r="21" spans="1:5" x14ac:dyDescent="0.2">
      <c r="A21" s="42" t="s">
        <v>59</v>
      </c>
      <c r="B21" s="42"/>
      <c r="C21" s="65"/>
      <c r="D21" s="44">
        <f>+D6+D8-D15</f>
        <v>6235098.0999999996</v>
      </c>
    </row>
    <row r="25" spans="1:5" ht="12" x14ac:dyDescent="0.2">
      <c r="A25" s="107" t="s">
        <v>522</v>
      </c>
      <c r="B25" s="108"/>
      <c r="C25" s="109"/>
      <c r="D25" s="109"/>
      <c r="E25" s="109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0"/>
  <sheetViews>
    <sheetView showGridLines="0" topLeftCell="A25" workbookViewId="0">
      <selection activeCell="A40" sqref="A40:E40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2" t="s">
        <v>520</v>
      </c>
      <c r="B1" s="102"/>
      <c r="C1" s="102"/>
      <c r="D1" s="102"/>
    </row>
    <row r="2" spans="1:4" s="66" customFormat="1" ht="18.95" customHeight="1" x14ac:dyDescent="0.25">
      <c r="A2" s="102" t="s">
        <v>517</v>
      </c>
      <c r="B2" s="102"/>
      <c r="C2" s="102"/>
      <c r="D2" s="102"/>
    </row>
    <row r="3" spans="1:4" s="66" customFormat="1" ht="18.95" customHeight="1" x14ac:dyDescent="0.25">
      <c r="A3" s="102" t="s">
        <v>521</v>
      </c>
      <c r="B3" s="102"/>
      <c r="C3" s="102"/>
      <c r="D3" s="102"/>
    </row>
    <row r="4" spans="1:4" s="67" customFormat="1" x14ac:dyDescent="0.2">
      <c r="A4" s="103"/>
      <c r="B4" s="103"/>
      <c r="C4" s="103"/>
      <c r="D4" s="103"/>
    </row>
    <row r="5" spans="1:4" x14ac:dyDescent="0.2">
      <c r="A5" s="68" t="s">
        <v>93</v>
      </c>
      <c r="B5" s="69"/>
      <c r="C5" s="70"/>
      <c r="D5" s="71">
        <f>+EA!C96</f>
        <v>3679182.21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5" x14ac:dyDescent="0.2">
      <c r="A33" s="52"/>
      <c r="B33" s="80" t="s">
        <v>73</v>
      </c>
      <c r="C33" s="62">
        <v>0</v>
      </c>
      <c r="D33" s="79"/>
    </row>
    <row r="34" spans="1:5" x14ac:dyDescent="0.2">
      <c r="A34" s="72"/>
      <c r="B34" s="81"/>
      <c r="C34" s="82"/>
      <c r="D34" s="83"/>
    </row>
    <row r="35" spans="1:5" x14ac:dyDescent="0.2">
      <c r="A35" s="69" t="s">
        <v>72</v>
      </c>
      <c r="B35" s="69"/>
      <c r="C35" s="70"/>
      <c r="D35" s="71">
        <f>+D5-D7+D26</f>
        <v>3679182.21</v>
      </c>
    </row>
    <row r="40" spans="1:5" ht="12" x14ac:dyDescent="0.2">
      <c r="A40" s="107" t="s">
        <v>522</v>
      </c>
      <c r="B40" s="108"/>
      <c r="C40" s="109"/>
      <c r="D40" s="109"/>
      <c r="E40" s="109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tabSelected="1" topLeftCell="A4" workbookViewId="0">
      <selection activeCell="B54" sqref="B54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9" t="s">
        <v>520</v>
      </c>
      <c r="B1" s="104"/>
      <c r="C1" s="104"/>
      <c r="D1" s="104"/>
      <c r="E1" s="104"/>
      <c r="F1" s="104"/>
      <c r="G1" s="26" t="s">
        <v>180</v>
      </c>
      <c r="H1" s="27">
        <f>'Notas a los Edos Financieros'!E1</f>
        <v>2018</v>
      </c>
    </row>
    <row r="2" spans="1:10" ht="18.95" customHeight="1" x14ac:dyDescent="0.2">
      <c r="A2" s="99" t="s">
        <v>518</v>
      </c>
      <c r="B2" s="104"/>
      <c r="C2" s="104"/>
      <c r="D2" s="104"/>
      <c r="E2" s="104"/>
      <c r="F2" s="104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5" t="s">
        <v>521</v>
      </c>
      <c r="B3" s="106"/>
      <c r="C3" s="106"/>
      <c r="D3" s="106"/>
      <c r="E3" s="106"/>
      <c r="F3" s="106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1:5" ht="12" x14ac:dyDescent="0.2">
      <c r="A50" s="107" t="s">
        <v>522</v>
      </c>
      <c r="B50" s="108"/>
      <c r="C50" s="109"/>
      <c r="D50" s="109"/>
      <c r="E50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2018-09-29T18:18:18Z</cp:lastPrinted>
  <dcterms:created xsi:type="dcterms:W3CDTF">2012-12-11T20:36:24Z</dcterms:created>
  <dcterms:modified xsi:type="dcterms:W3CDTF">2018-10-18T14:59:25Z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