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2DO TRIM 2018\"/>
    </mc:Choice>
  </mc:AlternateContent>
  <bookViews>
    <workbookView xWindow="0" yWindow="0" windowWidth="24000" windowHeight="88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8" i="4" l="1"/>
  <c r="H78" i="4" s="1"/>
  <c r="E77" i="4"/>
  <c r="H77" i="4" s="1"/>
  <c r="E76" i="4"/>
  <c r="H76" i="4" s="1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17" i="4" l="1"/>
  <c r="F117" i="4"/>
  <c r="D117" i="4"/>
  <c r="H115" i="4"/>
  <c r="H109" i="4"/>
  <c r="H107" i="4"/>
  <c r="E115" i="4"/>
  <c r="E113" i="4"/>
  <c r="H113" i="4" s="1"/>
  <c r="E111" i="4"/>
  <c r="H111" i="4" s="1"/>
  <c r="E109" i="4"/>
  <c r="E107" i="4"/>
  <c r="E105" i="4"/>
  <c r="H105" i="4" s="1"/>
  <c r="E103" i="4"/>
  <c r="E117" i="4" s="1"/>
  <c r="C117" i="4"/>
  <c r="G95" i="4"/>
  <c r="F95" i="4"/>
  <c r="H91" i="4"/>
  <c r="E93" i="4"/>
  <c r="H93" i="4" s="1"/>
  <c r="E92" i="4"/>
  <c r="H92" i="4" s="1"/>
  <c r="E91" i="4"/>
  <c r="E90" i="4"/>
  <c r="H90" i="4" s="1"/>
  <c r="D95" i="4"/>
  <c r="C9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81" i="4"/>
  <c r="F81" i="4"/>
  <c r="D81" i="4"/>
  <c r="C81" i="4"/>
  <c r="H95" i="4" l="1"/>
  <c r="E95" i="4"/>
  <c r="H103" i="4"/>
  <c r="H117" i="4" s="1"/>
  <c r="H81" i="4"/>
  <c r="E8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65" i="6" l="1"/>
  <c r="C42" i="5"/>
  <c r="E16" i="8"/>
  <c r="E69" i="6"/>
  <c r="H69" i="6" s="1"/>
  <c r="E57" i="6"/>
  <c r="H57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<sst xmlns="http://schemas.openxmlformats.org/spreadsheetml/2006/main" count="269" uniqueCount="207">
  <si>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</si>
  <si>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</si>
  <si>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</si>
  <si>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</si>
  <si>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</si>
  <si>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</si>
  <si>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</si>
  <si>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</si>
  <si>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</si>
  <si>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</si>
  <si>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</si>
  <si>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</si>
  <si>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</si>
  <si>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</si>
  <si>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</si>
  <si>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</si>
  <si>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</si>
  <si>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</si>
  <si>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</si>
  <si>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</si>
  <si>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</si>
  <si>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</si>
  <si>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</si>
  <si>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</si>
  <si>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</si>
  <si>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</si>
  <si>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</si>
  <si>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</si>
  <si>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</si>
  <si>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</si>
  <si>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</si>
  <si>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</si>
  <si>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</si>
  <si>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</si>
  <si>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</si>
  <si>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</si>
  <si>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</si>
  <si>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</si>
  <si>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</si>
  <si>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</si>
  <si>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</si>
  <si>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</si>
  <si>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</si>
  <si>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</si>
  <si>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</si>
  <si>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</si>
  <si>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</si>
  <si>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</si>
  <si>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</si>
  <si>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</si>
  <si>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</si>
  <si>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</si>
  <si>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</si>
  <si>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</si>
  <si>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</si>
  <si>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</si>
  <si>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</si>
  <si>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</si>
  <si>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</si>
  <si>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</si>
  <si>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</si>
  <si>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</si>
  <si>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</si>
  <si>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</si>
  <si>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</si>
  <si>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</si>
  <si>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</si>
  <si>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</si>
  <si>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</si>
  <si>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</si>
  <si>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</si>
  <si>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</si>
  <si>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</si>
  <si>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</si>
  <si>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</si>
  <si>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</si>
  <si>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</si>
  <si>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</si>
  <si>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</si>
  <si>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</si>
  <si>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</si>
  <si>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</si>
  <si>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</si>
  <si>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</si>
  <si>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</si>
  <si>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</si>
  <si>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</si>
  <si>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</si>
  <si>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</si>
  <si>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</si>
  <si>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</si>
  <si>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</si>
  <si>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</si>
  <si>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</si>
  <si>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</si>
  <si>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</si>
  <si>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</si>
  <si>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</si>
  <si>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</si>
  <si>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</si>
  <si>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</si>
  <si>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</si>
  <si>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</si>
  <si>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</si>
  <si>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</si>
  <si>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</si>
  <si>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</si>
  <si>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</si>
  <si>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</si>
  <si>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</si>
  <si>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</si>
  <si>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</si>
  <si>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</si>
  <si>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</si>
  <si>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</si>
  <si>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</si>
  <si>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</si>
  <si>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</si>
  <si>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</si>
  <si>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</si>
  <si>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</si>
  <si>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</si>
  <si>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</si>
  <si>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</si>
  <si>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</si>
  <si>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</si>
  <si>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</si>
  <si>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</si>
  <si>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CELAYA GUANAJUATO
ESTADO ANALÍTICO DEL EJERCICIO DEL PRESUPUESTO DE EGRESOS
Clasificación por Objeto del Gasto (Capítulo y Concepto)
Del 1 de Enero al AL 30 DE JUNIO DEL 2018</t>
  </si>
  <si>
    <t>MUNICIPIO DE CELAYA GUANAJUATO
ESTADO ANALÍTICO DEL EJERCICIO DEL PRESUPUESTO DE EGRESOS
Clasificación Económica (por Tipo de Gasto)
Del 1 de Enero al AL 30 DE JUNIO DEL 2018</t>
  </si>
  <si>
    <t>PRESIDENCIA</t>
  </si>
  <si>
    <t>SINDICOS Y REGIDORES</t>
  </si>
  <si>
    <t>ING. MARIA EUGENIA MOSQUEDA NIETO</t>
  </si>
  <si>
    <t>LIC. JOSÉ FERNANDO SANCHEZ MENDEZ</t>
  </si>
  <si>
    <t>LIC. ISRAEL ALEJANDRO HERRERA HERNÁNDEZ</t>
  </si>
  <si>
    <t>ARQ. MARTHA NORMA HERNÁNDEZ HERNÁNDEZ</t>
  </si>
  <si>
    <t>LIC. JOSÉ TRINIDAD MARTÍNEZ SOTO</t>
  </si>
  <si>
    <t>LIC. ADRIANA JOSEFINA AUDELO ARANA/LIC.</t>
  </si>
  <si>
    <t>ING. MARIANO ZAVALA DÍAZ</t>
  </si>
  <si>
    <t>LIC. MONTSERRAT VÁZQUEZ /P.J ESTEFANIA G</t>
  </si>
  <si>
    <t>C. MARIA ELOISA CHOLICO TORRES</t>
  </si>
  <si>
    <t>LIC. JORGE MONTES GONZÁLEZ</t>
  </si>
  <si>
    <t>C. RICARDO TORRE IBARRA</t>
  </si>
  <si>
    <t>C. J. YNES PIÑA COFRADÍA</t>
  </si>
  <si>
    <t>C.P. BLANCA ELENA GONZÁLEZ ZAVALA</t>
  </si>
  <si>
    <t>LIC. HILDA ZAMANIEGO LEYVA</t>
  </si>
  <si>
    <t>UNIDAD MUNICIPAL DE ACCESO A LA INFORMAC</t>
  </si>
  <si>
    <t>DESARROLLO ECONOMICO</t>
  </si>
  <si>
    <t>DESARROLLO SOCIAL</t>
  </si>
  <si>
    <t>COORD. DE PARTICIPACIÓN CIUDADANA</t>
  </si>
  <si>
    <t>COORD. DE EDUCACIÓN</t>
  </si>
  <si>
    <t>COORD. DE SALUD</t>
  </si>
  <si>
    <t>COORD. DE DESARROLLO RURAL</t>
  </si>
  <si>
    <t>COORD. ADMINISTRATIVA</t>
  </si>
  <si>
    <t>COORDINACION DE EXTENSIONISMO</t>
  </si>
  <si>
    <t>COMUNICACIÓN E IMAGEN</t>
  </si>
  <si>
    <t>EVENTOS ESPECIALES</t>
  </si>
  <si>
    <t>SRIA. DEL H. AYUNTAMIENTO</t>
  </si>
  <si>
    <t>DIRECCIÓN JURIDICA</t>
  </si>
  <si>
    <t>VENTANILLA DE RELACIONES EXTERIORES</t>
  </si>
  <si>
    <t>JUZGADOS ADMINISTRATIVOS</t>
  </si>
  <si>
    <t>DIRECCIÓN DE MOVILIDAD Y TRANSPORTE</t>
  </si>
  <si>
    <t>OFICIALIA MAYOR</t>
  </si>
  <si>
    <t>MANTENIMIENTO DE EDIFICIOS PÚBLICOS</t>
  </si>
  <si>
    <t>RECURSOS HUMANOS</t>
  </si>
  <si>
    <t>JUBILADOS</t>
  </si>
  <si>
    <t>COORD.DE SERVICIO SOCIAL</t>
  </si>
  <si>
    <t>INNOVACIÓN GUBERNAMENTAL</t>
  </si>
  <si>
    <t>TESORERÍA</t>
  </si>
  <si>
    <t>CONTABILIDAD</t>
  </si>
  <si>
    <t>INGRESOS</t>
  </si>
  <si>
    <t>IMPUESTO INMOBILIARIO</t>
  </si>
  <si>
    <t>CATASTRO</t>
  </si>
  <si>
    <t>COMPRAS</t>
  </si>
  <si>
    <t xml:space="preserve"> DIRECCIÓN DE SISTEMAS</t>
  </si>
  <si>
    <t>CONTROL PATRIMONIAL</t>
  </si>
  <si>
    <t>CONTRALORIA</t>
  </si>
  <si>
    <t>DIRECCION DE OBRAS PÚBLICAS</t>
  </si>
  <si>
    <t>DESARROLLO URBANO</t>
  </si>
  <si>
    <t>SERVICIOS MUNICIPALES</t>
  </si>
  <si>
    <t>SECRETARIA DE SEGURIDAD PÙBLICA</t>
  </si>
  <si>
    <t>POLICÍA MUNICIPAL</t>
  </si>
  <si>
    <t>DIR.GENERAL DE TRÁNSITO Y POLICÍA VIAL</t>
  </si>
  <si>
    <t>DIR. DEL INSTITUTO PARA LA FORMACIÓN POL</t>
  </si>
  <si>
    <t>DIR. DE PROTECCIÓN CIVIL Y BOMBEROS</t>
  </si>
  <si>
    <t>DIR. DE FISCALIZACIÓN</t>
  </si>
  <si>
    <t>INVERSIÓN PÙBLICA</t>
  </si>
  <si>
    <t>DIR. DE MEDIO AMBIENTE Y ECOLOGIA</t>
  </si>
  <si>
    <t>SISTEMA MUNICIPAL DIF</t>
  </si>
  <si>
    <t>SIST DE CULT FISICA Y DEP DEL MPIO CELAY</t>
  </si>
  <si>
    <t>SISTEMA MUNICIPAL DE  ARTE Y CULTURA</t>
  </si>
  <si>
    <t>PATRONATO DE LA FERIA</t>
  </si>
  <si>
    <t>INSTITUTO MUNICIPAL  DE VIVIENDA</t>
  </si>
  <si>
    <t>INSTITUTO DE PLANEACIÓN, INVESTIGACIÒN Y</t>
  </si>
  <si>
    <t>INSTITUTO MUNICIPAL DE LA MUJER Y LA FAM</t>
  </si>
  <si>
    <t>PATRONATO PARQUE XOCHIPILLI</t>
  </si>
  <si>
    <t>CONSEJO DE TURISMO DE CELAYA</t>
  </si>
  <si>
    <t>INSTITUTO MUNICIPAL DE LA JUVENTUD</t>
  </si>
  <si>
    <t>JUNTA MUNICIPAL DE AGUA POTABLE Y ALCANT</t>
  </si>
  <si>
    <t>AVILES HERNANDEZ CARLOS</t>
  </si>
  <si>
    <t>INSTITUTO MUNICIPAL PARA LA INCLUSIÓN Y</t>
  </si>
  <si>
    <t>INFOPOL</t>
  </si>
  <si>
    <t>MUNICIPIO DE CELAYA GUANAJUATO
ESTADO ANALÍTICO DEL EJERCICIO DEL PRESUPUESTO DE EGRESOS
Clasificación Administrativa
Del 1 de Enero al AL 30 DE JUNIO DEL 2018</t>
  </si>
  <si>
    <t>Gobierno (Federal/Estatal/Municipal) de MUNICIPIO DE CELAYA GUANAJUATO
Estado Analítico del Ejercicio del Presupuesto de Egresos
Clasificación Administrativa
Del 1 de Enero al AL 30 DE JUNIO DEL 2018</t>
  </si>
  <si>
    <t>Sector Paraestatal del Gobierno (Federal/Estatal/Municipal) de MUNICIPIO DE CELAYA GUANAJUATO
Estado Analítico del Ejercicio del Presupuesto de Egresos
Clasificación Administrativa
Del 1 de Enero al AL 30 DE JUNIO DEL 2018</t>
  </si>
  <si>
    <t>MUNICIPIO DE CELAYA GUANAJUATO
ESTADO ANALÍTICO DEL EJERCICIO DEL PRESUPUESTO DE EGRESOS
Clasificación Funcional (Finalidad y Función)
Del 1 de Enero al AL 30 DE JUNIO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</si>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</sst>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center" wrapText="1"/>
    </xf>
    <xf numFmtId="43" fontId="3" fillId="0" borderId="15" xfId="16" applyFont="1" applyFill="1" applyBorder="1" applyProtection="1">
      <protection locked="0"/>
    </xf>
    <xf numFmtId="43" fontId="7" fillId="0" borderId="8" xfId="16" applyFont="1" applyFill="1" applyBorder="1" applyProtection="1">
      <protection locked="0"/>
    </xf>
    <xf numFmtId="43" fontId="0" fillId="0" borderId="15" xfId="16" applyFont="1" applyBorder="1" applyProtection="1">
      <protection locked="0"/>
    </xf>
    <xf numFmtId="43" fontId="0" fillId="0" borderId="14" xfId="16" applyFont="1" applyBorder="1" applyProtection="1">
      <protection locked="0"/>
    </xf>
    <xf numFmtId="43" fontId="3" fillId="0" borderId="14" xfId="16" applyFont="1" applyFill="1" applyBorder="1" applyProtection="1">
      <protection locked="0"/>
    </xf>
    <xf numFmtId="43" fontId="3" fillId="0" borderId="15" xfId="16" applyFont="1" applyBorder="1" applyProtection="1">
      <protection locked="0"/>
    </xf>
    <xf numFmtId="43" fontId="3" fillId="0" borderId="14" xfId="16" applyFont="1" applyBorder="1" applyProtection="1">
      <protection locked="0"/>
    </xf>
    <xf numFmtId="43" fontId="7" fillId="0" borderId="14" xfId="16" applyFont="1" applyFill="1" applyBorder="1" applyProtection="1">
      <protection locked="0"/>
    </xf>
    <xf numFmtId="0" fontId="3" fillId="0" borderId="0" xfId="8" applyFont="1" applyAlignment="1" applyProtection="1">
      <alignment vertical="center"/>
    </xf>
    <xf numFmtId="0" fontId="3" fillId="0" borderId="0" xfId="8" applyFont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3" fillId="0" borderId="0" xfId="8" applyFont="1" applyAlignment="1" applyProtection="1">
      <alignment vertical="center" wrapText="1"/>
    </xf>
    <xf numFmtId="4" fontId="3" fillId="0" borderId="0" xfId="8" applyNumberFormat="1" applyFont="1" applyAlignment="1">
      <alignment vertical="center" wrapText="1"/>
    </xf>
    <xf numFmtId="0" fontId="9" fillId="0" borderId="0" xfId="22" applyFont="1" applyFill="1" applyBorder="1" applyAlignment="1" applyProtection="1">
      <alignment vertical="center" wrapText="1"/>
    </xf>
    <xf numFmtId="43" fontId="7" fillId="0" borderId="13" xfId="16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43" fontId="3" fillId="0" borderId="15" xfId="16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43" fontId="3" fillId="0" borderId="14" xfId="16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43" fontId="7" fillId="0" borderId="14" xfId="16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1" xfId="9" applyFont="1" applyFill="1" applyBorder="1" applyAlignment="1" applyProtection="1">
      <alignment horizontal="center" vertical="center" wrapText="1"/>
      <protection locked="0"/>
    </xf>
    <xf numFmtId="0" fontId="10" fillId="3" borderId="2" xfId="9" applyFont="1" applyFill="1" applyBorder="1" applyAlignment="1">
      <alignment horizontal="center" vertical="center" wrapText="1"/>
    </xf>
    <xf numFmtId="0" fontId="10" fillId="3" borderId="3" xfId="9" applyFont="1" applyFill="1" applyBorder="1" applyAlignment="1">
      <alignment horizontal="center" vertical="center" wrapText="1"/>
    </xf>
    <xf numFmtId="4" fontId="10" fillId="3" borderId="13" xfId="9" applyNumberFormat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0" fillId="3" borderId="4" xfId="9" applyFont="1" applyFill="1" applyBorder="1" applyAlignment="1">
      <alignment horizontal="center" vertical="center" wrapText="1"/>
    </xf>
    <xf numFmtId="4" fontId="10" fillId="3" borderId="8" xfId="9" applyNumberFormat="1" applyFont="1" applyFill="1" applyBorder="1" applyAlignment="1">
      <alignment horizontal="center" vertical="center" wrapText="1"/>
    </xf>
    <xf numFmtId="4" fontId="10" fillId="3" borderId="14" xfId="9" applyNumberFormat="1" applyFont="1" applyFill="1" applyBorder="1" applyAlignment="1">
      <alignment horizontal="center" vertical="center" wrapText="1"/>
    </xf>
    <xf numFmtId="0" fontId="10" fillId="3" borderId="5" xfId="9" applyFont="1" applyFill="1" applyBorder="1" applyAlignment="1">
      <alignment horizontal="center" vertical="center" wrapText="1"/>
    </xf>
    <xf numFmtId="0" fontId="10" fillId="3" borderId="7" xfId="9" applyFont="1" applyFill="1" applyBorder="1" applyAlignment="1">
      <alignment horizontal="center" vertical="center" wrapText="1"/>
    </xf>
    <xf numFmtId="0" fontId="10" fillId="3" borderId="8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illares 4" xfId="25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B1" workbookViewId="0">
      <selection sqref="A1:H1"/>
    </sheetView>
  </sheetViews>
  <sheetFormatPr baseColWidth="10" defaultRowHeight="11.25" x14ac:dyDescent="0.2"/>
  <cols>
    <col min="1" max="1" width="17.5" style="52" hidden="1" customWidth="1"/>
    <col min="2" max="2" width="38.83203125" style="52" customWidth="1"/>
    <col min="3" max="3" width="18.33203125" style="52" customWidth="1"/>
    <col min="4" max="4" width="19.83203125" style="52" customWidth="1"/>
    <col min="5" max="8" width="18.33203125" style="52" customWidth="1"/>
    <col min="9" max="16384" width="12" style="52"/>
  </cols>
  <sheetData>
    <row r="1" spans="1:8" ht="50.1" customHeight="1" x14ac:dyDescent="0.2">
      <c r="A1" s="78" t="s">
        <v>128</v>
      </c>
      <c r="B1" s="79"/>
      <c r="C1" s="79"/>
      <c r="D1" s="79"/>
      <c r="E1" s="79"/>
      <c r="F1" s="79"/>
      <c r="G1" s="79"/>
      <c r="H1" s="80"/>
    </row>
    <row r="2" spans="1:8" x14ac:dyDescent="0.2">
      <c r="A2" s="81" t="s">
        <v>54</v>
      </c>
      <c r="B2" s="82"/>
      <c r="C2" s="78" t="s">
        <v>60</v>
      </c>
      <c r="D2" s="79"/>
      <c r="E2" s="79"/>
      <c r="F2" s="79"/>
      <c r="G2" s="80"/>
      <c r="H2" s="83" t="s">
        <v>59</v>
      </c>
    </row>
    <row r="3" spans="1:8" ht="24.95" customHeight="1" x14ac:dyDescent="0.2">
      <c r="A3" s="84"/>
      <c r="B3" s="85"/>
      <c r="C3" s="86" t="s">
        <v>55</v>
      </c>
      <c r="D3" s="86" t="s">
        <v>125</v>
      </c>
      <c r="E3" s="86" t="s">
        <v>56</v>
      </c>
      <c r="F3" s="86" t="s">
        <v>57</v>
      </c>
      <c r="G3" s="86" t="s">
        <v>58</v>
      </c>
      <c r="H3" s="87"/>
    </row>
    <row r="4" spans="1:8" x14ac:dyDescent="0.2">
      <c r="A4" s="88"/>
      <c r="B4" s="89"/>
      <c r="C4" s="90">
        <v>1</v>
      </c>
      <c r="D4" s="90">
        <v>2</v>
      </c>
      <c r="E4" s="90" t="s">
        <v>126</v>
      </c>
      <c r="F4" s="90">
        <v>4</v>
      </c>
      <c r="G4" s="90">
        <v>5</v>
      </c>
      <c r="H4" s="90" t="s">
        <v>127</v>
      </c>
    </row>
    <row r="5" spans="1:8" s="57" customFormat="1" x14ac:dyDescent="0.2">
      <c r="A5" s="65" t="s">
        <v>61</v>
      </c>
      <c r="B5" s="66"/>
      <c r="C5" s="56">
        <f>SUM(C6:C12)</f>
        <v>702001158.38</v>
      </c>
      <c r="D5" s="56">
        <f>SUM(D6:D12)</f>
        <v>54999.97</v>
      </c>
      <c r="E5" s="56">
        <f>C5+D5</f>
        <v>702056158.35000002</v>
      </c>
      <c r="F5" s="56">
        <f>SUM(F6:F12)</f>
        <v>305520221.60000002</v>
      </c>
      <c r="G5" s="56">
        <f>SUM(G6:G12)</f>
        <v>302773542.35000002</v>
      </c>
      <c r="H5" s="56">
        <f>E5-F5</f>
        <v>396535936.75</v>
      </c>
    </row>
    <row r="6" spans="1:8" s="57" customFormat="1" ht="22.5" x14ac:dyDescent="0.2">
      <c r="A6" s="41">
        <v>1100</v>
      </c>
      <c r="B6" s="58" t="s">
        <v>70</v>
      </c>
      <c r="C6" s="59">
        <v>279034082.97000003</v>
      </c>
      <c r="D6" s="59">
        <v>0</v>
      </c>
      <c r="E6" s="59">
        <f t="shared" ref="E6:E69" si="0">C6+D6</f>
        <v>279034082.97000003</v>
      </c>
      <c r="F6" s="59">
        <v>122094323.28</v>
      </c>
      <c r="G6" s="59">
        <v>122094323.28</v>
      </c>
      <c r="H6" s="59">
        <f t="shared" ref="H6:H69" si="1">E6-F6</f>
        <v>156939759.69000003</v>
      </c>
    </row>
    <row r="7" spans="1:8" s="57" customFormat="1" ht="22.5" x14ac:dyDescent="0.2">
      <c r="A7" s="41">
        <v>1200</v>
      </c>
      <c r="B7" s="58" t="s">
        <v>71</v>
      </c>
      <c r="C7" s="59">
        <v>67946412</v>
      </c>
      <c r="D7" s="59">
        <v>0</v>
      </c>
      <c r="E7" s="59">
        <f t="shared" si="0"/>
        <v>67946412</v>
      </c>
      <c r="F7" s="59">
        <v>35846975.939999998</v>
      </c>
      <c r="G7" s="59">
        <v>35846975.939999998</v>
      </c>
      <c r="H7" s="59">
        <f t="shared" si="1"/>
        <v>32099436.060000002</v>
      </c>
    </row>
    <row r="8" spans="1:8" s="57" customFormat="1" x14ac:dyDescent="0.2">
      <c r="A8" s="41">
        <v>1300</v>
      </c>
      <c r="B8" s="58" t="s">
        <v>72</v>
      </c>
      <c r="C8" s="59">
        <v>72590418.560000002</v>
      </c>
      <c r="D8" s="59">
        <v>55000</v>
      </c>
      <c r="E8" s="59">
        <f t="shared" si="0"/>
        <v>72645418.560000002</v>
      </c>
      <c r="F8" s="59">
        <v>30735659.739999998</v>
      </c>
      <c r="G8" s="59">
        <v>31261650.489999998</v>
      </c>
      <c r="H8" s="59">
        <f t="shared" si="1"/>
        <v>41909758.820000008</v>
      </c>
    </row>
    <row r="9" spans="1:8" s="57" customFormat="1" x14ac:dyDescent="0.2">
      <c r="A9" s="41">
        <v>1400</v>
      </c>
      <c r="B9" s="58" t="s">
        <v>35</v>
      </c>
      <c r="C9" s="59">
        <v>127936528.97</v>
      </c>
      <c r="D9" s="59">
        <v>0</v>
      </c>
      <c r="E9" s="59">
        <f t="shared" si="0"/>
        <v>127936528.97</v>
      </c>
      <c r="F9" s="59">
        <v>55825520.710000001</v>
      </c>
      <c r="G9" s="59">
        <v>52552850.710000001</v>
      </c>
      <c r="H9" s="59">
        <f t="shared" si="1"/>
        <v>72111008.25999999</v>
      </c>
    </row>
    <row r="10" spans="1:8" s="57" customFormat="1" x14ac:dyDescent="0.2">
      <c r="A10" s="41">
        <v>1500</v>
      </c>
      <c r="B10" s="58" t="s">
        <v>73</v>
      </c>
      <c r="C10" s="59">
        <v>132132045.88</v>
      </c>
      <c r="D10" s="59">
        <v>-0.03</v>
      </c>
      <c r="E10" s="59">
        <f t="shared" si="0"/>
        <v>132132045.84999999</v>
      </c>
      <c r="F10" s="59">
        <v>61015499.43</v>
      </c>
      <c r="G10" s="59">
        <v>61015499.43</v>
      </c>
      <c r="H10" s="59">
        <f t="shared" si="1"/>
        <v>71116546.419999987</v>
      </c>
    </row>
    <row r="11" spans="1:8" s="57" customFormat="1" x14ac:dyDescent="0.2">
      <c r="A11" s="41">
        <v>1600</v>
      </c>
      <c r="B11" s="58" t="s">
        <v>36</v>
      </c>
      <c r="C11" s="59">
        <v>22015170</v>
      </c>
      <c r="D11" s="59">
        <v>0</v>
      </c>
      <c r="E11" s="59">
        <f t="shared" si="0"/>
        <v>22015170</v>
      </c>
      <c r="F11" s="59">
        <v>0</v>
      </c>
      <c r="G11" s="59">
        <v>0</v>
      </c>
      <c r="H11" s="59">
        <f t="shared" si="1"/>
        <v>22015170</v>
      </c>
    </row>
    <row r="12" spans="1:8" s="57" customFormat="1" x14ac:dyDescent="0.2">
      <c r="A12" s="41">
        <v>1700</v>
      </c>
      <c r="B12" s="58" t="s">
        <v>74</v>
      </c>
      <c r="C12" s="59">
        <v>346500</v>
      </c>
      <c r="D12" s="59">
        <v>0</v>
      </c>
      <c r="E12" s="59">
        <f t="shared" si="0"/>
        <v>346500</v>
      </c>
      <c r="F12" s="59">
        <v>2242.5</v>
      </c>
      <c r="G12" s="59">
        <v>2242.5</v>
      </c>
      <c r="H12" s="59">
        <f t="shared" si="1"/>
        <v>344257.5</v>
      </c>
    </row>
    <row r="13" spans="1:8" s="57" customFormat="1" x14ac:dyDescent="0.2">
      <c r="A13" s="65" t="s">
        <v>62</v>
      </c>
      <c r="B13" s="66"/>
      <c r="C13" s="56">
        <f>SUM(C14:C22)</f>
        <v>98231510.200000003</v>
      </c>
      <c r="D13" s="56">
        <f>SUM(D14:D22)</f>
        <v>5255084.9600000009</v>
      </c>
      <c r="E13" s="56">
        <f t="shared" si="0"/>
        <v>103486595.16</v>
      </c>
      <c r="F13" s="56">
        <f>SUM(F14:F22)</f>
        <v>42623673.350000001</v>
      </c>
      <c r="G13" s="56">
        <f>SUM(G14:G22)</f>
        <v>35319367.869999997</v>
      </c>
      <c r="H13" s="56">
        <f t="shared" si="1"/>
        <v>60862921.809999995</v>
      </c>
    </row>
    <row r="14" spans="1:8" s="57" customFormat="1" ht="22.5" x14ac:dyDescent="0.2">
      <c r="A14" s="41">
        <v>2100</v>
      </c>
      <c r="B14" s="58" t="s">
        <v>75</v>
      </c>
      <c r="C14" s="59">
        <v>7600026.7000000002</v>
      </c>
      <c r="D14" s="59">
        <v>457058.1</v>
      </c>
      <c r="E14" s="59">
        <f t="shared" si="0"/>
        <v>8057084.7999999998</v>
      </c>
      <c r="F14" s="59">
        <v>5915516.0099999998</v>
      </c>
      <c r="G14" s="59">
        <v>4755203.2699999996</v>
      </c>
      <c r="H14" s="59">
        <f t="shared" si="1"/>
        <v>2141568.79</v>
      </c>
    </row>
    <row r="15" spans="1:8" s="57" customFormat="1" x14ac:dyDescent="0.2">
      <c r="A15" s="41">
        <v>2200</v>
      </c>
      <c r="B15" s="58" t="s">
        <v>76</v>
      </c>
      <c r="C15" s="59">
        <v>3369500</v>
      </c>
      <c r="D15" s="59">
        <v>6223</v>
      </c>
      <c r="E15" s="59">
        <f t="shared" si="0"/>
        <v>3375723</v>
      </c>
      <c r="F15" s="59">
        <v>1929191.97</v>
      </c>
      <c r="G15" s="59">
        <v>1774897.72</v>
      </c>
      <c r="H15" s="59">
        <f t="shared" si="1"/>
        <v>1446531.03</v>
      </c>
    </row>
    <row r="16" spans="1:8" s="57" customFormat="1" ht="22.5" x14ac:dyDescent="0.2">
      <c r="A16" s="41">
        <v>2300</v>
      </c>
      <c r="B16" s="58" t="s">
        <v>77</v>
      </c>
      <c r="C16" s="59">
        <v>510000</v>
      </c>
      <c r="D16" s="59">
        <v>624320</v>
      </c>
      <c r="E16" s="59">
        <f t="shared" si="0"/>
        <v>1134320</v>
      </c>
      <c r="F16" s="59">
        <v>178898.6</v>
      </c>
      <c r="G16" s="59">
        <v>164398.6</v>
      </c>
      <c r="H16" s="59">
        <f t="shared" si="1"/>
        <v>955421.4</v>
      </c>
    </row>
    <row r="17" spans="1:8" s="57" customFormat="1" ht="22.5" x14ac:dyDescent="0.2">
      <c r="A17" s="41">
        <v>2400</v>
      </c>
      <c r="B17" s="58" t="s">
        <v>78</v>
      </c>
      <c r="C17" s="59">
        <v>18788153</v>
      </c>
      <c r="D17" s="59">
        <v>1794367.33</v>
      </c>
      <c r="E17" s="59">
        <f t="shared" si="0"/>
        <v>20582520.329999998</v>
      </c>
      <c r="F17" s="59">
        <v>4626455.67</v>
      </c>
      <c r="G17" s="59">
        <v>3073752.09</v>
      </c>
      <c r="H17" s="59">
        <f t="shared" si="1"/>
        <v>15956064.659999998</v>
      </c>
    </row>
    <row r="18" spans="1:8" s="57" customFormat="1" ht="22.5" x14ac:dyDescent="0.2">
      <c r="A18" s="41">
        <v>2500</v>
      </c>
      <c r="B18" s="58" t="s">
        <v>79</v>
      </c>
      <c r="C18" s="59">
        <v>2249500</v>
      </c>
      <c r="D18" s="59">
        <v>2021992.43</v>
      </c>
      <c r="E18" s="59">
        <f t="shared" si="0"/>
        <v>4271492.43</v>
      </c>
      <c r="F18" s="59">
        <v>909507.99</v>
      </c>
      <c r="G18" s="59">
        <v>533613.52</v>
      </c>
      <c r="H18" s="59">
        <f t="shared" si="1"/>
        <v>3361984.4399999995</v>
      </c>
    </row>
    <row r="19" spans="1:8" s="57" customFormat="1" x14ac:dyDescent="0.2">
      <c r="A19" s="41">
        <v>2600</v>
      </c>
      <c r="B19" s="58" t="s">
        <v>80</v>
      </c>
      <c r="C19" s="59">
        <v>42477012.5</v>
      </c>
      <c r="D19" s="59">
        <v>0</v>
      </c>
      <c r="E19" s="59">
        <f t="shared" si="0"/>
        <v>42477012.5</v>
      </c>
      <c r="F19" s="59">
        <v>28100618.420000002</v>
      </c>
      <c r="G19" s="59">
        <v>24105983.649999999</v>
      </c>
      <c r="H19" s="59">
        <f t="shared" si="1"/>
        <v>14376394.079999998</v>
      </c>
    </row>
    <row r="20" spans="1:8" s="57" customFormat="1" ht="22.5" x14ac:dyDescent="0.2">
      <c r="A20" s="41">
        <v>2700</v>
      </c>
      <c r="B20" s="58" t="s">
        <v>81</v>
      </c>
      <c r="C20" s="59">
        <v>22422018</v>
      </c>
      <c r="D20" s="59">
        <v>617872.9</v>
      </c>
      <c r="E20" s="59">
        <f t="shared" si="0"/>
        <v>23039890.899999999</v>
      </c>
      <c r="F20" s="59">
        <v>877880</v>
      </c>
      <c r="G20" s="59">
        <v>877880</v>
      </c>
      <c r="H20" s="59">
        <f t="shared" si="1"/>
        <v>22162010.899999999</v>
      </c>
    </row>
    <row r="21" spans="1:8" s="57" customFormat="1" x14ac:dyDescent="0.2">
      <c r="A21" s="41">
        <v>2800</v>
      </c>
      <c r="B21" s="58" t="s">
        <v>82</v>
      </c>
      <c r="C21" s="59">
        <v>0</v>
      </c>
      <c r="D21" s="59">
        <v>0</v>
      </c>
      <c r="E21" s="59">
        <f t="shared" si="0"/>
        <v>0</v>
      </c>
      <c r="F21" s="59">
        <v>0</v>
      </c>
      <c r="G21" s="59">
        <v>0</v>
      </c>
      <c r="H21" s="59">
        <f t="shared" si="1"/>
        <v>0</v>
      </c>
    </row>
    <row r="22" spans="1:8" s="57" customFormat="1" ht="22.5" x14ac:dyDescent="0.2">
      <c r="A22" s="41">
        <v>2900</v>
      </c>
      <c r="B22" s="58" t="s">
        <v>83</v>
      </c>
      <c r="C22" s="59">
        <v>815300</v>
      </c>
      <c r="D22" s="59">
        <v>-266748.79999999999</v>
      </c>
      <c r="E22" s="59">
        <f t="shared" si="0"/>
        <v>548551.19999999995</v>
      </c>
      <c r="F22" s="59">
        <v>85604.69</v>
      </c>
      <c r="G22" s="59">
        <v>33639.019999999997</v>
      </c>
      <c r="H22" s="59">
        <f t="shared" si="1"/>
        <v>462946.50999999995</v>
      </c>
    </row>
    <row r="23" spans="1:8" s="57" customFormat="1" x14ac:dyDescent="0.2">
      <c r="A23" s="65" t="s">
        <v>63</v>
      </c>
      <c r="B23" s="66"/>
      <c r="C23" s="56">
        <f>SUM(C24:C32)</f>
        <v>230604097.59</v>
      </c>
      <c r="D23" s="56">
        <f>SUM(D24:D32)</f>
        <v>12593077.629999999</v>
      </c>
      <c r="E23" s="56">
        <f t="shared" si="0"/>
        <v>243197175.22</v>
      </c>
      <c r="F23" s="56">
        <f>SUM(F24:F32)</f>
        <v>84749595.170000002</v>
      </c>
      <c r="G23" s="56">
        <f>SUM(G24:G32)</f>
        <v>73855056.039999992</v>
      </c>
      <c r="H23" s="56">
        <f t="shared" si="1"/>
        <v>158447580.05000001</v>
      </c>
    </row>
    <row r="24" spans="1:8" s="57" customFormat="1" x14ac:dyDescent="0.2">
      <c r="A24" s="41">
        <v>3100</v>
      </c>
      <c r="B24" s="58" t="s">
        <v>84</v>
      </c>
      <c r="C24" s="59">
        <v>104397652.44</v>
      </c>
      <c r="D24" s="59">
        <v>725038.71</v>
      </c>
      <c r="E24" s="59">
        <f t="shared" si="0"/>
        <v>105122691.14999999</v>
      </c>
      <c r="F24" s="59">
        <v>37740615.359999999</v>
      </c>
      <c r="G24" s="59">
        <v>30497206.239999998</v>
      </c>
      <c r="H24" s="59">
        <f t="shared" si="1"/>
        <v>67382075.789999992</v>
      </c>
    </row>
    <row r="25" spans="1:8" s="57" customFormat="1" x14ac:dyDescent="0.2">
      <c r="A25" s="41">
        <v>3200</v>
      </c>
      <c r="B25" s="58" t="s">
        <v>85</v>
      </c>
      <c r="C25" s="59">
        <v>11860257</v>
      </c>
      <c r="D25" s="59">
        <v>1353068.65</v>
      </c>
      <c r="E25" s="59">
        <f t="shared" si="0"/>
        <v>13213325.65</v>
      </c>
      <c r="F25" s="59">
        <v>4489354.12</v>
      </c>
      <c r="G25" s="59">
        <v>4440673.83</v>
      </c>
      <c r="H25" s="59">
        <f t="shared" si="1"/>
        <v>8723971.5300000012</v>
      </c>
    </row>
    <row r="26" spans="1:8" s="57" customFormat="1" ht="22.5" x14ac:dyDescent="0.2">
      <c r="A26" s="41">
        <v>3300</v>
      </c>
      <c r="B26" s="58" t="s">
        <v>86</v>
      </c>
      <c r="C26" s="59">
        <v>30953378.149999999</v>
      </c>
      <c r="D26" s="59">
        <v>5990954.75</v>
      </c>
      <c r="E26" s="59">
        <f t="shared" si="0"/>
        <v>36944332.899999999</v>
      </c>
      <c r="F26" s="59">
        <v>10661344.4</v>
      </c>
      <c r="G26" s="59">
        <v>10523268.439999999</v>
      </c>
      <c r="H26" s="59">
        <f t="shared" si="1"/>
        <v>26282988.5</v>
      </c>
    </row>
    <row r="27" spans="1:8" s="57" customFormat="1" ht="22.5" x14ac:dyDescent="0.2">
      <c r="A27" s="41">
        <v>3400</v>
      </c>
      <c r="B27" s="58" t="s">
        <v>87</v>
      </c>
      <c r="C27" s="59">
        <v>12575800</v>
      </c>
      <c r="D27" s="59">
        <v>0</v>
      </c>
      <c r="E27" s="59">
        <f t="shared" si="0"/>
        <v>12575800</v>
      </c>
      <c r="F27" s="59">
        <v>2182267.0299999998</v>
      </c>
      <c r="G27" s="59">
        <v>2074461.41</v>
      </c>
      <c r="H27" s="59">
        <f t="shared" si="1"/>
        <v>10393532.970000001</v>
      </c>
    </row>
    <row r="28" spans="1:8" s="57" customFormat="1" ht="22.5" x14ac:dyDescent="0.2">
      <c r="A28" s="41">
        <v>3500</v>
      </c>
      <c r="B28" s="58" t="s">
        <v>88</v>
      </c>
      <c r="C28" s="59">
        <v>38048560</v>
      </c>
      <c r="D28" s="59">
        <v>616670.52</v>
      </c>
      <c r="E28" s="59">
        <f t="shared" si="0"/>
        <v>38665230.520000003</v>
      </c>
      <c r="F28" s="59">
        <v>18951556.649999999</v>
      </c>
      <c r="G28" s="59">
        <v>16081596.039999999</v>
      </c>
      <c r="H28" s="59">
        <f t="shared" si="1"/>
        <v>19713673.870000005</v>
      </c>
    </row>
    <row r="29" spans="1:8" s="57" customFormat="1" ht="22.5" x14ac:dyDescent="0.2">
      <c r="A29" s="41">
        <v>3600</v>
      </c>
      <c r="B29" s="58" t="s">
        <v>89</v>
      </c>
      <c r="C29" s="59">
        <v>7455550</v>
      </c>
      <c r="D29" s="59">
        <v>99396.65</v>
      </c>
      <c r="E29" s="59">
        <f t="shared" si="0"/>
        <v>7554946.6500000004</v>
      </c>
      <c r="F29" s="59">
        <v>1718865.35</v>
      </c>
      <c r="G29" s="59">
        <v>1611780.53</v>
      </c>
      <c r="H29" s="59">
        <f t="shared" si="1"/>
        <v>5836081.3000000007</v>
      </c>
    </row>
    <row r="30" spans="1:8" s="57" customFormat="1" x14ac:dyDescent="0.2">
      <c r="A30" s="41">
        <v>3700</v>
      </c>
      <c r="B30" s="58" t="s">
        <v>90</v>
      </c>
      <c r="C30" s="59">
        <v>1067900</v>
      </c>
      <c r="D30" s="59">
        <v>30000</v>
      </c>
      <c r="E30" s="59">
        <f t="shared" si="0"/>
        <v>1097900</v>
      </c>
      <c r="F30" s="59">
        <v>141744.72</v>
      </c>
      <c r="G30" s="59">
        <v>141744.72</v>
      </c>
      <c r="H30" s="59">
        <f t="shared" si="1"/>
        <v>956155.28</v>
      </c>
    </row>
    <row r="31" spans="1:8" s="57" customFormat="1" x14ac:dyDescent="0.2">
      <c r="A31" s="41">
        <v>3800</v>
      </c>
      <c r="B31" s="58" t="s">
        <v>91</v>
      </c>
      <c r="C31" s="59">
        <v>11191000</v>
      </c>
      <c r="D31" s="59">
        <v>1236089.92</v>
      </c>
      <c r="E31" s="59">
        <f t="shared" si="0"/>
        <v>12427089.92</v>
      </c>
      <c r="F31" s="59">
        <v>2611125.39</v>
      </c>
      <c r="G31" s="59">
        <v>2277632.33</v>
      </c>
      <c r="H31" s="59">
        <f t="shared" si="1"/>
        <v>9815964.5299999993</v>
      </c>
    </row>
    <row r="32" spans="1:8" s="57" customFormat="1" x14ac:dyDescent="0.2">
      <c r="A32" s="41">
        <v>3900</v>
      </c>
      <c r="B32" s="58" t="s">
        <v>19</v>
      </c>
      <c r="C32" s="59">
        <v>13054000</v>
      </c>
      <c r="D32" s="59">
        <v>2541858.4300000002</v>
      </c>
      <c r="E32" s="59">
        <f t="shared" si="0"/>
        <v>15595858.43</v>
      </c>
      <c r="F32" s="59">
        <v>6252722.1500000004</v>
      </c>
      <c r="G32" s="59">
        <v>6206692.5</v>
      </c>
      <c r="H32" s="59">
        <f t="shared" si="1"/>
        <v>9343136.2799999993</v>
      </c>
    </row>
    <row r="33" spans="1:8" s="57" customFormat="1" x14ac:dyDescent="0.2">
      <c r="A33" s="65" t="s">
        <v>64</v>
      </c>
      <c r="B33" s="66"/>
      <c r="C33" s="56">
        <f>SUM(C34:C42)</f>
        <v>244442119.68000001</v>
      </c>
      <c r="D33" s="56">
        <f>SUM(D34:D42)</f>
        <v>10961361.039999999</v>
      </c>
      <c r="E33" s="56">
        <f t="shared" si="0"/>
        <v>255403480.72</v>
      </c>
      <c r="F33" s="56">
        <f>SUM(F34:F42)</f>
        <v>193084728.64000005</v>
      </c>
      <c r="G33" s="56">
        <f>SUM(G34:G42)</f>
        <v>193036039.92000002</v>
      </c>
      <c r="H33" s="56">
        <f t="shared" si="1"/>
        <v>62318752.079999954</v>
      </c>
    </row>
    <row r="34" spans="1:8" s="57" customFormat="1" ht="22.5" x14ac:dyDescent="0.2">
      <c r="A34" s="41">
        <v>4100</v>
      </c>
      <c r="B34" s="58" t="s">
        <v>92</v>
      </c>
      <c r="C34" s="59">
        <v>117860471.68000001</v>
      </c>
      <c r="D34" s="59">
        <v>16770093.609999999</v>
      </c>
      <c r="E34" s="59">
        <f t="shared" si="0"/>
        <v>134630565.29000002</v>
      </c>
      <c r="F34" s="59">
        <v>151857088.28</v>
      </c>
      <c r="G34" s="59">
        <v>151857088.28</v>
      </c>
      <c r="H34" s="59">
        <f t="shared" si="1"/>
        <v>-17226522.98999998</v>
      </c>
    </row>
    <row r="35" spans="1:8" s="57" customFormat="1" x14ac:dyDescent="0.2">
      <c r="A35" s="41">
        <v>4200</v>
      </c>
      <c r="B35" s="58" t="s">
        <v>93</v>
      </c>
      <c r="C35" s="59">
        <v>0</v>
      </c>
      <c r="D35" s="59">
        <v>0</v>
      </c>
      <c r="E35" s="59">
        <f t="shared" si="0"/>
        <v>0</v>
      </c>
      <c r="F35" s="59">
        <v>0</v>
      </c>
      <c r="G35" s="59">
        <v>0</v>
      </c>
      <c r="H35" s="59">
        <f t="shared" si="1"/>
        <v>0</v>
      </c>
    </row>
    <row r="36" spans="1:8" s="57" customFormat="1" x14ac:dyDescent="0.2">
      <c r="A36" s="41">
        <v>4300</v>
      </c>
      <c r="B36" s="58" t="s">
        <v>94</v>
      </c>
      <c r="C36" s="59">
        <v>11057180</v>
      </c>
      <c r="D36" s="59">
        <v>2320</v>
      </c>
      <c r="E36" s="59">
        <f t="shared" si="0"/>
        <v>11059500</v>
      </c>
      <c r="F36" s="59">
        <v>3536164.36</v>
      </c>
      <c r="G36" s="59">
        <v>3498250.29</v>
      </c>
      <c r="H36" s="59">
        <f t="shared" si="1"/>
        <v>7523335.6400000006</v>
      </c>
    </row>
    <row r="37" spans="1:8" s="57" customFormat="1" x14ac:dyDescent="0.2">
      <c r="A37" s="41">
        <v>4400</v>
      </c>
      <c r="B37" s="58" t="s">
        <v>95</v>
      </c>
      <c r="C37" s="59">
        <v>67155761</v>
      </c>
      <c r="D37" s="59">
        <v>-5811052.5700000003</v>
      </c>
      <c r="E37" s="59">
        <f t="shared" si="0"/>
        <v>61344708.43</v>
      </c>
      <c r="F37" s="59">
        <v>13798260.33</v>
      </c>
      <c r="G37" s="59">
        <v>13787485.68</v>
      </c>
      <c r="H37" s="59">
        <f t="shared" si="1"/>
        <v>47546448.100000001</v>
      </c>
    </row>
    <row r="38" spans="1:8" s="57" customFormat="1" x14ac:dyDescent="0.2">
      <c r="A38" s="41">
        <v>4500</v>
      </c>
      <c r="B38" s="58" t="s">
        <v>41</v>
      </c>
      <c r="C38" s="59">
        <v>48368707</v>
      </c>
      <c r="D38" s="59">
        <v>0</v>
      </c>
      <c r="E38" s="59">
        <f t="shared" si="0"/>
        <v>48368707</v>
      </c>
      <c r="F38" s="59">
        <v>23893215.670000002</v>
      </c>
      <c r="G38" s="59">
        <v>23893215.670000002</v>
      </c>
      <c r="H38" s="59">
        <f t="shared" si="1"/>
        <v>24475491.329999998</v>
      </c>
    </row>
    <row r="39" spans="1:8" s="57" customFormat="1" ht="22.5" x14ac:dyDescent="0.2">
      <c r="A39" s="41">
        <v>4600</v>
      </c>
      <c r="B39" s="58" t="s">
        <v>96</v>
      </c>
      <c r="C39" s="59">
        <v>0</v>
      </c>
      <c r="D39" s="59">
        <v>0</v>
      </c>
      <c r="E39" s="59">
        <f t="shared" si="0"/>
        <v>0</v>
      </c>
      <c r="F39" s="59">
        <v>0</v>
      </c>
      <c r="G39" s="59">
        <v>0</v>
      </c>
      <c r="H39" s="59">
        <f t="shared" si="1"/>
        <v>0</v>
      </c>
    </row>
    <row r="40" spans="1:8" s="57" customFormat="1" x14ac:dyDescent="0.2">
      <c r="A40" s="41">
        <v>4700</v>
      </c>
      <c r="B40" s="58" t="s">
        <v>97</v>
      </c>
      <c r="C40" s="59">
        <v>0</v>
      </c>
      <c r="D40" s="59">
        <v>0</v>
      </c>
      <c r="E40" s="59">
        <f t="shared" si="0"/>
        <v>0</v>
      </c>
      <c r="F40" s="59">
        <v>0</v>
      </c>
      <c r="G40" s="59">
        <v>0</v>
      </c>
      <c r="H40" s="59">
        <f t="shared" si="1"/>
        <v>0</v>
      </c>
    </row>
    <row r="41" spans="1:8" s="57" customFormat="1" x14ac:dyDescent="0.2">
      <c r="A41" s="41">
        <v>4800</v>
      </c>
      <c r="B41" s="58" t="s">
        <v>37</v>
      </c>
      <c r="C41" s="59">
        <v>0</v>
      </c>
      <c r="D41" s="59">
        <v>0</v>
      </c>
      <c r="E41" s="59">
        <f t="shared" si="0"/>
        <v>0</v>
      </c>
      <c r="F41" s="59">
        <v>0</v>
      </c>
      <c r="G41" s="59">
        <v>0</v>
      </c>
      <c r="H41" s="59">
        <f t="shared" si="1"/>
        <v>0</v>
      </c>
    </row>
    <row r="42" spans="1:8" s="57" customFormat="1" x14ac:dyDescent="0.2">
      <c r="A42" s="41">
        <v>4900</v>
      </c>
      <c r="B42" s="58" t="s">
        <v>98</v>
      </c>
      <c r="C42" s="59">
        <v>0</v>
      </c>
      <c r="D42" s="59">
        <v>0</v>
      </c>
      <c r="E42" s="59">
        <f t="shared" si="0"/>
        <v>0</v>
      </c>
      <c r="F42" s="59">
        <v>0</v>
      </c>
      <c r="G42" s="59">
        <v>0</v>
      </c>
      <c r="H42" s="59">
        <f t="shared" si="1"/>
        <v>0</v>
      </c>
    </row>
    <row r="43" spans="1:8" s="57" customFormat="1" x14ac:dyDescent="0.2">
      <c r="A43" s="65" t="s">
        <v>65</v>
      </c>
      <c r="B43" s="66"/>
      <c r="C43" s="56">
        <f>SUM(C44:C52)</f>
        <v>24990881.850000001</v>
      </c>
      <c r="D43" s="56">
        <f>SUM(D44:D52)</f>
        <v>32372796.219999999</v>
      </c>
      <c r="E43" s="56">
        <f t="shared" si="0"/>
        <v>57363678.07</v>
      </c>
      <c r="F43" s="56">
        <f>SUM(F44:F52)</f>
        <v>7022566.2400000002</v>
      </c>
      <c r="G43" s="56">
        <f>SUM(G44:G52)</f>
        <v>6871730.4399999995</v>
      </c>
      <c r="H43" s="56">
        <f t="shared" si="1"/>
        <v>50341111.829999998</v>
      </c>
    </row>
    <row r="44" spans="1:8" s="57" customFormat="1" x14ac:dyDescent="0.2">
      <c r="A44" s="41">
        <v>5100</v>
      </c>
      <c r="B44" s="58" t="s">
        <v>99</v>
      </c>
      <c r="C44" s="59">
        <v>6944075</v>
      </c>
      <c r="D44" s="59">
        <v>4906549.33</v>
      </c>
      <c r="E44" s="59">
        <f t="shared" si="0"/>
        <v>11850624.33</v>
      </c>
      <c r="F44" s="59">
        <v>5305738.6500000004</v>
      </c>
      <c r="G44" s="59">
        <v>5292589.6500000004</v>
      </c>
      <c r="H44" s="59">
        <f t="shared" si="1"/>
        <v>6544885.6799999997</v>
      </c>
    </row>
    <row r="45" spans="1:8" s="57" customFormat="1" x14ac:dyDescent="0.2">
      <c r="A45" s="41">
        <v>5200</v>
      </c>
      <c r="B45" s="58" t="s">
        <v>100</v>
      </c>
      <c r="C45" s="59">
        <v>190000</v>
      </c>
      <c r="D45" s="59">
        <v>1815000</v>
      </c>
      <c r="E45" s="59">
        <f t="shared" si="0"/>
        <v>2005000</v>
      </c>
      <c r="F45" s="59">
        <v>24025.040000000001</v>
      </c>
      <c r="G45" s="59">
        <v>16340.04</v>
      </c>
      <c r="H45" s="59">
        <f t="shared" si="1"/>
        <v>1980974.96</v>
      </c>
    </row>
    <row r="46" spans="1:8" s="57" customFormat="1" x14ac:dyDescent="0.2">
      <c r="A46" s="41">
        <v>5300</v>
      </c>
      <c r="B46" s="58" t="s">
        <v>101</v>
      </c>
      <c r="C46" s="59">
        <v>28390</v>
      </c>
      <c r="D46" s="59">
        <v>0</v>
      </c>
      <c r="E46" s="59">
        <f t="shared" si="0"/>
        <v>28390</v>
      </c>
      <c r="F46" s="59">
        <v>0</v>
      </c>
      <c r="G46" s="59">
        <v>0</v>
      </c>
      <c r="H46" s="59">
        <f t="shared" si="1"/>
        <v>28390</v>
      </c>
    </row>
    <row r="47" spans="1:8" s="57" customFormat="1" x14ac:dyDescent="0.2">
      <c r="A47" s="41">
        <v>5400</v>
      </c>
      <c r="B47" s="58" t="s">
        <v>102</v>
      </c>
      <c r="C47" s="59">
        <v>2640000</v>
      </c>
      <c r="D47" s="59">
        <v>15450778.619999999</v>
      </c>
      <c r="E47" s="59">
        <f t="shared" si="0"/>
        <v>18090778.619999997</v>
      </c>
      <c r="F47" s="59">
        <v>0</v>
      </c>
      <c r="G47" s="59">
        <v>0</v>
      </c>
      <c r="H47" s="59">
        <f t="shared" si="1"/>
        <v>18090778.619999997</v>
      </c>
    </row>
    <row r="48" spans="1:8" s="57" customFormat="1" x14ac:dyDescent="0.2">
      <c r="A48" s="41">
        <v>5500</v>
      </c>
      <c r="B48" s="58" t="s">
        <v>103</v>
      </c>
      <c r="C48" s="59">
        <v>25972.85</v>
      </c>
      <c r="D48" s="59">
        <v>0</v>
      </c>
      <c r="E48" s="59">
        <f t="shared" si="0"/>
        <v>25972.85</v>
      </c>
      <c r="F48" s="59">
        <v>0</v>
      </c>
      <c r="G48" s="59">
        <v>0</v>
      </c>
      <c r="H48" s="59">
        <f t="shared" si="1"/>
        <v>25972.85</v>
      </c>
    </row>
    <row r="49" spans="1:8" s="57" customFormat="1" x14ac:dyDescent="0.2">
      <c r="A49" s="41">
        <v>5600</v>
      </c>
      <c r="B49" s="58" t="s">
        <v>104</v>
      </c>
      <c r="C49" s="59">
        <v>10382444</v>
      </c>
      <c r="D49" s="59">
        <v>853663.18</v>
      </c>
      <c r="E49" s="59">
        <f t="shared" si="0"/>
        <v>11236107.18</v>
      </c>
      <c r="F49" s="59">
        <v>994208.65</v>
      </c>
      <c r="G49" s="59">
        <v>864206.85</v>
      </c>
      <c r="H49" s="59">
        <f t="shared" si="1"/>
        <v>10241898.529999999</v>
      </c>
    </row>
    <row r="50" spans="1:8" s="57" customFormat="1" x14ac:dyDescent="0.2">
      <c r="A50" s="41">
        <v>5700</v>
      </c>
      <c r="B50" s="58" t="s">
        <v>105</v>
      </c>
      <c r="C50" s="59">
        <v>0</v>
      </c>
      <c r="D50" s="59">
        <v>0</v>
      </c>
      <c r="E50" s="59">
        <f t="shared" si="0"/>
        <v>0</v>
      </c>
      <c r="F50" s="59">
        <v>0</v>
      </c>
      <c r="G50" s="59">
        <v>0</v>
      </c>
      <c r="H50" s="59">
        <f t="shared" si="1"/>
        <v>0</v>
      </c>
    </row>
    <row r="51" spans="1:8" s="57" customFormat="1" x14ac:dyDescent="0.2">
      <c r="A51" s="41">
        <v>5800</v>
      </c>
      <c r="B51" s="58" t="s">
        <v>106</v>
      </c>
      <c r="C51" s="59">
        <v>3500000</v>
      </c>
      <c r="D51" s="59">
        <v>7739205.4900000002</v>
      </c>
      <c r="E51" s="59">
        <f t="shared" si="0"/>
        <v>11239205.49</v>
      </c>
      <c r="F51" s="59">
        <v>572664.30000000005</v>
      </c>
      <c r="G51" s="59">
        <v>572664.30000000005</v>
      </c>
      <c r="H51" s="59">
        <f t="shared" si="1"/>
        <v>10666541.189999999</v>
      </c>
    </row>
    <row r="52" spans="1:8" s="57" customFormat="1" x14ac:dyDescent="0.2">
      <c r="A52" s="41">
        <v>5900</v>
      </c>
      <c r="B52" s="58" t="s">
        <v>107</v>
      </c>
      <c r="C52" s="59">
        <v>1280000</v>
      </c>
      <c r="D52" s="59">
        <v>1607599.6</v>
      </c>
      <c r="E52" s="59">
        <f t="shared" si="0"/>
        <v>2887599.6</v>
      </c>
      <c r="F52" s="59">
        <v>125929.60000000001</v>
      </c>
      <c r="G52" s="59">
        <v>125929.60000000001</v>
      </c>
      <c r="H52" s="59">
        <f t="shared" si="1"/>
        <v>2761670</v>
      </c>
    </row>
    <row r="53" spans="1:8" s="57" customFormat="1" x14ac:dyDescent="0.2">
      <c r="A53" s="65" t="s">
        <v>66</v>
      </c>
      <c r="B53" s="66"/>
      <c r="C53" s="56">
        <f>SUM(C54:C56)</f>
        <v>774604293.33000004</v>
      </c>
      <c r="D53" s="56">
        <f>SUM(D54:D56)</f>
        <v>86583389.840000004</v>
      </c>
      <c r="E53" s="56">
        <f t="shared" si="0"/>
        <v>861187683.17000008</v>
      </c>
      <c r="F53" s="56">
        <f>SUM(F54:F56)</f>
        <v>248284437.94</v>
      </c>
      <c r="G53" s="56">
        <f>SUM(G54:G56)</f>
        <v>248284437.94</v>
      </c>
      <c r="H53" s="56">
        <f t="shared" si="1"/>
        <v>612903245.23000002</v>
      </c>
    </row>
    <row r="54" spans="1:8" s="57" customFormat="1" x14ac:dyDescent="0.2">
      <c r="A54" s="41">
        <v>6100</v>
      </c>
      <c r="B54" s="58" t="s">
        <v>108</v>
      </c>
      <c r="C54" s="59">
        <v>759854293.33000004</v>
      </c>
      <c r="D54" s="59">
        <v>102687739.52</v>
      </c>
      <c r="E54" s="59">
        <f t="shared" si="0"/>
        <v>862542032.85000002</v>
      </c>
      <c r="F54" s="59">
        <v>220838235.63999999</v>
      </c>
      <c r="G54" s="59">
        <v>220838235.63999999</v>
      </c>
      <c r="H54" s="59">
        <f t="shared" si="1"/>
        <v>641703797.21000004</v>
      </c>
    </row>
    <row r="55" spans="1:8" s="57" customFormat="1" x14ac:dyDescent="0.2">
      <c r="A55" s="41">
        <v>6200</v>
      </c>
      <c r="B55" s="58" t="s">
        <v>109</v>
      </c>
      <c r="C55" s="59">
        <v>14750000</v>
      </c>
      <c r="D55" s="59">
        <v>-16104349.68</v>
      </c>
      <c r="E55" s="59">
        <f t="shared" si="0"/>
        <v>-1354349.6799999997</v>
      </c>
      <c r="F55" s="59">
        <v>27446202.300000001</v>
      </c>
      <c r="G55" s="59">
        <v>27446202.300000001</v>
      </c>
      <c r="H55" s="59">
        <f t="shared" si="1"/>
        <v>-28800551.98</v>
      </c>
    </row>
    <row r="56" spans="1:8" s="57" customFormat="1" ht="22.5" x14ac:dyDescent="0.2">
      <c r="A56" s="41">
        <v>6300</v>
      </c>
      <c r="B56" s="58" t="s">
        <v>110</v>
      </c>
      <c r="C56" s="59">
        <v>0</v>
      </c>
      <c r="D56" s="59">
        <v>0</v>
      </c>
      <c r="E56" s="59">
        <f t="shared" si="0"/>
        <v>0</v>
      </c>
      <c r="F56" s="59">
        <v>0</v>
      </c>
      <c r="G56" s="59">
        <v>0</v>
      </c>
      <c r="H56" s="59">
        <f t="shared" si="1"/>
        <v>0</v>
      </c>
    </row>
    <row r="57" spans="1:8" s="57" customFormat="1" x14ac:dyDescent="0.2">
      <c r="A57" s="65" t="s">
        <v>67</v>
      </c>
      <c r="B57" s="66"/>
      <c r="C57" s="56">
        <f>SUM(C58:C64)</f>
        <v>500000</v>
      </c>
      <c r="D57" s="56">
        <f>SUM(D58:D64)</f>
        <v>0</v>
      </c>
      <c r="E57" s="56">
        <f t="shared" si="0"/>
        <v>500000</v>
      </c>
      <c r="F57" s="56">
        <f>SUM(F58:F64)</f>
        <v>0</v>
      </c>
      <c r="G57" s="56">
        <f>SUM(G58:G64)</f>
        <v>0</v>
      </c>
      <c r="H57" s="56">
        <f t="shared" si="1"/>
        <v>500000</v>
      </c>
    </row>
    <row r="58" spans="1:8" s="57" customFormat="1" ht="22.5" x14ac:dyDescent="0.2">
      <c r="A58" s="41">
        <v>7100</v>
      </c>
      <c r="B58" s="58" t="s">
        <v>111</v>
      </c>
      <c r="C58" s="59">
        <v>0</v>
      </c>
      <c r="D58" s="59">
        <v>0</v>
      </c>
      <c r="E58" s="59">
        <f t="shared" si="0"/>
        <v>0</v>
      </c>
      <c r="F58" s="59">
        <v>0</v>
      </c>
      <c r="G58" s="59">
        <v>0</v>
      </c>
      <c r="H58" s="59">
        <f t="shared" si="1"/>
        <v>0</v>
      </c>
    </row>
    <row r="59" spans="1:8" s="57" customFormat="1" x14ac:dyDescent="0.2">
      <c r="A59" s="41">
        <v>7200</v>
      </c>
      <c r="B59" s="58" t="s">
        <v>112</v>
      </c>
      <c r="C59" s="59">
        <v>0</v>
      </c>
      <c r="D59" s="59">
        <v>0</v>
      </c>
      <c r="E59" s="59">
        <f t="shared" si="0"/>
        <v>0</v>
      </c>
      <c r="F59" s="59">
        <v>0</v>
      </c>
      <c r="G59" s="59">
        <v>0</v>
      </c>
      <c r="H59" s="59">
        <f t="shared" si="1"/>
        <v>0</v>
      </c>
    </row>
    <row r="60" spans="1:8" s="57" customFormat="1" x14ac:dyDescent="0.2">
      <c r="A60" s="41">
        <v>7300</v>
      </c>
      <c r="B60" s="58" t="s">
        <v>113</v>
      </c>
      <c r="C60" s="59">
        <v>0</v>
      </c>
      <c r="D60" s="59">
        <v>0</v>
      </c>
      <c r="E60" s="59">
        <f t="shared" si="0"/>
        <v>0</v>
      </c>
      <c r="F60" s="59">
        <v>0</v>
      </c>
      <c r="G60" s="59">
        <v>0</v>
      </c>
      <c r="H60" s="59">
        <f t="shared" si="1"/>
        <v>0</v>
      </c>
    </row>
    <row r="61" spans="1:8" s="57" customFormat="1" x14ac:dyDescent="0.2">
      <c r="A61" s="41">
        <v>7400</v>
      </c>
      <c r="B61" s="58" t="s">
        <v>114</v>
      </c>
      <c r="C61" s="59">
        <v>0</v>
      </c>
      <c r="D61" s="59">
        <v>0</v>
      </c>
      <c r="E61" s="59">
        <f t="shared" si="0"/>
        <v>0</v>
      </c>
      <c r="F61" s="59">
        <v>0</v>
      </c>
      <c r="G61" s="59">
        <v>0</v>
      </c>
      <c r="H61" s="59">
        <f t="shared" si="1"/>
        <v>0</v>
      </c>
    </row>
    <row r="62" spans="1:8" s="57" customFormat="1" ht="22.5" x14ac:dyDescent="0.2">
      <c r="A62" s="41">
        <v>7500</v>
      </c>
      <c r="B62" s="58" t="s">
        <v>115</v>
      </c>
      <c r="C62" s="59">
        <v>0</v>
      </c>
      <c r="D62" s="59">
        <v>0</v>
      </c>
      <c r="E62" s="59">
        <f t="shared" si="0"/>
        <v>0</v>
      </c>
      <c r="F62" s="59">
        <v>0</v>
      </c>
      <c r="G62" s="59">
        <v>0</v>
      </c>
      <c r="H62" s="59">
        <f t="shared" si="1"/>
        <v>0</v>
      </c>
    </row>
    <row r="63" spans="1:8" s="57" customFormat="1" x14ac:dyDescent="0.2">
      <c r="A63" s="41">
        <v>7600</v>
      </c>
      <c r="B63" s="58" t="s">
        <v>116</v>
      </c>
      <c r="C63" s="59">
        <v>0</v>
      </c>
      <c r="D63" s="59">
        <v>0</v>
      </c>
      <c r="E63" s="59">
        <f t="shared" si="0"/>
        <v>0</v>
      </c>
      <c r="F63" s="59">
        <v>0</v>
      </c>
      <c r="G63" s="59">
        <v>0</v>
      </c>
      <c r="H63" s="59">
        <f t="shared" si="1"/>
        <v>0</v>
      </c>
    </row>
    <row r="64" spans="1:8" s="57" customFormat="1" ht="22.5" x14ac:dyDescent="0.2">
      <c r="A64" s="41">
        <v>7900</v>
      </c>
      <c r="B64" s="58" t="s">
        <v>117</v>
      </c>
      <c r="C64" s="59">
        <v>500000</v>
      </c>
      <c r="D64" s="59">
        <v>0</v>
      </c>
      <c r="E64" s="59">
        <f t="shared" si="0"/>
        <v>500000</v>
      </c>
      <c r="F64" s="59">
        <v>0</v>
      </c>
      <c r="G64" s="59">
        <v>0</v>
      </c>
      <c r="H64" s="59">
        <f t="shared" si="1"/>
        <v>500000</v>
      </c>
    </row>
    <row r="65" spans="1:8" s="57" customFormat="1" x14ac:dyDescent="0.2">
      <c r="A65" s="65" t="s">
        <v>68</v>
      </c>
      <c r="B65" s="66"/>
      <c r="C65" s="56">
        <f>SUM(C66:C68)</f>
        <v>0</v>
      </c>
      <c r="D65" s="56">
        <f>SUM(D66:D68)</f>
        <v>0</v>
      </c>
      <c r="E65" s="56">
        <f t="shared" si="0"/>
        <v>0</v>
      </c>
      <c r="F65" s="56">
        <f>SUM(F66:F68)</f>
        <v>0</v>
      </c>
      <c r="G65" s="56">
        <f>SUM(G66:G68)</f>
        <v>0</v>
      </c>
      <c r="H65" s="56">
        <f t="shared" si="1"/>
        <v>0</v>
      </c>
    </row>
    <row r="66" spans="1:8" s="57" customFormat="1" x14ac:dyDescent="0.2">
      <c r="A66" s="41">
        <v>8100</v>
      </c>
      <c r="B66" s="58" t="s">
        <v>38</v>
      </c>
      <c r="C66" s="59">
        <v>0</v>
      </c>
      <c r="D66" s="59">
        <v>0</v>
      </c>
      <c r="E66" s="59">
        <f t="shared" si="0"/>
        <v>0</v>
      </c>
      <c r="F66" s="59">
        <v>0</v>
      </c>
      <c r="G66" s="59">
        <v>0</v>
      </c>
      <c r="H66" s="59">
        <f t="shared" si="1"/>
        <v>0</v>
      </c>
    </row>
    <row r="67" spans="1:8" s="57" customFormat="1" x14ac:dyDescent="0.2">
      <c r="A67" s="41">
        <v>8300</v>
      </c>
      <c r="B67" s="58" t="s">
        <v>39</v>
      </c>
      <c r="C67" s="59">
        <v>0</v>
      </c>
      <c r="D67" s="59">
        <v>0</v>
      </c>
      <c r="E67" s="59">
        <f t="shared" si="0"/>
        <v>0</v>
      </c>
      <c r="F67" s="59">
        <v>0</v>
      </c>
      <c r="G67" s="59">
        <v>0</v>
      </c>
      <c r="H67" s="59">
        <f t="shared" si="1"/>
        <v>0</v>
      </c>
    </row>
    <row r="68" spans="1:8" s="57" customFormat="1" x14ac:dyDescent="0.2">
      <c r="A68" s="41">
        <v>8500</v>
      </c>
      <c r="B68" s="58" t="s">
        <v>40</v>
      </c>
      <c r="C68" s="59">
        <v>0</v>
      </c>
      <c r="D68" s="59">
        <v>0</v>
      </c>
      <c r="E68" s="59">
        <f t="shared" si="0"/>
        <v>0</v>
      </c>
      <c r="F68" s="59">
        <v>0</v>
      </c>
      <c r="G68" s="59">
        <v>0</v>
      </c>
      <c r="H68" s="59">
        <f t="shared" si="1"/>
        <v>0</v>
      </c>
    </row>
    <row r="69" spans="1:8" s="57" customFormat="1" x14ac:dyDescent="0.2">
      <c r="A69" s="65" t="s">
        <v>69</v>
      </c>
      <c r="B69" s="66"/>
      <c r="C69" s="56">
        <f>SUM(C70:C76)</f>
        <v>57458304.439999998</v>
      </c>
      <c r="D69" s="56">
        <f>SUM(D70:D76)</f>
        <v>762711.87</v>
      </c>
      <c r="E69" s="56">
        <f t="shared" si="0"/>
        <v>58221016.309999995</v>
      </c>
      <c r="F69" s="56">
        <f>SUM(F70:F76)</f>
        <v>32355113.460000001</v>
      </c>
      <c r="G69" s="56">
        <f>SUM(G70:G76)</f>
        <v>32355113.460000001</v>
      </c>
      <c r="H69" s="56">
        <f t="shared" si="1"/>
        <v>25865902.849999994</v>
      </c>
    </row>
    <row r="70" spans="1:8" s="57" customFormat="1" x14ac:dyDescent="0.2">
      <c r="A70" s="41">
        <v>9100</v>
      </c>
      <c r="B70" s="58" t="s">
        <v>118</v>
      </c>
      <c r="C70" s="59">
        <v>27230270.440000001</v>
      </c>
      <c r="D70" s="59">
        <v>762711.87</v>
      </c>
      <c r="E70" s="59">
        <f t="shared" ref="E70:E76" si="2">C70+D70</f>
        <v>27992982.310000002</v>
      </c>
      <c r="F70" s="59">
        <v>17082711.890000001</v>
      </c>
      <c r="G70" s="59">
        <v>17082711.890000001</v>
      </c>
      <c r="H70" s="59">
        <f t="shared" ref="H70:H76" si="3">E70-F70</f>
        <v>10910270.420000002</v>
      </c>
    </row>
    <row r="71" spans="1:8" s="57" customFormat="1" x14ac:dyDescent="0.2">
      <c r="A71" s="41">
        <v>9200</v>
      </c>
      <c r="B71" s="58" t="s">
        <v>119</v>
      </c>
      <c r="C71" s="59">
        <v>26228034</v>
      </c>
      <c r="D71" s="59">
        <v>0</v>
      </c>
      <c r="E71" s="59">
        <f t="shared" si="2"/>
        <v>26228034</v>
      </c>
      <c r="F71" s="59">
        <v>11272401.57</v>
      </c>
      <c r="G71" s="59">
        <v>11272401.57</v>
      </c>
      <c r="H71" s="59">
        <f t="shared" si="3"/>
        <v>14955632.43</v>
      </c>
    </row>
    <row r="72" spans="1:8" s="57" customFormat="1" x14ac:dyDescent="0.2">
      <c r="A72" s="41">
        <v>9300</v>
      </c>
      <c r="B72" s="58" t="s">
        <v>120</v>
      </c>
      <c r="C72" s="59">
        <v>0</v>
      </c>
      <c r="D72" s="59">
        <v>0</v>
      </c>
      <c r="E72" s="59">
        <f t="shared" si="2"/>
        <v>0</v>
      </c>
      <c r="F72" s="59">
        <v>0</v>
      </c>
      <c r="G72" s="59">
        <v>0</v>
      </c>
      <c r="H72" s="59">
        <f t="shared" si="3"/>
        <v>0</v>
      </c>
    </row>
    <row r="73" spans="1:8" s="57" customFormat="1" x14ac:dyDescent="0.2">
      <c r="A73" s="41">
        <v>9400</v>
      </c>
      <c r="B73" s="58" t="s">
        <v>121</v>
      </c>
      <c r="C73" s="59">
        <v>0</v>
      </c>
      <c r="D73" s="59">
        <v>0</v>
      </c>
      <c r="E73" s="59">
        <f t="shared" si="2"/>
        <v>0</v>
      </c>
      <c r="F73" s="59">
        <v>0</v>
      </c>
      <c r="G73" s="59">
        <v>0</v>
      </c>
      <c r="H73" s="59">
        <f t="shared" si="3"/>
        <v>0</v>
      </c>
    </row>
    <row r="74" spans="1:8" s="57" customFormat="1" x14ac:dyDescent="0.2">
      <c r="A74" s="41">
        <v>9500</v>
      </c>
      <c r="B74" s="58" t="s">
        <v>122</v>
      </c>
      <c r="C74" s="59">
        <v>0</v>
      </c>
      <c r="D74" s="59">
        <v>0</v>
      </c>
      <c r="E74" s="59">
        <f t="shared" si="2"/>
        <v>0</v>
      </c>
      <c r="F74" s="59">
        <v>0</v>
      </c>
      <c r="G74" s="59">
        <v>0</v>
      </c>
      <c r="H74" s="59">
        <f t="shared" si="3"/>
        <v>0</v>
      </c>
    </row>
    <row r="75" spans="1:8" s="57" customFormat="1" x14ac:dyDescent="0.2">
      <c r="A75" s="41">
        <v>9600</v>
      </c>
      <c r="B75" s="58" t="s">
        <v>123</v>
      </c>
      <c r="C75" s="59">
        <v>0</v>
      </c>
      <c r="D75" s="59">
        <v>0</v>
      </c>
      <c r="E75" s="59">
        <f t="shared" si="2"/>
        <v>0</v>
      </c>
      <c r="F75" s="59">
        <v>0</v>
      </c>
      <c r="G75" s="59">
        <v>0</v>
      </c>
      <c r="H75" s="59">
        <f t="shared" si="3"/>
        <v>0</v>
      </c>
    </row>
    <row r="76" spans="1:8" s="57" customFormat="1" ht="22.5" x14ac:dyDescent="0.2">
      <c r="A76" s="41">
        <v>9900</v>
      </c>
      <c r="B76" s="60" t="s">
        <v>124</v>
      </c>
      <c r="C76" s="61">
        <v>4000000</v>
      </c>
      <c r="D76" s="61">
        <v>0</v>
      </c>
      <c r="E76" s="61">
        <f t="shared" si="2"/>
        <v>4000000</v>
      </c>
      <c r="F76" s="61">
        <v>4000000</v>
      </c>
      <c r="G76" s="61">
        <v>4000000</v>
      </c>
      <c r="H76" s="61">
        <f t="shared" si="3"/>
        <v>0</v>
      </c>
    </row>
    <row r="77" spans="1:8" s="57" customFormat="1" x14ac:dyDescent="0.2">
      <c r="A77" s="62"/>
      <c r="B77" s="63" t="s">
        <v>53</v>
      </c>
      <c r="C77" s="64">
        <f t="shared" ref="C77:H77" si="4">SUM(C5+C13+C23+C33+C43+C53+C57+C65+C69)</f>
        <v>2132832365.4700003</v>
      </c>
      <c r="D77" s="64">
        <f t="shared" si="4"/>
        <v>148583421.53</v>
      </c>
      <c r="E77" s="64">
        <f t="shared" si="4"/>
        <v>2281415787</v>
      </c>
      <c r="F77" s="64">
        <f t="shared" si="4"/>
        <v>913640336.4000001</v>
      </c>
      <c r="G77" s="64">
        <f t="shared" si="4"/>
        <v>892495288.02000022</v>
      </c>
      <c r="H77" s="64">
        <f t="shared" si="4"/>
        <v>1367775450.5999999</v>
      </c>
    </row>
    <row r="79" spans="1:8" x14ac:dyDescent="0.2">
      <c r="A79" s="50" t="s">
        <v>206</v>
      </c>
      <c r="B79" s="91" t="s">
        <v>206</v>
      </c>
      <c r="C79" s="51"/>
      <c r="D79" s="54"/>
      <c r="E79" s="55"/>
      <c r="F79" s="55"/>
      <c r="G79" s="55"/>
      <c r="H79" s="55"/>
    </row>
    <row r="80" spans="1:8" x14ac:dyDescent="0.2">
      <c r="A80" s="53"/>
      <c r="B80" s="51"/>
      <c r="C80" s="51"/>
      <c r="D80" s="54"/>
      <c r="E80" s="55"/>
      <c r="F80" s="55"/>
      <c r="G80" s="55"/>
      <c r="H80" s="55"/>
    </row>
  </sheetData>
  <sheetProtection formatCells="0" formatColumns="0" formatRows="0" autoFilter="0"/>
  <mergeCells count="13">
    <mergeCell ref="A1:H1"/>
    <mergeCell ref="C2:G2"/>
    <mergeCell ref="H2:H3"/>
    <mergeCell ref="A2:B4"/>
    <mergeCell ref="A5:B5"/>
    <mergeCell ref="A57:B57"/>
    <mergeCell ref="A65:B65"/>
    <mergeCell ref="A69:B69"/>
    <mergeCell ref="A13:B13"/>
    <mergeCell ref="A23:B23"/>
    <mergeCell ref="A33:B33"/>
    <mergeCell ref="A43:B43"/>
    <mergeCell ref="A53:B53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7" t="s">
        <v>129</v>
      </c>
      <c r="B1" s="68"/>
      <c r="C1" s="68"/>
      <c r="D1" s="68"/>
      <c r="E1" s="68"/>
      <c r="F1" s="68"/>
      <c r="G1" s="68"/>
      <c r="H1" s="69"/>
    </row>
    <row r="2" spans="1:8" x14ac:dyDescent="0.2">
      <c r="A2" s="72" t="s">
        <v>54</v>
      </c>
      <c r="B2" s="73"/>
      <c r="C2" s="67" t="s">
        <v>60</v>
      </c>
      <c r="D2" s="68"/>
      <c r="E2" s="68"/>
      <c r="F2" s="68"/>
      <c r="G2" s="69"/>
      <c r="H2" s="70" t="s">
        <v>59</v>
      </c>
    </row>
    <row r="3" spans="1:8" ht="24.95" customHeight="1" x14ac:dyDescent="0.2">
      <c r="A3" s="74"/>
      <c r="B3" s="7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71"/>
    </row>
    <row r="4" spans="1:8" x14ac:dyDescent="0.2">
      <c r="A4" s="76"/>
      <c r="B4" s="7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5"/>
      <c r="B5" s="11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0</v>
      </c>
      <c r="C6" s="47">
        <v>1257638212.8499999</v>
      </c>
      <c r="D6" s="47">
        <v>28864523.600000001</v>
      </c>
      <c r="E6" s="47">
        <f>C6+D6</f>
        <v>1286502736.4499998</v>
      </c>
      <c r="F6" s="47">
        <v>617357404.65999997</v>
      </c>
      <c r="G6" s="47">
        <v>596363192.08000004</v>
      </c>
      <c r="H6" s="47">
        <f>E6-F6</f>
        <v>669145331.78999984</v>
      </c>
    </row>
    <row r="7" spans="1:8" x14ac:dyDescent="0.2">
      <c r="A7" s="5"/>
      <c r="B7" s="11"/>
      <c r="C7" s="47"/>
      <c r="D7" s="47"/>
      <c r="E7" s="47"/>
      <c r="F7" s="47"/>
      <c r="G7" s="47"/>
      <c r="H7" s="47"/>
    </row>
    <row r="8" spans="1:8" x14ac:dyDescent="0.2">
      <c r="A8" s="5"/>
      <c r="B8" s="11" t="s">
        <v>1</v>
      </c>
      <c r="C8" s="47">
        <v>799595175.17999995</v>
      </c>
      <c r="D8" s="47">
        <v>118956186.06</v>
      </c>
      <c r="E8" s="47">
        <f>C8+D8</f>
        <v>918551361.24000001</v>
      </c>
      <c r="F8" s="47">
        <v>255307004.18000001</v>
      </c>
      <c r="G8" s="47">
        <v>255156168.38</v>
      </c>
      <c r="H8" s="47">
        <f>E8-F8</f>
        <v>663244357.05999994</v>
      </c>
    </row>
    <row r="9" spans="1:8" x14ac:dyDescent="0.2">
      <c r="A9" s="5"/>
      <c r="B9" s="11"/>
      <c r="C9" s="47"/>
      <c r="D9" s="47"/>
      <c r="E9" s="47"/>
      <c r="F9" s="47"/>
      <c r="G9" s="47"/>
      <c r="H9" s="47"/>
    </row>
    <row r="10" spans="1:8" x14ac:dyDescent="0.2">
      <c r="A10" s="5"/>
      <c r="B10" s="11" t="s">
        <v>2</v>
      </c>
      <c r="C10" s="47">
        <v>27230270.440000001</v>
      </c>
      <c r="D10" s="47">
        <v>762711.87</v>
      </c>
      <c r="E10" s="47">
        <f>C10+D10</f>
        <v>27992982.310000002</v>
      </c>
      <c r="F10" s="47">
        <v>17082711.890000001</v>
      </c>
      <c r="G10" s="47">
        <v>17082711.890000001</v>
      </c>
      <c r="H10" s="47">
        <f>E10-F10</f>
        <v>10910270.420000002</v>
      </c>
    </row>
    <row r="11" spans="1:8" x14ac:dyDescent="0.2">
      <c r="A11" s="5"/>
      <c r="B11" s="11"/>
      <c r="C11" s="47"/>
      <c r="D11" s="47"/>
      <c r="E11" s="47"/>
      <c r="F11" s="47"/>
      <c r="G11" s="47"/>
      <c r="H11" s="47"/>
    </row>
    <row r="12" spans="1:8" x14ac:dyDescent="0.2">
      <c r="A12" s="5"/>
      <c r="B12" s="11" t="s">
        <v>41</v>
      </c>
      <c r="C12" s="47">
        <v>48368707</v>
      </c>
      <c r="D12" s="47">
        <v>0</v>
      </c>
      <c r="E12" s="47">
        <f>C12+D12</f>
        <v>48368707</v>
      </c>
      <c r="F12" s="47">
        <v>23893215.670000002</v>
      </c>
      <c r="G12" s="47">
        <v>23893215.670000002</v>
      </c>
      <c r="H12" s="47">
        <f>E12-F12</f>
        <v>24475491.329999998</v>
      </c>
    </row>
    <row r="13" spans="1:8" x14ac:dyDescent="0.2">
      <c r="A13" s="5"/>
      <c r="B13" s="11"/>
      <c r="C13" s="47"/>
      <c r="D13" s="47"/>
      <c r="E13" s="47"/>
      <c r="F13" s="47"/>
      <c r="G13" s="47"/>
      <c r="H13" s="47"/>
    </row>
    <row r="14" spans="1:8" x14ac:dyDescent="0.2">
      <c r="A14" s="5"/>
      <c r="B14" s="11" t="s">
        <v>38</v>
      </c>
      <c r="C14" s="47">
        <v>0</v>
      </c>
      <c r="D14" s="47">
        <v>0</v>
      </c>
      <c r="E14" s="47">
        <f>C14+D14</f>
        <v>0</v>
      </c>
      <c r="F14" s="47">
        <v>0</v>
      </c>
      <c r="G14" s="47">
        <v>0</v>
      </c>
      <c r="H14" s="47">
        <f>E14-F14</f>
        <v>0</v>
      </c>
    </row>
    <row r="15" spans="1:8" x14ac:dyDescent="0.2">
      <c r="A15" s="6"/>
      <c r="B15" s="12"/>
      <c r="C15" s="48"/>
      <c r="D15" s="48"/>
      <c r="E15" s="48"/>
      <c r="F15" s="48"/>
      <c r="G15" s="48"/>
      <c r="H15" s="48"/>
    </row>
    <row r="16" spans="1:8" x14ac:dyDescent="0.2">
      <c r="A16" s="13"/>
      <c r="B16" s="9" t="s">
        <v>53</v>
      </c>
      <c r="C16" s="49">
        <f>SUM(C6+C8+C10+C12+C14)</f>
        <v>2132832365.4699998</v>
      </c>
      <c r="D16" s="49">
        <f>SUM(D6+D8+D10+D12+D14)</f>
        <v>148583421.53</v>
      </c>
      <c r="E16" s="49">
        <f>SUM(E6+E8+E10+E12+E14)</f>
        <v>2281415786.9999995</v>
      </c>
      <c r="F16" s="49">
        <f t="shared" ref="F16:H16" si="0">SUM(F6+F8+F10+F12+F14)</f>
        <v>913640336.39999986</v>
      </c>
      <c r="G16" s="49">
        <f t="shared" si="0"/>
        <v>892495288.01999998</v>
      </c>
      <c r="H16" s="49">
        <f t="shared" si="0"/>
        <v>1367775450.5999999</v>
      </c>
    </row>
    <row r="19" spans="1:1" x14ac:dyDescent="0.2">
      <c r="A19" s="91" t="s">
        <v>206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7" t="s">
        <v>202</v>
      </c>
      <c r="B1" s="68"/>
      <c r="C1" s="68"/>
      <c r="D1" s="68"/>
      <c r="E1" s="68"/>
      <c r="F1" s="68"/>
      <c r="G1" s="68"/>
      <c r="H1" s="69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72" t="s">
        <v>54</v>
      </c>
      <c r="B3" s="73"/>
      <c r="C3" s="67" t="s">
        <v>60</v>
      </c>
      <c r="D3" s="68"/>
      <c r="E3" s="68"/>
      <c r="F3" s="68"/>
      <c r="G3" s="69"/>
      <c r="H3" s="70" t="s">
        <v>59</v>
      </c>
    </row>
    <row r="4" spans="1:8" ht="24.95" customHeight="1" x14ac:dyDescent="0.2">
      <c r="A4" s="74"/>
      <c r="B4" s="75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71"/>
    </row>
    <row r="5" spans="1:8" x14ac:dyDescent="0.2">
      <c r="A5" s="76"/>
      <c r="B5" s="77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1"/>
      <c r="B6" s="17"/>
      <c r="C6" s="29"/>
      <c r="D6" s="29"/>
      <c r="E6" s="29"/>
      <c r="F6" s="29"/>
      <c r="G6" s="29"/>
      <c r="H6" s="29"/>
    </row>
    <row r="7" spans="1:8" x14ac:dyDescent="0.2">
      <c r="A7" s="4" t="s">
        <v>130</v>
      </c>
      <c r="B7" s="15"/>
      <c r="C7" s="42">
        <v>12944606.279999999</v>
      </c>
      <c r="D7" s="42">
        <v>388086.1</v>
      </c>
      <c r="E7" s="42">
        <f>C7+D7</f>
        <v>13332692.379999999</v>
      </c>
      <c r="F7" s="42">
        <v>4984366.25</v>
      </c>
      <c r="G7" s="42">
        <v>4916310.09</v>
      </c>
      <c r="H7" s="42">
        <f>E7-F7</f>
        <v>8348326.129999999</v>
      </c>
    </row>
    <row r="8" spans="1:8" x14ac:dyDescent="0.2">
      <c r="A8" s="4" t="s">
        <v>131</v>
      </c>
      <c r="B8" s="15"/>
      <c r="C8" s="42">
        <v>16880170.219999999</v>
      </c>
      <c r="D8" s="42">
        <v>275641.40999999997</v>
      </c>
      <c r="E8" s="42">
        <f t="shared" ref="E8:E13" si="0">C8+D8</f>
        <v>17155811.629999999</v>
      </c>
      <c r="F8" s="42">
        <v>8163303.5899999999</v>
      </c>
      <c r="G8" s="42">
        <v>8163303.5899999999</v>
      </c>
      <c r="H8" s="42">
        <f t="shared" ref="H8:H13" si="1">E8-F8</f>
        <v>8992508.0399999991</v>
      </c>
    </row>
    <row r="9" spans="1:8" x14ac:dyDescent="0.2">
      <c r="A9" s="4" t="s">
        <v>132</v>
      </c>
      <c r="B9" s="15"/>
      <c r="C9" s="42">
        <v>442523.71</v>
      </c>
      <c r="D9" s="42">
        <v>0</v>
      </c>
      <c r="E9" s="42">
        <f t="shared" si="0"/>
        <v>442523.71</v>
      </c>
      <c r="F9" s="42">
        <v>97337.9</v>
      </c>
      <c r="G9" s="42">
        <v>91951.42</v>
      </c>
      <c r="H9" s="42">
        <f t="shared" si="1"/>
        <v>345185.81000000006</v>
      </c>
    </row>
    <row r="10" spans="1:8" x14ac:dyDescent="0.2">
      <c r="A10" s="4" t="s">
        <v>133</v>
      </c>
      <c r="B10" s="15"/>
      <c r="C10" s="42">
        <v>442523.71</v>
      </c>
      <c r="D10" s="42">
        <v>0</v>
      </c>
      <c r="E10" s="42">
        <f t="shared" si="0"/>
        <v>442523.71</v>
      </c>
      <c r="F10" s="42">
        <v>229697.32</v>
      </c>
      <c r="G10" s="42">
        <v>221256.2</v>
      </c>
      <c r="H10" s="42">
        <f t="shared" si="1"/>
        <v>212826.39</v>
      </c>
    </row>
    <row r="11" spans="1:8" x14ac:dyDescent="0.2">
      <c r="A11" s="4" t="s">
        <v>134</v>
      </c>
      <c r="B11" s="15"/>
      <c r="C11" s="42">
        <v>438272.4</v>
      </c>
      <c r="D11" s="42">
        <v>0</v>
      </c>
      <c r="E11" s="42">
        <f t="shared" si="0"/>
        <v>438272.4</v>
      </c>
      <c r="F11" s="42">
        <v>234618.31</v>
      </c>
      <c r="G11" s="42">
        <v>231729.71</v>
      </c>
      <c r="H11" s="42">
        <f t="shared" si="1"/>
        <v>203654.09000000003</v>
      </c>
    </row>
    <row r="12" spans="1:8" x14ac:dyDescent="0.2">
      <c r="A12" s="4" t="s">
        <v>135</v>
      </c>
      <c r="B12" s="15"/>
      <c r="C12" s="42">
        <v>438272.4</v>
      </c>
      <c r="D12" s="42">
        <v>0</v>
      </c>
      <c r="E12" s="42">
        <f t="shared" si="0"/>
        <v>438272.4</v>
      </c>
      <c r="F12" s="42">
        <v>218064.03</v>
      </c>
      <c r="G12" s="42">
        <v>214777.63</v>
      </c>
      <c r="H12" s="42">
        <f t="shared" si="1"/>
        <v>220208.37000000002</v>
      </c>
    </row>
    <row r="13" spans="1:8" x14ac:dyDescent="0.2">
      <c r="A13" s="4" t="s">
        <v>136</v>
      </c>
      <c r="B13" s="15"/>
      <c r="C13" s="42">
        <v>438272.4</v>
      </c>
      <c r="D13" s="42">
        <v>0</v>
      </c>
      <c r="E13" s="42">
        <f t="shared" si="0"/>
        <v>438272.4</v>
      </c>
      <c r="F13" s="42">
        <v>237696.18</v>
      </c>
      <c r="G13" s="42">
        <v>232735.38</v>
      </c>
      <c r="H13" s="42">
        <f t="shared" si="1"/>
        <v>200576.22000000003</v>
      </c>
    </row>
    <row r="14" spans="1:8" x14ac:dyDescent="0.2">
      <c r="A14" s="4" t="s">
        <v>137</v>
      </c>
      <c r="B14" s="15"/>
      <c r="C14" s="42">
        <v>438272.4</v>
      </c>
      <c r="D14" s="42">
        <v>0</v>
      </c>
      <c r="E14" s="42">
        <f t="shared" ref="E14" si="2">C14+D14</f>
        <v>438272.4</v>
      </c>
      <c r="F14" s="42">
        <v>227655.75</v>
      </c>
      <c r="G14" s="42">
        <v>224347.55</v>
      </c>
      <c r="H14" s="42">
        <f t="shared" ref="H14" si="3">E14-F14</f>
        <v>210616.65000000002</v>
      </c>
    </row>
    <row r="15" spans="1:8" x14ac:dyDescent="0.2">
      <c r="A15" s="4" t="s">
        <v>138</v>
      </c>
      <c r="B15" s="15"/>
      <c r="C15" s="42">
        <v>438272.4</v>
      </c>
      <c r="D15" s="42">
        <v>0</v>
      </c>
      <c r="E15" s="42">
        <f t="shared" ref="E15" si="4">C15+D15</f>
        <v>438272.4</v>
      </c>
      <c r="F15" s="42">
        <v>161630.31</v>
      </c>
      <c r="G15" s="42">
        <v>154527.63</v>
      </c>
      <c r="H15" s="42">
        <f t="shared" ref="H15" si="5">E15-F15</f>
        <v>276642.09000000003</v>
      </c>
    </row>
    <row r="16" spans="1:8" x14ac:dyDescent="0.2">
      <c r="A16" s="4" t="s">
        <v>139</v>
      </c>
      <c r="B16" s="15"/>
      <c r="C16" s="42">
        <v>438272.4</v>
      </c>
      <c r="D16" s="42">
        <v>0</v>
      </c>
      <c r="E16" s="42">
        <f t="shared" ref="E16" si="6">C16+D16</f>
        <v>438272.4</v>
      </c>
      <c r="F16" s="42">
        <v>259141.31</v>
      </c>
      <c r="G16" s="42">
        <v>257703.31</v>
      </c>
      <c r="H16" s="42">
        <f t="shared" ref="H16" si="7">E16-F16</f>
        <v>179131.09000000003</v>
      </c>
    </row>
    <row r="17" spans="1:8" x14ac:dyDescent="0.2">
      <c r="A17" s="4" t="s">
        <v>140</v>
      </c>
      <c r="B17" s="15"/>
      <c r="C17" s="42">
        <v>438272.4</v>
      </c>
      <c r="D17" s="42">
        <v>0</v>
      </c>
      <c r="E17" s="42">
        <f t="shared" ref="E17" si="8">C17+D17</f>
        <v>438272.4</v>
      </c>
      <c r="F17" s="42">
        <v>280515.82</v>
      </c>
      <c r="G17" s="42">
        <v>276962.46999999997</v>
      </c>
      <c r="H17" s="42">
        <f t="shared" ref="H17" si="9">E17-F17</f>
        <v>157756.58000000002</v>
      </c>
    </row>
    <row r="18" spans="1:8" x14ac:dyDescent="0.2">
      <c r="A18" s="4" t="s">
        <v>141</v>
      </c>
      <c r="B18" s="15"/>
      <c r="C18" s="42">
        <v>438272.4</v>
      </c>
      <c r="D18" s="42">
        <v>0</v>
      </c>
      <c r="E18" s="42">
        <f t="shared" ref="E18" si="10">C18+D18</f>
        <v>438272.4</v>
      </c>
      <c r="F18" s="42">
        <v>8216.82</v>
      </c>
      <c r="G18" s="42">
        <v>8216.82</v>
      </c>
      <c r="H18" s="42">
        <f t="shared" ref="H18" si="11">E18-F18</f>
        <v>430055.58</v>
      </c>
    </row>
    <row r="19" spans="1:8" x14ac:dyDescent="0.2">
      <c r="A19" s="4" t="s">
        <v>142</v>
      </c>
      <c r="B19" s="15"/>
      <c r="C19" s="42">
        <v>438272.4</v>
      </c>
      <c r="D19" s="42">
        <v>0</v>
      </c>
      <c r="E19" s="42">
        <f t="shared" ref="E19" si="12">C19+D19</f>
        <v>438272.4</v>
      </c>
      <c r="F19" s="42">
        <v>221003.06</v>
      </c>
      <c r="G19" s="42">
        <v>211774.33</v>
      </c>
      <c r="H19" s="42">
        <f t="shared" ref="H19" si="13">E19-F19</f>
        <v>217269.34000000003</v>
      </c>
    </row>
    <row r="20" spans="1:8" x14ac:dyDescent="0.2">
      <c r="A20" s="4" t="s">
        <v>143</v>
      </c>
      <c r="B20" s="15"/>
      <c r="C20" s="42">
        <v>438272.4</v>
      </c>
      <c r="D20" s="42">
        <v>0</v>
      </c>
      <c r="E20" s="42">
        <f t="shared" ref="E20" si="14">C20+D20</f>
        <v>438272.4</v>
      </c>
      <c r="F20" s="42">
        <v>167681.82999999999</v>
      </c>
      <c r="G20" s="42">
        <v>156342.46</v>
      </c>
      <c r="H20" s="42">
        <f t="shared" ref="H20" si="15">E20-F20</f>
        <v>270590.57000000007</v>
      </c>
    </row>
    <row r="21" spans="1:8" x14ac:dyDescent="0.2">
      <c r="A21" s="4" t="s">
        <v>144</v>
      </c>
      <c r="B21" s="15"/>
      <c r="C21" s="42">
        <v>438272.4</v>
      </c>
      <c r="D21" s="42">
        <v>0</v>
      </c>
      <c r="E21" s="42">
        <f t="shared" ref="E21" si="16">C21+D21</f>
        <v>438272.4</v>
      </c>
      <c r="F21" s="42">
        <v>283370.51</v>
      </c>
      <c r="G21" s="42">
        <v>275315.56</v>
      </c>
      <c r="H21" s="42">
        <f t="shared" ref="H21" si="17">E21-F21</f>
        <v>154901.89000000001</v>
      </c>
    </row>
    <row r="22" spans="1:8" x14ac:dyDescent="0.2">
      <c r="A22" s="4" t="s">
        <v>145</v>
      </c>
      <c r="B22" s="15"/>
      <c r="C22" s="42">
        <v>438272.4</v>
      </c>
      <c r="D22" s="42">
        <v>0</v>
      </c>
      <c r="E22" s="42">
        <f t="shared" ref="E22" si="18">C22+D22</f>
        <v>438272.4</v>
      </c>
      <c r="F22" s="42">
        <v>216330.03</v>
      </c>
      <c r="G22" s="42">
        <v>210115.78</v>
      </c>
      <c r="H22" s="42">
        <f t="shared" ref="H22" si="19">E22-F22</f>
        <v>221942.37000000002</v>
      </c>
    </row>
    <row r="23" spans="1:8" x14ac:dyDescent="0.2">
      <c r="A23" s="4" t="s">
        <v>146</v>
      </c>
      <c r="B23" s="15"/>
      <c r="C23" s="42">
        <v>1517178.33</v>
      </c>
      <c r="D23" s="42">
        <v>8667.9</v>
      </c>
      <c r="E23" s="42">
        <f t="shared" ref="E23" si="20">C23+D23</f>
        <v>1525846.23</v>
      </c>
      <c r="F23" s="42">
        <v>604432.17000000004</v>
      </c>
      <c r="G23" s="42">
        <v>594318.43999999994</v>
      </c>
      <c r="H23" s="42">
        <f t="shared" ref="H23" si="21">E23-F23</f>
        <v>921414.05999999994</v>
      </c>
    </row>
    <row r="24" spans="1:8" x14ac:dyDescent="0.2">
      <c r="A24" s="4" t="s">
        <v>147</v>
      </c>
      <c r="B24" s="15"/>
      <c r="C24" s="42">
        <v>10363525.74</v>
      </c>
      <c r="D24" s="42">
        <v>16488.02</v>
      </c>
      <c r="E24" s="42">
        <f t="shared" ref="E24" si="22">C24+D24</f>
        <v>10380013.76</v>
      </c>
      <c r="F24" s="42">
        <v>3251313.05</v>
      </c>
      <c r="G24" s="42">
        <v>3231082.06</v>
      </c>
      <c r="H24" s="42">
        <f t="shared" ref="H24" si="23">E24-F24</f>
        <v>7128700.71</v>
      </c>
    </row>
    <row r="25" spans="1:8" x14ac:dyDescent="0.2">
      <c r="A25" s="4" t="s">
        <v>148</v>
      </c>
      <c r="B25" s="15"/>
      <c r="C25" s="42">
        <v>16929151.41</v>
      </c>
      <c r="D25" s="42">
        <v>8380463.29</v>
      </c>
      <c r="E25" s="42">
        <f t="shared" ref="E25" si="24">C25+D25</f>
        <v>25309614.699999999</v>
      </c>
      <c r="F25" s="42">
        <v>7262231.79</v>
      </c>
      <c r="G25" s="42">
        <v>6964733.3799999999</v>
      </c>
      <c r="H25" s="42">
        <f t="shared" ref="H25" si="25">E25-F25</f>
        <v>18047382.91</v>
      </c>
    </row>
    <row r="26" spans="1:8" x14ac:dyDescent="0.2">
      <c r="A26" s="4" t="s">
        <v>149</v>
      </c>
      <c r="B26" s="15"/>
      <c r="C26" s="42">
        <v>3598401.41</v>
      </c>
      <c r="D26" s="42">
        <v>0</v>
      </c>
      <c r="E26" s="42">
        <f t="shared" ref="E26" si="26">C26+D26</f>
        <v>3598401.41</v>
      </c>
      <c r="F26" s="42">
        <v>1579117.69</v>
      </c>
      <c r="G26" s="42">
        <v>1574223</v>
      </c>
      <c r="H26" s="42">
        <f t="shared" ref="H26" si="27">E26-F26</f>
        <v>2019283.7200000002</v>
      </c>
    </row>
    <row r="27" spans="1:8" x14ac:dyDescent="0.2">
      <c r="A27" s="4" t="s">
        <v>150</v>
      </c>
      <c r="B27" s="15"/>
      <c r="C27" s="42">
        <v>20795723.32</v>
      </c>
      <c r="D27" s="42">
        <v>-772555.24</v>
      </c>
      <c r="E27" s="42">
        <f t="shared" ref="E27" si="28">C27+D27</f>
        <v>20023168.080000002</v>
      </c>
      <c r="F27" s="42">
        <v>5064949.87</v>
      </c>
      <c r="G27" s="42">
        <v>5044052.1900000004</v>
      </c>
      <c r="H27" s="42">
        <f t="shared" ref="H27" si="29">E27-F27</f>
        <v>14958218.210000001</v>
      </c>
    </row>
    <row r="28" spans="1:8" x14ac:dyDescent="0.2">
      <c r="A28" s="4" t="s">
        <v>151</v>
      </c>
      <c r="B28" s="15"/>
      <c r="C28" s="42">
        <v>8626343.3800000008</v>
      </c>
      <c r="D28" s="42">
        <v>361305.8</v>
      </c>
      <c r="E28" s="42">
        <f t="shared" ref="E28" si="30">C28+D28</f>
        <v>8987649.1800000016</v>
      </c>
      <c r="F28" s="42">
        <v>3124312.23</v>
      </c>
      <c r="G28" s="42">
        <v>2628226.84</v>
      </c>
      <c r="H28" s="42">
        <f t="shared" ref="H28" si="31">E28-F28</f>
        <v>5863336.9500000011</v>
      </c>
    </row>
    <row r="29" spans="1:8" x14ac:dyDescent="0.2">
      <c r="A29" s="4" t="s">
        <v>152</v>
      </c>
      <c r="B29" s="15"/>
      <c r="C29" s="42">
        <v>4800009.8</v>
      </c>
      <c r="D29" s="42">
        <v>0</v>
      </c>
      <c r="E29" s="42">
        <f t="shared" ref="E29" si="32">C29+D29</f>
        <v>4800009.8</v>
      </c>
      <c r="F29" s="42">
        <v>1817287.7</v>
      </c>
      <c r="G29" s="42">
        <v>1817287.7</v>
      </c>
      <c r="H29" s="42">
        <f t="shared" ref="H29" si="33">E29-F29</f>
        <v>2982722.0999999996</v>
      </c>
    </row>
    <row r="30" spans="1:8" x14ac:dyDescent="0.2">
      <c r="A30" s="4" t="s">
        <v>153</v>
      </c>
      <c r="B30" s="15"/>
      <c r="C30" s="42">
        <v>1741425.5</v>
      </c>
      <c r="D30" s="42">
        <v>0</v>
      </c>
      <c r="E30" s="42">
        <f t="shared" ref="E30" si="34">C30+D30</f>
        <v>1741425.5</v>
      </c>
      <c r="F30" s="42">
        <v>851935.98</v>
      </c>
      <c r="G30" s="42">
        <v>851935.98</v>
      </c>
      <c r="H30" s="42">
        <f t="shared" ref="H30" si="35">E30-F30</f>
        <v>889489.52</v>
      </c>
    </row>
    <row r="31" spans="1:8" x14ac:dyDescent="0.2">
      <c r="A31" s="4" t="s">
        <v>154</v>
      </c>
      <c r="B31" s="15"/>
      <c r="C31" s="42">
        <v>10796000</v>
      </c>
      <c r="D31" s="42">
        <v>-5504088.2300000004</v>
      </c>
      <c r="E31" s="42">
        <f t="shared" ref="E31" si="36">C31+D31</f>
        <v>5291911.7699999996</v>
      </c>
      <c r="F31" s="42">
        <v>2932381.38</v>
      </c>
      <c r="G31" s="42">
        <v>2925417.23</v>
      </c>
      <c r="H31" s="42">
        <f t="shared" ref="H31" si="37">E31-F31</f>
        <v>2359530.3899999997</v>
      </c>
    </row>
    <row r="32" spans="1:8" x14ac:dyDescent="0.2">
      <c r="A32" s="4" t="s">
        <v>155</v>
      </c>
      <c r="B32" s="15"/>
      <c r="C32" s="42">
        <v>11319630.130000001</v>
      </c>
      <c r="D32" s="42">
        <v>2996.56</v>
      </c>
      <c r="E32" s="42">
        <f t="shared" ref="E32" si="38">C32+D32</f>
        <v>11322626.690000001</v>
      </c>
      <c r="F32" s="42">
        <v>3068175.77</v>
      </c>
      <c r="G32" s="42">
        <v>2985151.22</v>
      </c>
      <c r="H32" s="42">
        <f t="shared" ref="H32" si="39">E32-F32</f>
        <v>8254450.9200000018</v>
      </c>
    </row>
    <row r="33" spans="1:8" x14ac:dyDescent="0.2">
      <c r="A33" s="4" t="s">
        <v>156</v>
      </c>
      <c r="B33" s="15"/>
      <c r="C33" s="42">
        <v>3573324.18</v>
      </c>
      <c r="D33" s="42">
        <v>36279.599999999999</v>
      </c>
      <c r="E33" s="42">
        <f t="shared" ref="E33" si="40">C33+D33</f>
        <v>3609603.7800000003</v>
      </c>
      <c r="F33" s="42">
        <v>1344729.58</v>
      </c>
      <c r="G33" s="42">
        <v>1044177.52</v>
      </c>
      <c r="H33" s="42">
        <f t="shared" ref="H33" si="41">E33-F33</f>
        <v>2264874.2000000002</v>
      </c>
    </row>
    <row r="34" spans="1:8" x14ac:dyDescent="0.2">
      <c r="A34" s="4" t="s">
        <v>157</v>
      </c>
      <c r="B34" s="15"/>
      <c r="C34" s="42">
        <v>33378847.879999999</v>
      </c>
      <c r="D34" s="42">
        <v>59603.41</v>
      </c>
      <c r="E34" s="42">
        <f t="shared" ref="E34" si="42">C34+D34</f>
        <v>33438451.289999999</v>
      </c>
      <c r="F34" s="42">
        <v>15838964.6</v>
      </c>
      <c r="G34" s="42">
        <v>15710356.26</v>
      </c>
      <c r="H34" s="42">
        <f t="shared" ref="H34" si="43">E34-F34</f>
        <v>17599486.689999998</v>
      </c>
    </row>
    <row r="35" spans="1:8" x14ac:dyDescent="0.2">
      <c r="A35" s="4" t="s">
        <v>158</v>
      </c>
      <c r="B35" s="15"/>
      <c r="C35" s="42">
        <v>17599050.199999999</v>
      </c>
      <c r="D35" s="42">
        <v>7780597.8200000003</v>
      </c>
      <c r="E35" s="42">
        <f t="shared" ref="E35" si="44">C35+D35</f>
        <v>25379648.02</v>
      </c>
      <c r="F35" s="42">
        <v>9366742.3000000007</v>
      </c>
      <c r="G35" s="42">
        <v>9346592.8000000007</v>
      </c>
      <c r="H35" s="42">
        <f t="shared" ref="H35" si="45">E35-F35</f>
        <v>16012905.719999999</v>
      </c>
    </row>
    <row r="36" spans="1:8" x14ac:dyDescent="0.2">
      <c r="A36" s="4" t="s">
        <v>159</v>
      </c>
      <c r="B36" s="15"/>
      <c r="C36" s="42">
        <v>5534420.21</v>
      </c>
      <c r="D36" s="42">
        <v>59702.1</v>
      </c>
      <c r="E36" s="42">
        <f t="shared" ref="E36" si="46">C36+D36</f>
        <v>5594122.3099999996</v>
      </c>
      <c r="F36" s="42">
        <v>2105180.17</v>
      </c>
      <c r="G36" s="42">
        <v>2092728.19</v>
      </c>
      <c r="H36" s="42">
        <f t="shared" ref="H36" si="47">E36-F36</f>
        <v>3488942.1399999997</v>
      </c>
    </row>
    <row r="37" spans="1:8" x14ac:dyDescent="0.2">
      <c r="A37" s="4" t="s">
        <v>160</v>
      </c>
      <c r="B37" s="15"/>
      <c r="C37" s="42">
        <v>2014245.69</v>
      </c>
      <c r="D37" s="42">
        <v>4850.71</v>
      </c>
      <c r="E37" s="42">
        <f t="shared" ref="E37" si="48">C37+D37</f>
        <v>2019096.4</v>
      </c>
      <c r="F37" s="42">
        <v>1002437.33</v>
      </c>
      <c r="G37" s="42">
        <v>983757.34</v>
      </c>
      <c r="H37" s="42">
        <f t="shared" ref="H37" si="49">E37-F37</f>
        <v>1016659.07</v>
      </c>
    </row>
    <row r="38" spans="1:8" x14ac:dyDescent="0.2">
      <c r="A38" s="4" t="s">
        <v>161</v>
      </c>
      <c r="B38" s="15"/>
      <c r="C38" s="42">
        <v>8467067.8800000008</v>
      </c>
      <c r="D38" s="42">
        <v>54730.02</v>
      </c>
      <c r="E38" s="42">
        <f t="shared" ref="E38" si="50">C38+D38</f>
        <v>8521797.9000000004</v>
      </c>
      <c r="F38" s="42">
        <v>4047976.75</v>
      </c>
      <c r="G38" s="42">
        <v>3953050.79</v>
      </c>
      <c r="H38" s="42">
        <f t="shared" ref="H38" si="51">E38-F38</f>
        <v>4473821.1500000004</v>
      </c>
    </row>
    <row r="39" spans="1:8" x14ac:dyDescent="0.2">
      <c r="A39" s="4" t="s">
        <v>162</v>
      </c>
      <c r="B39" s="15"/>
      <c r="C39" s="42">
        <v>45582726.229999997</v>
      </c>
      <c r="D39" s="42">
        <v>436545.11</v>
      </c>
      <c r="E39" s="42">
        <f t="shared" ref="E39" si="52">C39+D39</f>
        <v>46019271.339999996</v>
      </c>
      <c r="F39" s="42">
        <v>21215125.68</v>
      </c>
      <c r="G39" s="42">
        <v>17817760.199999999</v>
      </c>
      <c r="H39" s="42">
        <f t="shared" ref="H39" si="53">E39-F39</f>
        <v>24804145.659999996</v>
      </c>
    </row>
    <row r="40" spans="1:8" x14ac:dyDescent="0.2">
      <c r="A40" s="4" t="s">
        <v>163</v>
      </c>
      <c r="B40" s="15"/>
      <c r="C40" s="42">
        <v>7050517.5099999998</v>
      </c>
      <c r="D40" s="42">
        <v>272662.73</v>
      </c>
      <c r="E40" s="42">
        <f t="shared" ref="E40" si="54">C40+D40</f>
        <v>7323180.2400000002</v>
      </c>
      <c r="F40" s="42">
        <v>2891461.64</v>
      </c>
      <c r="G40" s="42">
        <v>2785935.45</v>
      </c>
      <c r="H40" s="42">
        <f t="shared" ref="H40" si="55">E40-F40</f>
        <v>4431718.5999999996</v>
      </c>
    </row>
    <row r="41" spans="1:8" x14ac:dyDescent="0.2">
      <c r="A41" s="4" t="s">
        <v>164</v>
      </c>
      <c r="B41" s="15"/>
      <c r="C41" s="42">
        <v>34690361.32</v>
      </c>
      <c r="D41" s="42">
        <v>1717541.84</v>
      </c>
      <c r="E41" s="42">
        <f t="shared" ref="E41" si="56">C41+D41</f>
        <v>36407903.160000004</v>
      </c>
      <c r="F41" s="42">
        <v>12789076.779999999</v>
      </c>
      <c r="G41" s="42">
        <v>12724454.560000001</v>
      </c>
      <c r="H41" s="42">
        <f t="shared" ref="H41" si="57">E41-F41</f>
        <v>23618826.380000003</v>
      </c>
    </row>
    <row r="42" spans="1:8" x14ac:dyDescent="0.2">
      <c r="A42" s="4" t="s">
        <v>165</v>
      </c>
      <c r="B42" s="15"/>
      <c r="C42" s="42">
        <v>48368707</v>
      </c>
      <c r="D42" s="42">
        <v>0</v>
      </c>
      <c r="E42" s="42">
        <f t="shared" ref="E42" si="58">C42+D42</f>
        <v>48368707</v>
      </c>
      <c r="F42" s="42">
        <v>23893215.670000002</v>
      </c>
      <c r="G42" s="42">
        <v>23893215.670000002</v>
      </c>
      <c r="H42" s="42">
        <f t="shared" ref="H42" si="59">E42-F42</f>
        <v>24475491.329999998</v>
      </c>
    </row>
    <row r="43" spans="1:8" x14ac:dyDescent="0.2">
      <c r="A43" s="4" t="s">
        <v>166</v>
      </c>
      <c r="B43" s="15"/>
      <c r="C43" s="42">
        <v>1441858.68</v>
      </c>
      <c r="D43" s="42">
        <v>769.9</v>
      </c>
      <c r="E43" s="42">
        <f t="shared" ref="E43" si="60">C43+D43</f>
        <v>1442628.5799999998</v>
      </c>
      <c r="F43" s="42">
        <v>638565.77</v>
      </c>
      <c r="G43" s="42">
        <v>621253.44999999995</v>
      </c>
      <c r="H43" s="42">
        <f t="shared" ref="H43" si="61">E43-F43</f>
        <v>804062.80999999982</v>
      </c>
    </row>
    <row r="44" spans="1:8" x14ac:dyDescent="0.2">
      <c r="A44" s="4" t="s">
        <v>167</v>
      </c>
      <c r="B44" s="15"/>
      <c r="C44" s="42">
        <v>2397811.96</v>
      </c>
      <c r="D44" s="42">
        <v>-520892.09</v>
      </c>
      <c r="E44" s="42">
        <f t="shared" ref="E44" si="62">C44+D44</f>
        <v>1876919.8699999999</v>
      </c>
      <c r="F44" s="42">
        <v>807353.24</v>
      </c>
      <c r="G44" s="42">
        <v>804521.13</v>
      </c>
      <c r="H44" s="42">
        <f t="shared" ref="H44" si="63">E44-F44</f>
        <v>1069566.6299999999</v>
      </c>
    </row>
    <row r="45" spans="1:8" x14ac:dyDescent="0.2">
      <c r="A45" s="4" t="s">
        <v>168</v>
      </c>
      <c r="B45" s="15"/>
      <c r="C45" s="42">
        <v>59738287.700000003</v>
      </c>
      <c r="D45" s="42">
        <v>3269393.63</v>
      </c>
      <c r="E45" s="42">
        <f t="shared" ref="E45" si="64">C45+D45</f>
        <v>63007681.330000006</v>
      </c>
      <c r="F45" s="42">
        <v>28426515.329999998</v>
      </c>
      <c r="G45" s="42">
        <v>28415131.359999999</v>
      </c>
      <c r="H45" s="42">
        <f t="shared" ref="H45" si="65">E45-F45</f>
        <v>34581166.000000007</v>
      </c>
    </row>
    <row r="46" spans="1:8" x14ac:dyDescent="0.2">
      <c r="A46" s="4" t="s">
        <v>169</v>
      </c>
      <c r="B46" s="15"/>
      <c r="C46" s="42">
        <v>8604558.1999999993</v>
      </c>
      <c r="D46" s="42">
        <v>40647.919999999998</v>
      </c>
      <c r="E46" s="42">
        <f t="shared" ref="E46" si="66">C46+D46</f>
        <v>8645206.1199999992</v>
      </c>
      <c r="F46" s="42">
        <v>3568344.38</v>
      </c>
      <c r="G46" s="42">
        <v>3541056.74</v>
      </c>
      <c r="H46" s="42">
        <f t="shared" ref="H46" si="67">E46-F46</f>
        <v>5076861.7399999993</v>
      </c>
    </row>
    <row r="47" spans="1:8" x14ac:dyDescent="0.2">
      <c r="A47" s="4" t="s">
        <v>170</v>
      </c>
      <c r="B47" s="15"/>
      <c r="C47" s="42">
        <v>18062960.670000002</v>
      </c>
      <c r="D47" s="42">
        <v>1303746.82</v>
      </c>
      <c r="E47" s="42">
        <f t="shared" ref="E47" si="68">C47+D47</f>
        <v>19366707.490000002</v>
      </c>
      <c r="F47" s="42">
        <v>8804574.6699999999</v>
      </c>
      <c r="G47" s="42">
        <v>8652437.8399999999</v>
      </c>
      <c r="H47" s="42">
        <f t="shared" ref="H47" si="69">E47-F47</f>
        <v>10562132.820000002</v>
      </c>
    </row>
    <row r="48" spans="1:8" x14ac:dyDescent="0.2">
      <c r="A48" s="4" t="s">
        <v>171</v>
      </c>
      <c r="B48" s="15"/>
      <c r="C48" s="42">
        <v>10480409.34</v>
      </c>
      <c r="D48" s="42">
        <v>457801.43</v>
      </c>
      <c r="E48" s="42">
        <f t="shared" ref="E48" si="70">C48+D48</f>
        <v>10938210.77</v>
      </c>
      <c r="F48" s="42">
        <v>5105376.78</v>
      </c>
      <c r="G48" s="42">
        <v>4993961.2699999996</v>
      </c>
      <c r="H48" s="42">
        <f t="shared" ref="H48" si="71">E48-F48</f>
        <v>5832833.9899999993</v>
      </c>
    </row>
    <row r="49" spans="1:8" x14ac:dyDescent="0.2">
      <c r="A49" s="4" t="s">
        <v>172</v>
      </c>
      <c r="B49" s="15"/>
      <c r="C49" s="42">
        <v>8649538.7599999998</v>
      </c>
      <c r="D49" s="42">
        <v>20198.5</v>
      </c>
      <c r="E49" s="42">
        <f t="shared" ref="E49" si="72">C49+D49</f>
        <v>8669737.2599999998</v>
      </c>
      <c r="F49" s="42">
        <v>3433701.23</v>
      </c>
      <c r="G49" s="42">
        <v>3390491.32</v>
      </c>
      <c r="H49" s="42">
        <f t="shared" ref="H49" si="73">E49-F49</f>
        <v>5236036.0299999993</v>
      </c>
    </row>
    <row r="50" spans="1:8" x14ac:dyDescent="0.2">
      <c r="A50" s="4" t="s">
        <v>173</v>
      </c>
      <c r="B50" s="15"/>
      <c r="C50" s="42">
        <v>2729593.63</v>
      </c>
      <c r="D50" s="42">
        <v>14108.2</v>
      </c>
      <c r="E50" s="42">
        <f t="shared" ref="E50" si="74">C50+D50</f>
        <v>2743701.83</v>
      </c>
      <c r="F50" s="42">
        <v>1291737.8500000001</v>
      </c>
      <c r="G50" s="42">
        <v>1239059.97</v>
      </c>
      <c r="H50" s="42">
        <f t="shared" ref="H50" si="75">E50-F50</f>
        <v>1451963.98</v>
      </c>
    </row>
    <row r="51" spans="1:8" x14ac:dyDescent="0.2">
      <c r="A51" s="4" t="s">
        <v>174</v>
      </c>
      <c r="B51" s="15"/>
      <c r="C51" s="42">
        <v>9059481.5999999996</v>
      </c>
      <c r="D51" s="42">
        <v>353396.23</v>
      </c>
      <c r="E51" s="42">
        <f t="shared" ref="E51" si="76">C51+D51</f>
        <v>9412877.8300000001</v>
      </c>
      <c r="F51" s="42">
        <v>3009548.54</v>
      </c>
      <c r="G51" s="42">
        <v>2922849.18</v>
      </c>
      <c r="H51" s="42">
        <f t="shared" ref="H51" si="77">E51-F51</f>
        <v>6403329.29</v>
      </c>
    </row>
    <row r="52" spans="1:8" x14ac:dyDescent="0.2">
      <c r="A52" s="4" t="s">
        <v>175</v>
      </c>
      <c r="B52" s="15"/>
      <c r="C52" s="42">
        <v>6756097.8899999997</v>
      </c>
      <c r="D52" s="42">
        <v>10210.16</v>
      </c>
      <c r="E52" s="42">
        <f t="shared" ref="E52" si="78">C52+D52</f>
        <v>6766308.0499999998</v>
      </c>
      <c r="F52" s="42">
        <v>2989954.37</v>
      </c>
      <c r="G52" s="42">
        <v>2961632.59</v>
      </c>
      <c r="H52" s="42">
        <f t="shared" ref="H52" si="79">E52-F52</f>
        <v>3776353.6799999997</v>
      </c>
    </row>
    <row r="53" spans="1:8" x14ac:dyDescent="0.2">
      <c r="A53" s="4" t="s">
        <v>176</v>
      </c>
      <c r="B53" s="15"/>
      <c r="C53" s="42">
        <v>15027111.91</v>
      </c>
      <c r="D53" s="42">
        <v>37435.550000000003</v>
      </c>
      <c r="E53" s="42">
        <f t="shared" ref="E53" si="80">C53+D53</f>
        <v>15064547.460000001</v>
      </c>
      <c r="F53" s="42">
        <v>7125283.3099999996</v>
      </c>
      <c r="G53" s="42">
        <v>7071769.4000000004</v>
      </c>
      <c r="H53" s="42">
        <f t="shared" ref="H53" si="81">E53-F53</f>
        <v>7939264.1500000013</v>
      </c>
    </row>
    <row r="54" spans="1:8" x14ac:dyDescent="0.2">
      <c r="A54" s="4" t="s">
        <v>177</v>
      </c>
      <c r="B54" s="15"/>
      <c r="C54" s="42">
        <v>37656026.5</v>
      </c>
      <c r="D54" s="42">
        <v>458257.28</v>
      </c>
      <c r="E54" s="42">
        <f t="shared" ref="E54" si="82">C54+D54</f>
        <v>38114283.780000001</v>
      </c>
      <c r="F54" s="42">
        <v>15007384.68</v>
      </c>
      <c r="G54" s="42">
        <v>14538002.140000001</v>
      </c>
      <c r="H54" s="42">
        <f t="shared" ref="H54" si="83">E54-F54</f>
        <v>23106899.100000001</v>
      </c>
    </row>
    <row r="55" spans="1:8" x14ac:dyDescent="0.2">
      <c r="A55" s="4" t="s">
        <v>178</v>
      </c>
      <c r="B55" s="15"/>
      <c r="C55" s="42">
        <v>18607055.699999999</v>
      </c>
      <c r="D55" s="42">
        <v>1766257.42</v>
      </c>
      <c r="E55" s="42">
        <f t="shared" ref="E55" si="84">C55+D55</f>
        <v>20373313.119999997</v>
      </c>
      <c r="F55" s="42">
        <v>7942906.1399999997</v>
      </c>
      <c r="G55" s="42">
        <v>7804351.4800000004</v>
      </c>
      <c r="H55" s="42">
        <f t="shared" ref="H55" si="85">E55-F55</f>
        <v>12430406.979999997</v>
      </c>
    </row>
    <row r="56" spans="1:8" x14ac:dyDescent="0.2">
      <c r="A56" s="4" t="s">
        <v>179</v>
      </c>
      <c r="B56" s="15"/>
      <c r="C56" s="42">
        <v>223372236.43000001</v>
      </c>
      <c r="D56" s="42">
        <v>20265262.859999999</v>
      </c>
      <c r="E56" s="42">
        <f t="shared" ref="E56" si="86">C56+D56</f>
        <v>243637499.29000002</v>
      </c>
      <c r="F56" s="42">
        <v>94102412.879999995</v>
      </c>
      <c r="G56" s="42">
        <v>84326160.189999998</v>
      </c>
      <c r="H56" s="42">
        <f t="shared" ref="H56" si="87">E56-F56</f>
        <v>149535086.41000003</v>
      </c>
    </row>
    <row r="57" spans="1:8" x14ac:dyDescent="0.2">
      <c r="A57" s="4" t="s">
        <v>180</v>
      </c>
      <c r="B57" s="15"/>
      <c r="C57" s="42">
        <v>21020391.52</v>
      </c>
      <c r="D57" s="42">
        <v>3008425.48</v>
      </c>
      <c r="E57" s="42">
        <f t="shared" ref="E57" si="88">C57+D57</f>
        <v>24028817</v>
      </c>
      <c r="F57" s="42">
        <v>3998675.79</v>
      </c>
      <c r="G57" s="42">
        <v>3945533.85</v>
      </c>
      <c r="H57" s="42">
        <f t="shared" ref="H57" si="89">E57-F57</f>
        <v>20030141.210000001</v>
      </c>
    </row>
    <row r="58" spans="1:8" x14ac:dyDescent="0.2">
      <c r="A58" s="4" t="s">
        <v>181</v>
      </c>
      <c r="B58" s="15"/>
      <c r="C58" s="42">
        <v>288677904.81</v>
      </c>
      <c r="D58" s="42">
        <v>3562238.41</v>
      </c>
      <c r="E58" s="42">
        <f t="shared" ref="E58" si="90">C58+D58</f>
        <v>292240143.22000003</v>
      </c>
      <c r="F58" s="42">
        <v>116638909.06</v>
      </c>
      <c r="G58" s="42">
        <v>115183164.97</v>
      </c>
      <c r="H58" s="42">
        <f t="shared" ref="H58" si="91">E58-F58</f>
        <v>175601234.16000003</v>
      </c>
    </row>
    <row r="59" spans="1:8" x14ac:dyDescent="0.2">
      <c r="A59" s="4" t="s">
        <v>182</v>
      </c>
      <c r="B59" s="15"/>
      <c r="C59" s="42">
        <v>81420194.310000002</v>
      </c>
      <c r="D59" s="42">
        <v>1034247.06</v>
      </c>
      <c r="E59" s="42">
        <f t="shared" ref="E59" si="92">C59+D59</f>
        <v>82454441.370000005</v>
      </c>
      <c r="F59" s="42">
        <v>36991306.259999998</v>
      </c>
      <c r="G59" s="42">
        <v>35138401.32</v>
      </c>
      <c r="H59" s="42">
        <f t="shared" ref="H59" si="93">E59-F59</f>
        <v>45463135.110000007</v>
      </c>
    </row>
    <row r="60" spans="1:8" x14ac:dyDescent="0.2">
      <c r="A60" s="4" t="s">
        <v>183</v>
      </c>
      <c r="B60" s="15"/>
      <c r="C60" s="42">
        <v>10537951.91</v>
      </c>
      <c r="D60" s="42">
        <v>16063.17</v>
      </c>
      <c r="E60" s="42">
        <f t="shared" ref="E60" si="94">C60+D60</f>
        <v>10554015.08</v>
      </c>
      <c r="F60" s="42">
        <v>5883038.6799999997</v>
      </c>
      <c r="G60" s="42">
        <v>5793200.3399999999</v>
      </c>
      <c r="H60" s="42">
        <f t="shared" ref="H60" si="95">E60-F60</f>
        <v>4670976.4000000004</v>
      </c>
    </row>
    <row r="61" spans="1:8" x14ac:dyDescent="0.2">
      <c r="A61" s="4" t="s">
        <v>184</v>
      </c>
      <c r="B61" s="15"/>
      <c r="C61" s="42">
        <v>24733763.379999999</v>
      </c>
      <c r="D61" s="42">
        <v>17400</v>
      </c>
      <c r="E61" s="42">
        <f t="shared" ref="E61" si="96">C61+D61</f>
        <v>24751163.379999999</v>
      </c>
      <c r="F61" s="42">
        <v>8455035.3100000005</v>
      </c>
      <c r="G61" s="42">
        <v>8191167.8799999999</v>
      </c>
      <c r="H61" s="42">
        <f t="shared" ref="H61" si="97">E61-F61</f>
        <v>16296128.069999998</v>
      </c>
    </row>
    <row r="62" spans="1:8" x14ac:dyDescent="0.2">
      <c r="A62" s="4" t="s">
        <v>185</v>
      </c>
      <c r="B62" s="15"/>
      <c r="C62" s="42">
        <v>16001194.16</v>
      </c>
      <c r="D62" s="42">
        <v>412518.40000000002</v>
      </c>
      <c r="E62" s="42">
        <f t="shared" ref="E62" si="98">C62+D62</f>
        <v>16413712.560000001</v>
      </c>
      <c r="F62" s="42">
        <v>5672504.6100000003</v>
      </c>
      <c r="G62" s="42">
        <v>5576480.6900000004</v>
      </c>
      <c r="H62" s="42">
        <f t="shared" ref="H62" si="99">E62-F62</f>
        <v>10741207.949999999</v>
      </c>
    </row>
    <row r="63" spans="1:8" x14ac:dyDescent="0.2">
      <c r="A63" s="4" t="s">
        <v>186</v>
      </c>
      <c r="B63" s="15"/>
      <c r="C63" s="42">
        <v>795354293.33000004</v>
      </c>
      <c r="D63" s="42">
        <v>67953744.090000004</v>
      </c>
      <c r="E63" s="42">
        <f t="shared" ref="E63" si="100">C63+D63</f>
        <v>863308037.42000008</v>
      </c>
      <c r="F63" s="42">
        <v>340440729.99000001</v>
      </c>
      <c r="G63" s="42">
        <v>340440729.99000001</v>
      </c>
      <c r="H63" s="42">
        <f t="shared" ref="H63" si="101">E63-F63</f>
        <v>522867307.43000007</v>
      </c>
    </row>
    <row r="64" spans="1:8" x14ac:dyDescent="0.2">
      <c r="A64" s="4" t="s">
        <v>187</v>
      </c>
      <c r="B64" s="15"/>
      <c r="C64" s="42">
        <v>16927421.559999999</v>
      </c>
      <c r="D64" s="42">
        <v>4402986.59</v>
      </c>
      <c r="E64" s="42">
        <f t="shared" ref="E64" si="102">C64+D64</f>
        <v>21330408.149999999</v>
      </c>
      <c r="F64" s="42">
        <v>6788650.8600000003</v>
      </c>
      <c r="G64" s="42">
        <v>5658954.8499999996</v>
      </c>
      <c r="H64" s="42">
        <f t="shared" ref="H64" si="103">E64-F64</f>
        <v>14541757.289999999</v>
      </c>
    </row>
    <row r="65" spans="1:8" x14ac:dyDescent="0.2">
      <c r="A65" s="4" t="s">
        <v>188</v>
      </c>
      <c r="B65" s="15"/>
      <c r="C65" s="42">
        <v>45184312</v>
      </c>
      <c r="D65" s="42">
        <v>-2623118</v>
      </c>
      <c r="E65" s="42">
        <f t="shared" ref="E65" si="104">C65+D65</f>
        <v>42561194</v>
      </c>
      <c r="F65" s="42">
        <v>22134803.629999999</v>
      </c>
      <c r="G65" s="42">
        <v>22134803.629999999</v>
      </c>
      <c r="H65" s="42">
        <f t="shared" ref="H65" si="105">E65-F65</f>
        <v>20426390.370000001</v>
      </c>
    </row>
    <row r="66" spans="1:8" x14ac:dyDescent="0.2">
      <c r="A66" s="4" t="s">
        <v>189</v>
      </c>
      <c r="B66" s="15"/>
      <c r="C66" s="42">
        <v>12731876.810000001</v>
      </c>
      <c r="D66" s="42">
        <v>1700000</v>
      </c>
      <c r="E66" s="42">
        <f t="shared" ref="E66" si="106">C66+D66</f>
        <v>14431876.810000001</v>
      </c>
      <c r="F66" s="42">
        <v>8037843</v>
      </c>
      <c r="G66" s="42">
        <v>8037843</v>
      </c>
      <c r="H66" s="42">
        <f t="shared" ref="H66" si="107">E66-F66</f>
        <v>6394033.8100000005</v>
      </c>
    </row>
    <row r="67" spans="1:8" x14ac:dyDescent="0.2">
      <c r="A67" s="4" t="s">
        <v>190</v>
      </c>
      <c r="B67" s="15"/>
      <c r="C67" s="42">
        <v>23473118.120000001</v>
      </c>
      <c r="D67" s="42">
        <v>6802129.6100000003</v>
      </c>
      <c r="E67" s="42">
        <f t="shared" ref="E67" si="108">C67+D67</f>
        <v>30275247.73</v>
      </c>
      <c r="F67" s="42">
        <v>10843255.66</v>
      </c>
      <c r="G67" s="42">
        <v>10843255.66</v>
      </c>
      <c r="H67" s="42">
        <f t="shared" ref="H67" si="109">E67-F67</f>
        <v>19431992.07</v>
      </c>
    </row>
    <row r="68" spans="1:8" x14ac:dyDescent="0.2">
      <c r="A68" s="4" t="s">
        <v>191</v>
      </c>
      <c r="B68" s="15"/>
      <c r="C68" s="42">
        <v>5900000</v>
      </c>
      <c r="D68" s="42">
        <v>10027000</v>
      </c>
      <c r="E68" s="42">
        <f t="shared" ref="E68" si="110">C68+D68</f>
        <v>15927000</v>
      </c>
      <c r="F68" s="42">
        <v>3607672.86</v>
      </c>
      <c r="G68" s="42">
        <v>3607672.86</v>
      </c>
      <c r="H68" s="42">
        <f t="shared" ref="H68" si="111">E68-F68</f>
        <v>12319327.140000001</v>
      </c>
    </row>
    <row r="69" spans="1:8" x14ac:dyDescent="0.2">
      <c r="A69" s="4" t="s">
        <v>192</v>
      </c>
      <c r="B69" s="15"/>
      <c r="C69" s="42">
        <v>3251636</v>
      </c>
      <c r="D69" s="42">
        <v>0</v>
      </c>
      <c r="E69" s="42">
        <f t="shared" ref="E69" si="112">C69+D69</f>
        <v>3251636</v>
      </c>
      <c r="F69" s="42">
        <v>1643978.81</v>
      </c>
      <c r="G69" s="42">
        <v>1643978.81</v>
      </c>
      <c r="H69" s="42">
        <f t="shared" ref="H69" si="113">E69-F69</f>
        <v>1607657.19</v>
      </c>
    </row>
    <row r="70" spans="1:8" x14ac:dyDescent="0.2">
      <c r="A70" s="4" t="s">
        <v>193</v>
      </c>
      <c r="B70" s="15"/>
      <c r="C70" s="42">
        <v>11040174</v>
      </c>
      <c r="D70" s="42">
        <v>2260000</v>
      </c>
      <c r="E70" s="42">
        <f t="shared" ref="E70" si="114">C70+D70</f>
        <v>13300174</v>
      </c>
      <c r="F70" s="42">
        <v>6995164.0899999999</v>
      </c>
      <c r="G70" s="42">
        <v>6995164.0899999999</v>
      </c>
      <c r="H70" s="42">
        <f t="shared" ref="H70" si="115">E70-F70</f>
        <v>6305009.9100000001</v>
      </c>
    </row>
    <row r="71" spans="1:8" x14ac:dyDescent="0.2">
      <c r="A71" s="4" t="s">
        <v>194</v>
      </c>
      <c r="B71" s="15"/>
      <c r="C71" s="42">
        <v>3404643</v>
      </c>
      <c r="D71" s="42">
        <v>85000</v>
      </c>
      <c r="E71" s="42">
        <f t="shared" ref="E71" si="116">C71+D71</f>
        <v>3489643</v>
      </c>
      <c r="F71" s="42">
        <v>1941690</v>
      </c>
      <c r="G71" s="42">
        <v>1941690</v>
      </c>
      <c r="H71" s="42">
        <f t="shared" ref="H71" si="117">E71-F71</f>
        <v>1547953</v>
      </c>
    </row>
    <row r="72" spans="1:8" x14ac:dyDescent="0.2">
      <c r="A72" s="4" t="s">
        <v>195</v>
      </c>
      <c r="B72" s="15"/>
      <c r="C72" s="42">
        <v>1335903.75</v>
      </c>
      <c r="D72" s="42">
        <v>562983.96</v>
      </c>
      <c r="E72" s="42">
        <f t="shared" ref="E72" si="118">C72+D72</f>
        <v>1898887.71</v>
      </c>
      <c r="F72" s="42">
        <v>826058.6</v>
      </c>
      <c r="G72" s="42">
        <v>826058.6</v>
      </c>
      <c r="H72" s="42">
        <f t="shared" ref="H72" si="119">E72-F72</f>
        <v>1072829.1099999999</v>
      </c>
    </row>
    <row r="73" spans="1:8" x14ac:dyDescent="0.2">
      <c r="A73" s="4" t="s">
        <v>196</v>
      </c>
      <c r="B73" s="15"/>
      <c r="C73" s="42">
        <v>4990814</v>
      </c>
      <c r="D73" s="42">
        <v>0</v>
      </c>
      <c r="E73" s="42">
        <f t="shared" ref="E73" si="120">C73+D73</f>
        <v>4990814</v>
      </c>
      <c r="F73" s="42">
        <v>3212386</v>
      </c>
      <c r="G73" s="42">
        <v>3212386</v>
      </c>
      <c r="H73" s="42">
        <f t="shared" ref="H73" si="121">E73-F73</f>
        <v>1778428</v>
      </c>
    </row>
    <row r="74" spans="1:8" x14ac:dyDescent="0.2">
      <c r="A74" s="4" t="s">
        <v>197</v>
      </c>
      <c r="B74" s="15"/>
      <c r="C74" s="42">
        <v>2547994</v>
      </c>
      <c r="D74" s="42">
        <v>0</v>
      </c>
      <c r="E74" s="42">
        <f t="shared" ref="E74" si="122">C74+D74</f>
        <v>2547994</v>
      </c>
      <c r="F74" s="42">
        <v>1304152.8500000001</v>
      </c>
      <c r="G74" s="42">
        <v>1304152.8500000001</v>
      </c>
      <c r="H74" s="42">
        <f t="shared" ref="H74" si="123">E74-F74</f>
        <v>1243841.1499999999</v>
      </c>
    </row>
    <row r="75" spans="1:8" x14ac:dyDescent="0.2">
      <c r="A75" s="4" t="s">
        <v>198</v>
      </c>
      <c r="B75" s="15"/>
      <c r="C75" s="42">
        <v>9000000</v>
      </c>
      <c r="D75" s="42">
        <v>5682572</v>
      </c>
      <c r="E75" s="42">
        <f t="shared" ref="E75" si="124">C75+D75</f>
        <v>14682572</v>
      </c>
      <c r="F75" s="42">
        <v>5682572</v>
      </c>
      <c r="G75" s="42">
        <v>5682572</v>
      </c>
      <c r="H75" s="42">
        <f t="shared" ref="H75" si="125">E75-F75</f>
        <v>9000000</v>
      </c>
    </row>
    <row r="76" spans="1:8" x14ac:dyDescent="0.2">
      <c r="A76" s="4" t="s">
        <v>199</v>
      </c>
      <c r="B76" s="15"/>
      <c r="C76" s="42">
        <v>0</v>
      </c>
      <c r="D76" s="42">
        <v>0</v>
      </c>
      <c r="E76" s="42">
        <f t="shared" ref="E76" si="126">C76+D76</f>
        <v>0</v>
      </c>
      <c r="F76" s="42">
        <v>246572.02</v>
      </c>
      <c r="G76" s="42">
        <v>239571.82</v>
      </c>
      <c r="H76" s="42">
        <f t="shared" ref="H76" si="127">E76-F76</f>
        <v>-246572.02</v>
      </c>
    </row>
    <row r="77" spans="1:8" x14ac:dyDescent="0.2">
      <c r="A77" s="4" t="s">
        <v>200</v>
      </c>
      <c r="B77" s="15"/>
      <c r="C77" s="42">
        <v>0</v>
      </c>
      <c r="D77" s="42">
        <v>2623118</v>
      </c>
      <c r="E77" s="42">
        <f t="shared" ref="E77" si="128">C77+D77</f>
        <v>2623118</v>
      </c>
      <c r="F77" s="42">
        <v>0</v>
      </c>
      <c r="G77" s="42">
        <v>0</v>
      </c>
      <c r="H77" s="42">
        <f t="shared" ref="H77" si="129">E77-F77</f>
        <v>2623118</v>
      </c>
    </row>
    <row r="78" spans="1:8" x14ac:dyDescent="0.2">
      <c r="A78" s="4" t="s">
        <v>201</v>
      </c>
      <c r="B78" s="15"/>
      <c r="C78" s="42">
        <v>0</v>
      </c>
      <c r="D78" s="42">
        <v>0</v>
      </c>
      <c r="E78" s="42">
        <f t="shared" ref="E78" si="130">C78+D78</f>
        <v>0</v>
      </c>
      <c r="F78" s="42">
        <v>0</v>
      </c>
      <c r="G78" s="42">
        <v>0</v>
      </c>
      <c r="H78" s="42">
        <f t="shared" ref="H78" si="131">E78-F78</f>
        <v>0</v>
      </c>
    </row>
    <row r="79" spans="1:8" x14ac:dyDescent="0.2">
      <c r="A79" s="4"/>
      <c r="B79" s="15"/>
      <c r="C79" s="42"/>
      <c r="D79" s="42"/>
      <c r="E79" s="42"/>
      <c r="F79" s="42"/>
      <c r="G79" s="42"/>
      <c r="H79" s="42"/>
    </row>
    <row r="80" spans="1:8" x14ac:dyDescent="0.2">
      <c r="A80" s="4"/>
      <c r="B80" s="18"/>
      <c r="C80" s="46"/>
      <c r="D80" s="46"/>
      <c r="E80" s="46"/>
      <c r="F80" s="46"/>
      <c r="G80" s="46"/>
      <c r="H80" s="46"/>
    </row>
    <row r="81" spans="1:8" x14ac:dyDescent="0.2">
      <c r="A81" s="19"/>
      <c r="B81" s="40" t="s">
        <v>53</v>
      </c>
      <c r="C81" s="43">
        <f t="shared" ref="C81:H81" si="132">SUM(C7:C80)</f>
        <v>2132832365.4699998</v>
      </c>
      <c r="D81" s="43">
        <f t="shared" si="132"/>
        <v>148583421.53</v>
      </c>
      <c r="E81" s="43">
        <f t="shared" si="132"/>
        <v>2281415787</v>
      </c>
      <c r="F81" s="43">
        <f t="shared" si="132"/>
        <v>913640336.39999998</v>
      </c>
      <c r="G81" s="43">
        <f t="shared" si="132"/>
        <v>892495288.02000022</v>
      </c>
      <c r="H81" s="43">
        <f t="shared" si="132"/>
        <v>1367775450.6000004</v>
      </c>
    </row>
    <row r="84" spans="1:8" ht="45" customHeight="1" x14ac:dyDescent="0.2">
      <c r="A84" s="67" t="s">
        <v>203</v>
      </c>
      <c r="B84" s="68"/>
      <c r="C84" s="68"/>
      <c r="D84" s="68"/>
      <c r="E84" s="68"/>
      <c r="F84" s="68"/>
      <c r="G84" s="68"/>
      <c r="H84" s="69"/>
    </row>
    <row r="86" spans="1:8" x14ac:dyDescent="0.2">
      <c r="A86" s="72" t="s">
        <v>54</v>
      </c>
      <c r="B86" s="73"/>
      <c r="C86" s="67" t="s">
        <v>60</v>
      </c>
      <c r="D86" s="68"/>
      <c r="E86" s="68"/>
      <c r="F86" s="68"/>
      <c r="G86" s="69"/>
      <c r="H86" s="70" t="s">
        <v>59</v>
      </c>
    </row>
    <row r="87" spans="1:8" ht="22.5" x14ac:dyDescent="0.2">
      <c r="A87" s="74"/>
      <c r="B87" s="75"/>
      <c r="C87" s="7" t="s">
        <v>55</v>
      </c>
      <c r="D87" s="7" t="s">
        <v>125</v>
      </c>
      <c r="E87" s="7" t="s">
        <v>56</v>
      </c>
      <c r="F87" s="7" t="s">
        <v>57</v>
      </c>
      <c r="G87" s="7" t="s">
        <v>58</v>
      </c>
      <c r="H87" s="71"/>
    </row>
    <row r="88" spans="1:8" x14ac:dyDescent="0.2">
      <c r="A88" s="76"/>
      <c r="B88" s="77"/>
      <c r="C88" s="8">
        <v>1</v>
      </c>
      <c r="D88" s="8">
        <v>2</v>
      </c>
      <c r="E88" s="8" t="s">
        <v>126</v>
      </c>
      <c r="F88" s="8">
        <v>4</v>
      </c>
      <c r="G88" s="8">
        <v>5</v>
      </c>
      <c r="H88" s="8" t="s">
        <v>127</v>
      </c>
    </row>
    <row r="89" spans="1:8" x14ac:dyDescent="0.2">
      <c r="A89" s="21"/>
      <c r="B89" s="22"/>
      <c r="C89" s="26"/>
      <c r="D89" s="26"/>
      <c r="E89" s="26"/>
      <c r="F89" s="26"/>
      <c r="G89" s="26"/>
      <c r="H89" s="26"/>
    </row>
    <row r="90" spans="1:8" x14ac:dyDescent="0.2">
      <c r="A90" s="4" t="s">
        <v>8</v>
      </c>
      <c r="B90" s="2"/>
      <c r="C90" s="27">
        <v>0</v>
      </c>
      <c r="D90" s="27">
        <v>0</v>
      </c>
      <c r="E90" s="27">
        <f>C90+D90</f>
        <v>0</v>
      </c>
      <c r="F90" s="27">
        <v>0</v>
      </c>
      <c r="G90" s="27">
        <v>0</v>
      </c>
      <c r="H90" s="27">
        <f>E90-F90</f>
        <v>0</v>
      </c>
    </row>
    <row r="91" spans="1:8" x14ac:dyDescent="0.2">
      <c r="A91" s="4" t="s">
        <v>9</v>
      </c>
      <c r="B91" s="2"/>
      <c r="C91" s="27">
        <v>0</v>
      </c>
      <c r="D91" s="27">
        <v>0</v>
      </c>
      <c r="E91" s="27">
        <f t="shared" ref="E91:E93" si="133">C91+D91</f>
        <v>0</v>
      </c>
      <c r="F91" s="27">
        <v>0</v>
      </c>
      <c r="G91" s="27">
        <v>0</v>
      </c>
      <c r="H91" s="27">
        <f t="shared" ref="H91:H93" si="134">E91-F91</f>
        <v>0</v>
      </c>
    </row>
    <row r="92" spans="1:8" x14ac:dyDescent="0.2">
      <c r="A92" s="4" t="s">
        <v>10</v>
      </c>
      <c r="B92" s="2"/>
      <c r="C92" s="27">
        <v>0</v>
      </c>
      <c r="D92" s="27">
        <v>0</v>
      </c>
      <c r="E92" s="27">
        <f t="shared" si="133"/>
        <v>0</v>
      </c>
      <c r="F92" s="27">
        <v>0</v>
      </c>
      <c r="G92" s="27">
        <v>0</v>
      </c>
      <c r="H92" s="27">
        <f t="shared" si="134"/>
        <v>0</v>
      </c>
    </row>
    <row r="93" spans="1:8" x14ac:dyDescent="0.2">
      <c r="A93" s="4" t="s">
        <v>11</v>
      </c>
      <c r="B93" s="2"/>
      <c r="C93" s="27">
        <v>2132832365.47</v>
      </c>
      <c r="D93" s="27">
        <v>148583421.53</v>
      </c>
      <c r="E93" s="27">
        <f t="shared" si="133"/>
        <v>2281415787</v>
      </c>
      <c r="F93" s="27">
        <v>913640336.39999998</v>
      </c>
      <c r="G93" s="27">
        <v>892495288.01999998</v>
      </c>
      <c r="H93" s="27">
        <f t="shared" si="134"/>
        <v>1367775450.5999999</v>
      </c>
    </row>
    <row r="94" spans="1:8" x14ac:dyDescent="0.2">
      <c r="A94" s="4"/>
      <c r="B94" s="2"/>
      <c r="C94" s="28"/>
      <c r="D94" s="28"/>
      <c r="E94" s="28"/>
      <c r="F94" s="28"/>
      <c r="G94" s="28"/>
      <c r="H94" s="28"/>
    </row>
    <row r="95" spans="1:8" x14ac:dyDescent="0.2">
      <c r="A95" s="19"/>
      <c r="B95" s="40" t="s">
        <v>53</v>
      </c>
      <c r="C95" s="16">
        <f>SUM(C90:C94)</f>
        <v>2132832365.47</v>
      </c>
      <c r="D95" s="16">
        <f>SUM(D90:D94)</f>
        <v>148583421.53</v>
      </c>
      <c r="E95" s="16">
        <f>SUM(E90:E93)</f>
        <v>2281415787</v>
      </c>
      <c r="F95" s="16">
        <f>SUM(F90:F93)</f>
        <v>913640336.39999998</v>
      </c>
      <c r="G95" s="16">
        <f>SUM(G90:G93)</f>
        <v>892495288.01999998</v>
      </c>
      <c r="H95" s="16">
        <f>SUM(H90:H93)</f>
        <v>1367775450.5999999</v>
      </c>
    </row>
    <row r="98" spans="1:8" ht="45" customHeight="1" x14ac:dyDescent="0.2">
      <c r="A98" s="67" t="s">
        <v>204</v>
      </c>
      <c r="B98" s="68"/>
      <c r="C98" s="68"/>
      <c r="D98" s="68"/>
      <c r="E98" s="68"/>
      <c r="F98" s="68"/>
      <c r="G98" s="68"/>
      <c r="H98" s="69"/>
    </row>
    <row r="99" spans="1:8" x14ac:dyDescent="0.2">
      <c r="A99" s="72" t="s">
        <v>54</v>
      </c>
      <c r="B99" s="73"/>
      <c r="C99" s="67" t="s">
        <v>60</v>
      </c>
      <c r="D99" s="68"/>
      <c r="E99" s="68"/>
      <c r="F99" s="68"/>
      <c r="G99" s="69"/>
      <c r="H99" s="70" t="s">
        <v>59</v>
      </c>
    </row>
    <row r="100" spans="1:8" ht="22.5" x14ac:dyDescent="0.2">
      <c r="A100" s="74"/>
      <c r="B100" s="75"/>
      <c r="C100" s="7" t="s">
        <v>55</v>
      </c>
      <c r="D100" s="7" t="s">
        <v>125</v>
      </c>
      <c r="E100" s="7" t="s">
        <v>56</v>
      </c>
      <c r="F100" s="7" t="s">
        <v>57</v>
      </c>
      <c r="G100" s="7" t="s">
        <v>58</v>
      </c>
      <c r="H100" s="71"/>
    </row>
    <row r="101" spans="1:8" x14ac:dyDescent="0.2">
      <c r="A101" s="76"/>
      <c r="B101" s="77"/>
      <c r="C101" s="8">
        <v>1</v>
      </c>
      <c r="D101" s="8">
        <v>2</v>
      </c>
      <c r="E101" s="8" t="s">
        <v>126</v>
      </c>
      <c r="F101" s="8">
        <v>4</v>
      </c>
      <c r="G101" s="8">
        <v>5</v>
      </c>
      <c r="H101" s="8" t="s">
        <v>127</v>
      </c>
    </row>
    <row r="102" spans="1:8" x14ac:dyDescent="0.2">
      <c r="A102" s="21"/>
      <c r="B102" s="22"/>
      <c r="C102" s="26"/>
      <c r="D102" s="26"/>
      <c r="E102" s="26"/>
      <c r="F102" s="26"/>
      <c r="G102" s="26"/>
      <c r="H102" s="26"/>
    </row>
    <row r="103" spans="1:8" ht="22.5" x14ac:dyDescent="0.2">
      <c r="A103" s="4"/>
      <c r="B103" s="24" t="s">
        <v>13</v>
      </c>
      <c r="C103" s="44">
        <v>122860471.68000001</v>
      </c>
      <c r="D103" s="44">
        <v>27119685.57</v>
      </c>
      <c r="E103" s="44">
        <f>C103+D103</f>
        <v>149980157.25</v>
      </c>
      <c r="F103" s="44">
        <v>66229577.5</v>
      </c>
      <c r="G103" s="44">
        <v>66229577.5</v>
      </c>
      <c r="H103" s="44">
        <f>E103-F103</f>
        <v>83750579.75</v>
      </c>
    </row>
    <row r="104" spans="1:8" x14ac:dyDescent="0.2">
      <c r="A104" s="4"/>
      <c r="B104" s="24"/>
      <c r="C104" s="44"/>
      <c r="D104" s="44"/>
      <c r="E104" s="44"/>
      <c r="F104" s="44"/>
      <c r="G104" s="44"/>
      <c r="H104" s="44"/>
    </row>
    <row r="105" spans="1:8" x14ac:dyDescent="0.2">
      <c r="A105" s="4"/>
      <c r="B105" s="24" t="s">
        <v>12</v>
      </c>
      <c r="C105" s="44">
        <v>0</v>
      </c>
      <c r="D105" s="44">
        <v>0</v>
      </c>
      <c r="E105" s="44">
        <f>C105+D105</f>
        <v>0</v>
      </c>
      <c r="F105" s="44">
        <v>0</v>
      </c>
      <c r="G105" s="44">
        <v>0</v>
      </c>
      <c r="H105" s="44">
        <f>E105-F105</f>
        <v>0</v>
      </c>
    </row>
    <row r="106" spans="1:8" x14ac:dyDescent="0.2">
      <c r="A106" s="4"/>
      <c r="B106" s="24"/>
      <c r="C106" s="44"/>
      <c r="D106" s="44"/>
      <c r="E106" s="44"/>
      <c r="F106" s="44"/>
      <c r="G106" s="44"/>
      <c r="H106" s="44"/>
    </row>
    <row r="107" spans="1:8" ht="22.5" x14ac:dyDescent="0.2">
      <c r="A107" s="4"/>
      <c r="B107" s="24" t="s">
        <v>14</v>
      </c>
      <c r="C107" s="44">
        <v>0</v>
      </c>
      <c r="D107" s="44">
        <v>0</v>
      </c>
      <c r="E107" s="44">
        <f>C107+D107</f>
        <v>0</v>
      </c>
      <c r="F107" s="44">
        <v>0</v>
      </c>
      <c r="G107" s="44">
        <v>0</v>
      </c>
      <c r="H107" s="44">
        <f>E107-F107</f>
        <v>0</v>
      </c>
    </row>
    <row r="108" spans="1:8" x14ac:dyDescent="0.2">
      <c r="A108" s="4"/>
      <c r="B108" s="24"/>
      <c r="C108" s="44"/>
      <c r="D108" s="44"/>
      <c r="E108" s="44"/>
      <c r="F108" s="44"/>
      <c r="G108" s="44"/>
      <c r="H108" s="44"/>
    </row>
    <row r="109" spans="1:8" ht="22.5" x14ac:dyDescent="0.2">
      <c r="A109" s="4"/>
      <c r="B109" s="24" t="s">
        <v>26</v>
      </c>
      <c r="C109" s="44">
        <v>0</v>
      </c>
      <c r="D109" s="44">
        <v>0</v>
      </c>
      <c r="E109" s="44">
        <f>C109+D109</f>
        <v>0</v>
      </c>
      <c r="F109" s="44">
        <v>0</v>
      </c>
      <c r="G109" s="44">
        <v>0</v>
      </c>
      <c r="H109" s="44">
        <f>E109-F109</f>
        <v>0</v>
      </c>
    </row>
    <row r="110" spans="1:8" x14ac:dyDescent="0.2">
      <c r="A110" s="4"/>
      <c r="B110" s="24"/>
      <c r="C110" s="44"/>
      <c r="D110" s="44"/>
      <c r="E110" s="44"/>
      <c r="F110" s="44"/>
      <c r="G110" s="44"/>
      <c r="H110" s="44"/>
    </row>
    <row r="111" spans="1:8" ht="22.5" x14ac:dyDescent="0.2">
      <c r="A111" s="4"/>
      <c r="B111" s="24" t="s">
        <v>27</v>
      </c>
      <c r="C111" s="44">
        <v>0</v>
      </c>
      <c r="D111" s="44">
        <v>0</v>
      </c>
      <c r="E111" s="44">
        <f>C111+D111</f>
        <v>0</v>
      </c>
      <c r="F111" s="44">
        <v>0</v>
      </c>
      <c r="G111" s="44">
        <v>0</v>
      </c>
      <c r="H111" s="44">
        <f>E111-F111</f>
        <v>0</v>
      </c>
    </row>
    <row r="112" spans="1:8" x14ac:dyDescent="0.2">
      <c r="A112" s="4"/>
      <c r="B112" s="24"/>
      <c r="C112" s="44"/>
      <c r="D112" s="44"/>
      <c r="E112" s="44"/>
      <c r="F112" s="44"/>
      <c r="G112" s="44"/>
      <c r="H112" s="44"/>
    </row>
    <row r="113" spans="1:8" ht="22.5" x14ac:dyDescent="0.2">
      <c r="A113" s="4"/>
      <c r="B113" s="24" t="s">
        <v>34</v>
      </c>
      <c r="C113" s="44">
        <v>0</v>
      </c>
      <c r="D113" s="44">
        <v>0</v>
      </c>
      <c r="E113" s="44">
        <f>C113+D113</f>
        <v>0</v>
      </c>
      <c r="F113" s="44">
        <v>0</v>
      </c>
      <c r="G113" s="44">
        <v>0</v>
      </c>
      <c r="H113" s="44">
        <f>E113-F113</f>
        <v>0</v>
      </c>
    </row>
    <row r="114" spans="1:8" x14ac:dyDescent="0.2">
      <c r="A114" s="4"/>
      <c r="B114" s="24"/>
      <c r="C114" s="44"/>
      <c r="D114" s="44"/>
      <c r="E114" s="44"/>
      <c r="F114" s="44"/>
      <c r="G114" s="44"/>
      <c r="H114" s="44"/>
    </row>
    <row r="115" spans="1:8" x14ac:dyDescent="0.2">
      <c r="A115" s="4"/>
      <c r="B115" s="24" t="s">
        <v>15</v>
      </c>
      <c r="C115" s="44">
        <v>0</v>
      </c>
      <c r="D115" s="44">
        <v>0</v>
      </c>
      <c r="E115" s="44">
        <f>C115+D115</f>
        <v>0</v>
      </c>
      <c r="F115" s="44">
        <v>0</v>
      </c>
      <c r="G115" s="44">
        <v>0</v>
      </c>
      <c r="H115" s="44">
        <f>E115-F115</f>
        <v>0</v>
      </c>
    </row>
    <row r="116" spans="1:8" x14ac:dyDescent="0.2">
      <c r="A116" s="23"/>
      <c r="B116" s="25"/>
      <c r="C116" s="45"/>
      <c r="D116" s="45"/>
      <c r="E116" s="45"/>
      <c r="F116" s="45"/>
      <c r="G116" s="45"/>
      <c r="H116" s="45"/>
    </row>
    <row r="117" spans="1:8" x14ac:dyDescent="0.2">
      <c r="A117" s="19"/>
      <c r="B117" s="40" t="s">
        <v>53</v>
      </c>
      <c r="C117" s="43">
        <f t="shared" ref="C117:H117" si="135">SUM(C103:C115)</f>
        <v>122860471.68000001</v>
      </c>
      <c r="D117" s="43">
        <f t="shared" si="135"/>
        <v>27119685.57</v>
      </c>
      <c r="E117" s="43">
        <f t="shared" si="135"/>
        <v>149980157.25</v>
      </c>
      <c r="F117" s="43">
        <f t="shared" si="135"/>
        <v>66229577.5</v>
      </c>
      <c r="G117" s="43">
        <f t="shared" si="135"/>
        <v>66229577.5</v>
      </c>
      <c r="H117" s="43">
        <f t="shared" si="135"/>
        <v>83750579.75</v>
      </c>
    </row>
    <row r="120" spans="1:8" x14ac:dyDescent="0.2">
      <c r="A120" s="91" t="s">
        <v>206</v>
      </c>
    </row>
  </sheetData>
  <sheetProtection formatCells="0" formatColumns="0" formatRows="0" insertRows="0" deleteRows="0" autoFilter="0"/>
  <mergeCells count="12">
    <mergeCell ref="A98:H98"/>
    <mergeCell ref="A99:B101"/>
    <mergeCell ref="C99:G99"/>
    <mergeCell ref="H99:H100"/>
    <mergeCell ref="C86:G86"/>
    <mergeCell ref="H86:H87"/>
    <mergeCell ref="A1:H1"/>
    <mergeCell ref="A3:B5"/>
    <mergeCell ref="A84:H84"/>
    <mergeCell ref="A86:B8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7" t="s">
        <v>205</v>
      </c>
      <c r="B1" s="68"/>
      <c r="C1" s="68"/>
      <c r="D1" s="68"/>
      <c r="E1" s="68"/>
      <c r="F1" s="68"/>
      <c r="G1" s="68"/>
      <c r="H1" s="69"/>
    </row>
    <row r="2" spans="1:8" x14ac:dyDescent="0.2">
      <c r="A2" s="72" t="s">
        <v>54</v>
      </c>
      <c r="B2" s="73"/>
      <c r="C2" s="67" t="s">
        <v>60</v>
      </c>
      <c r="D2" s="68"/>
      <c r="E2" s="68"/>
      <c r="F2" s="68"/>
      <c r="G2" s="69"/>
      <c r="H2" s="70" t="s">
        <v>59</v>
      </c>
    </row>
    <row r="3" spans="1:8" ht="24.95" customHeight="1" x14ac:dyDescent="0.2">
      <c r="A3" s="74"/>
      <c r="B3" s="7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71"/>
    </row>
    <row r="4" spans="1:8" x14ac:dyDescent="0.2">
      <c r="A4" s="76"/>
      <c r="B4" s="7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7"/>
      <c r="B5" s="38"/>
      <c r="C5" s="10"/>
      <c r="D5" s="10"/>
      <c r="E5" s="10"/>
      <c r="F5" s="10"/>
      <c r="G5" s="10"/>
      <c r="H5" s="10"/>
    </row>
    <row r="6" spans="1:8" x14ac:dyDescent="0.2">
      <c r="A6" s="34" t="s">
        <v>16</v>
      </c>
      <c r="B6" s="32"/>
      <c r="C6" s="42">
        <f t="shared" ref="C6:H6" si="0">SUM(C7:C14)</f>
        <v>671978418.88999999</v>
      </c>
      <c r="D6" s="42">
        <f t="shared" si="0"/>
        <v>55913238.719999999</v>
      </c>
      <c r="E6" s="42">
        <f t="shared" si="0"/>
        <v>727891657.61000001</v>
      </c>
      <c r="F6" s="42">
        <f t="shared" si="0"/>
        <v>282930698.13999999</v>
      </c>
      <c r="G6" s="42">
        <f t="shared" si="0"/>
        <v>276296030.25</v>
      </c>
      <c r="H6" s="42">
        <f t="shared" si="0"/>
        <v>444960959.46999997</v>
      </c>
    </row>
    <row r="7" spans="1:8" x14ac:dyDescent="0.2">
      <c r="A7" s="31"/>
      <c r="B7" s="35" t="s">
        <v>42</v>
      </c>
      <c r="C7" s="42">
        <v>15027111.91</v>
      </c>
      <c r="D7" s="42">
        <v>37435.550000000003</v>
      </c>
      <c r="E7" s="42">
        <f>C7+D7</f>
        <v>15064547.460000001</v>
      </c>
      <c r="F7" s="42">
        <v>7125283.3099999996</v>
      </c>
      <c r="G7" s="42">
        <v>7071769.4000000004</v>
      </c>
      <c r="H7" s="42">
        <f>E7-F7</f>
        <v>7939264.1500000013</v>
      </c>
    </row>
    <row r="8" spans="1:8" x14ac:dyDescent="0.2">
      <c r="A8" s="31"/>
      <c r="B8" s="35" t="s">
        <v>17</v>
      </c>
      <c r="C8" s="42">
        <v>7175199.2699999996</v>
      </c>
      <c r="D8" s="42">
        <v>9688.19</v>
      </c>
      <c r="E8" s="42">
        <f t="shared" ref="E8:E14" si="1">C8+D8</f>
        <v>7184887.46</v>
      </c>
      <c r="F8" s="42">
        <v>2938451.44</v>
      </c>
      <c r="G8" s="42">
        <v>2886274.54</v>
      </c>
      <c r="H8" s="42">
        <f t="shared" ref="H8:H14" si="2">E8-F8</f>
        <v>4246436.0199999996</v>
      </c>
    </row>
    <row r="9" spans="1:8" x14ac:dyDescent="0.2">
      <c r="A9" s="31"/>
      <c r="B9" s="35" t="s">
        <v>43</v>
      </c>
      <c r="C9" s="42">
        <v>95445363.579999998</v>
      </c>
      <c r="D9" s="42">
        <v>40892436.369999997</v>
      </c>
      <c r="E9" s="42">
        <f t="shared" si="1"/>
        <v>136337799.94999999</v>
      </c>
      <c r="F9" s="42">
        <v>44437544.009999998</v>
      </c>
      <c r="G9" s="42">
        <v>44034346.719999999</v>
      </c>
      <c r="H9" s="42">
        <f t="shared" si="2"/>
        <v>91900255.939999998</v>
      </c>
    </row>
    <row r="10" spans="1:8" x14ac:dyDescent="0.2">
      <c r="A10" s="31"/>
      <c r="B10" s="35" t="s">
        <v>3</v>
      </c>
      <c r="C10" s="42">
        <v>5534420.21</v>
      </c>
      <c r="D10" s="42">
        <v>59702.1</v>
      </c>
      <c r="E10" s="42">
        <f t="shared" si="1"/>
        <v>5594122.3099999996</v>
      </c>
      <c r="F10" s="42">
        <v>2105180.17</v>
      </c>
      <c r="G10" s="42">
        <v>2092728.19</v>
      </c>
      <c r="H10" s="42">
        <f t="shared" si="2"/>
        <v>3488942.1399999997</v>
      </c>
    </row>
    <row r="11" spans="1:8" x14ac:dyDescent="0.2">
      <c r="A11" s="31"/>
      <c r="B11" s="35" t="s">
        <v>23</v>
      </c>
      <c r="C11" s="42">
        <v>60414353.630000003</v>
      </c>
      <c r="D11" s="42">
        <v>4347451.3</v>
      </c>
      <c r="E11" s="42">
        <f t="shared" si="1"/>
        <v>64761804.93</v>
      </c>
      <c r="F11" s="42">
        <v>27001822.350000001</v>
      </c>
      <c r="G11" s="42">
        <v>26595973.420000002</v>
      </c>
      <c r="H11" s="42">
        <f t="shared" si="2"/>
        <v>37759982.579999998</v>
      </c>
    </row>
    <row r="12" spans="1:8" x14ac:dyDescent="0.2">
      <c r="A12" s="31"/>
      <c r="B12" s="35" t="s">
        <v>18</v>
      </c>
      <c r="C12" s="42">
        <v>0</v>
      </c>
      <c r="D12" s="42">
        <v>3145.7</v>
      </c>
      <c r="E12" s="42">
        <f t="shared" si="1"/>
        <v>3145.7</v>
      </c>
      <c r="F12" s="42">
        <v>0</v>
      </c>
      <c r="G12" s="42">
        <v>0</v>
      </c>
      <c r="H12" s="42">
        <f t="shared" si="2"/>
        <v>3145.7</v>
      </c>
    </row>
    <row r="13" spans="1:8" x14ac:dyDescent="0.2">
      <c r="A13" s="31"/>
      <c r="B13" s="35" t="s">
        <v>44</v>
      </c>
      <c r="C13" s="42">
        <v>340213132.12</v>
      </c>
      <c r="D13" s="42">
        <v>6619289.5800000001</v>
      </c>
      <c r="E13" s="42">
        <f t="shared" si="1"/>
        <v>346832421.69999999</v>
      </c>
      <c r="F13" s="42">
        <v>133180033.25</v>
      </c>
      <c r="G13" s="42">
        <v>131350276.84</v>
      </c>
      <c r="H13" s="42">
        <f t="shared" si="2"/>
        <v>213652388.44999999</v>
      </c>
    </row>
    <row r="14" spans="1:8" x14ac:dyDescent="0.2">
      <c r="A14" s="31"/>
      <c r="B14" s="35" t="s">
        <v>19</v>
      </c>
      <c r="C14" s="42">
        <v>148168838.16999999</v>
      </c>
      <c r="D14" s="42">
        <v>3944089.93</v>
      </c>
      <c r="E14" s="42">
        <f t="shared" si="1"/>
        <v>152112928.09999999</v>
      </c>
      <c r="F14" s="42">
        <v>66142383.609999999</v>
      </c>
      <c r="G14" s="42">
        <v>62264661.140000001</v>
      </c>
      <c r="H14" s="42">
        <f t="shared" si="2"/>
        <v>85970544.489999995</v>
      </c>
    </row>
    <row r="15" spans="1:8" x14ac:dyDescent="0.2">
      <c r="A15" s="33"/>
      <c r="B15" s="35"/>
      <c r="C15" s="42"/>
      <c r="D15" s="42"/>
      <c r="E15" s="42"/>
      <c r="F15" s="42"/>
      <c r="G15" s="42"/>
      <c r="H15" s="42"/>
    </row>
    <row r="16" spans="1:8" x14ac:dyDescent="0.2">
      <c r="A16" s="34" t="s">
        <v>20</v>
      </c>
      <c r="B16" s="36"/>
      <c r="C16" s="42">
        <f t="shared" ref="C16:H16" si="3">SUM(C17:C23)</f>
        <v>1280532159.78</v>
      </c>
      <c r="D16" s="42">
        <f t="shared" si="3"/>
        <v>90036091.209999993</v>
      </c>
      <c r="E16" s="42">
        <f t="shared" si="3"/>
        <v>1370568250.9899998</v>
      </c>
      <c r="F16" s="42">
        <f t="shared" si="3"/>
        <v>549750715.70999992</v>
      </c>
      <c r="G16" s="42">
        <f t="shared" si="3"/>
        <v>537393530.43000007</v>
      </c>
      <c r="H16" s="42">
        <f t="shared" si="3"/>
        <v>820817535.27999985</v>
      </c>
    </row>
    <row r="17" spans="1:8" x14ac:dyDescent="0.2">
      <c r="A17" s="31"/>
      <c r="B17" s="35" t="s">
        <v>45</v>
      </c>
      <c r="C17" s="42">
        <v>85879074.930000007</v>
      </c>
      <c r="D17" s="42">
        <v>20953150.52</v>
      </c>
      <c r="E17" s="42">
        <f>C17+D17</f>
        <v>106832225.45</v>
      </c>
      <c r="F17" s="42">
        <v>42025634.399999999</v>
      </c>
      <c r="G17" s="42">
        <v>39200908.899999999</v>
      </c>
      <c r="H17" s="42">
        <f t="shared" ref="H17:H23" si="4">E17-F17</f>
        <v>64806591.050000004</v>
      </c>
    </row>
    <row r="18" spans="1:8" x14ac:dyDescent="0.2">
      <c r="A18" s="31"/>
      <c r="B18" s="35" t="s">
        <v>28</v>
      </c>
      <c r="C18" s="42">
        <v>1040949980.05</v>
      </c>
      <c r="D18" s="42">
        <v>56205871.810000002</v>
      </c>
      <c r="E18" s="42">
        <f t="shared" ref="E18:E23" si="5">C18+D18</f>
        <v>1097155851.8599999</v>
      </c>
      <c r="F18" s="42">
        <v>437430676.13999999</v>
      </c>
      <c r="G18" s="42">
        <v>428680891.72000003</v>
      </c>
      <c r="H18" s="42">
        <f t="shared" si="4"/>
        <v>659725175.71999991</v>
      </c>
    </row>
    <row r="19" spans="1:8" x14ac:dyDescent="0.2">
      <c r="A19" s="31"/>
      <c r="B19" s="35" t="s">
        <v>21</v>
      </c>
      <c r="C19" s="42">
        <v>4005955.48</v>
      </c>
      <c r="D19" s="42">
        <v>1483251.39</v>
      </c>
      <c r="E19" s="42">
        <f t="shared" si="5"/>
        <v>5489206.8700000001</v>
      </c>
      <c r="F19" s="42">
        <v>1788343.46</v>
      </c>
      <c r="G19" s="42">
        <v>1335923.03</v>
      </c>
      <c r="H19" s="42">
        <f t="shared" si="4"/>
        <v>3700863.41</v>
      </c>
    </row>
    <row r="20" spans="1:8" x14ac:dyDescent="0.2">
      <c r="A20" s="31"/>
      <c r="B20" s="35" t="s">
        <v>46</v>
      </c>
      <c r="C20" s="42">
        <v>53988892.68</v>
      </c>
      <c r="D20" s="42">
        <v>11092113.57</v>
      </c>
      <c r="E20" s="42">
        <f t="shared" si="5"/>
        <v>65081006.25</v>
      </c>
      <c r="F20" s="42">
        <v>24618982.969999999</v>
      </c>
      <c r="G20" s="42">
        <v>24618982.969999999</v>
      </c>
      <c r="H20" s="42">
        <f t="shared" si="4"/>
        <v>40462023.280000001</v>
      </c>
    </row>
    <row r="21" spans="1:8" x14ac:dyDescent="0.2">
      <c r="A21" s="31"/>
      <c r="B21" s="35" t="s">
        <v>47</v>
      </c>
      <c r="C21" s="42">
        <v>14195723.32</v>
      </c>
      <c r="D21" s="42">
        <v>27444.76</v>
      </c>
      <c r="E21" s="42">
        <f t="shared" si="5"/>
        <v>14223168.08</v>
      </c>
      <c r="F21" s="42">
        <v>4040551.61</v>
      </c>
      <c r="G21" s="42">
        <v>4019653.93</v>
      </c>
      <c r="H21" s="42">
        <f t="shared" si="4"/>
        <v>10182616.470000001</v>
      </c>
    </row>
    <row r="22" spans="1:8" x14ac:dyDescent="0.2">
      <c r="A22" s="31"/>
      <c r="B22" s="35" t="s">
        <v>48</v>
      </c>
      <c r="C22" s="42">
        <v>48588955</v>
      </c>
      <c r="D22" s="42">
        <v>85000</v>
      </c>
      <c r="E22" s="42">
        <f t="shared" si="5"/>
        <v>48673955</v>
      </c>
      <c r="F22" s="42">
        <v>24076493.629999999</v>
      </c>
      <c r="G22" s="42">
        <v>24076493.629999999</v>
      </c>
      <c r="H22" s="42">
        <f t="shared" si="4"/>
        <v>24597461.370000001</v>
      </c>
    </row>
    <row r="23" spans="1:8" x14ac:dyDescent="0.2">
      <c r="A23" s="31"/>
      <c r="B23" s="35" t="s">
        <v>4</v>
      </c>
      <c r="C23" s="42">
        <v>32923578.32</v>
      </c>
      <c r="D23" s="42">
        <v>189259.16</v>
      </c>
      <c r="E23" s="42">
        <f t="shared" si="5"/>
        <v>33112837.48</v>
      </c>
      <c r="F23" s="42">
        <v>15770033.5</v>
      </c>
      <c r="G23" s="42">
        <v>15460676.25</v>
      </c>
      <c r="H23" s="42">
        <f t="shared" si="4"/>
        <v>17342803.98</v>
      </c>
    </row>
    <row r="24" spans="1:8" x14ac:dyDescent="0.2">
      <c r="A24" s="33"/>
      <c r="B24" s="35"/>
      <c r="C24" s="42"/>
      <c r="D24" s="42"/>
      <c r="E24" s="42"/>
      <c r="F24" s="42"/>
      <c r="G24" s="42"/>
      <c r="H24" s="42"/>
    </row>
    <row r="25" spans="1:8" x14ac:dyDescent="0.2">
      <c r="A25" s="34" t="s">
        <v>49</v>
      </c>
      <c r="B25" s="36"/>
      <c r="C25" s="42">
        <f t="shared" ref="C25:H25" si="6">SUM(C26:C34)</f>
        <v>130557126.8</v>
      </c>
      <c r="D25" s="42">
        <f t="shared" si="6"/>
        <v>1871379.73</v>
      </c>
      <c r="E25" s="42">
        <f t="shared" si="6"/>
        <v>132428506.53</v>
      </c>
      <c r="F25" s="42">
        <f t="shared" si="6"/>
        <v>56297453.549999997</v>
      </c>
      <c r="G25" s="42">
        <f t="shared" si="6"/>
        <v>54144258.339999996</v>
      </c>
      <c r="H25" s="42">
        <f t="shared" si="6"/>
        <v>76131052.980000004</v>
      </c>
    </row>
    <row r="26" spans="1:8" x14ac:dyDescent="0.2">
      <c r="A26" s="31"/>
      <c r="B26" s="35" t="s">
        <v>29</v>
      </c>
      <c r="C26" s="42">
        <v>26619569.010000002</v>
      </c>
      <c r="D26" s="42">
        <v>429006.42</v>
      </c>
      <c r="E26" s="42">
        <f>C26+D26</f>
        <v>27048575.430000003</v>
      </c>
      <c r="F26" s="42">
        <v>9036236</v>
      </c>
      <c r="G26" s="42">
        <v>8917571.0500000007</v>
      </c>
      <c r="H26" s="42">
        <f t="shared" ref="H26:H34" si="7">E26-F26</f>
        <v>18012339.430000003</v>
      </c>
    </row>
    <row r="27" spans="1:8" x14ac:dyDescent="0.2">
      <c r="A27" s="31"/>
      <c r="B27" s="35" t="s">
        <v>24</v>
      </c>
      <c r="C27" s="42">
        <v>0</v>
      </c>
      <c r="D27" s="42">
        <v>0</v>
      </c>
      <c r="E27" s="42">
        <f t="shared" ref="E27:E34" si="8">C27+D27</f>
        <v>0</v>
      </c>
      <c r="F27" s="42">
        <v>0</v>
      </c>
      <c r="G27" s="42">
        <v>0</v>
      </c>
      <c r="H27" s="42">
        <f t="shared" si="7"/>
        <v>0</v>
      </c>
    </row>
    <row r="28" spans="1:8" x14ac:dyDescent="0.2">
      <c r="A28" s="31"/>
      <c r="B28" s="35" t="s">
        <v>30</v>
      </c>
      <c r="C28" s="42">
        <v>0</v>
      </c>
      <c r="D28" s="42">
        <v>0</v>
      </c>
      <c r="E28" s="42">
        <f t="shared" si="8"/>
        <v>0</v>
      </c>
      <c r="F28" s="42">
        <v>0</v>
      </c>
      <c r="G28" s="42">
        <v>0</v>
      </c>
      <c r="H28" s="42">
        <f t="shared" si="7"/>
        <v>0</v>
      </c>
    </row>
    <row r="29" spans="1:8" x14ac:dyDescent="0.2">
      <c r="A29" s="31"/>
      <c r="B29" s="35" t="s">
        <v>50</v>
      </c>
      <c r="C29" s="42">
        <v>0</v>
      </c>
      <c r="D29" s="42">
        <v>0</v>
      </c>
      <c r="E29" s="42">
        <f t="shared" si="8"/>
        <v>0</v>
      </c>
      <c r="F29" s="42">
        <v>0</v>
      </c>
      <c r="G29" s="42">
        <v>0</v>
      </c>
      <c r="H29" s="42">
        <f t="shared" si="7"/>
        <v>0</v>
      </c>
    </row>
    <row r="30" spans="1:8" x14ac:dyDescent="0.2">
      <c r="A30" s="31"/>
      <c r="B30" s="35" t="s">
        <v>22</v>
      </c>
      <c r="C30" s="42">
        <v>89887262.189999998</v>
      </c>
      <c r="D30" s="42">
        <v>1088977.08</v>
      </c>
      <c r="E30" s="42">
        <f t="shared" si="8"/>
        <v>90976239.269999996</v>
      </c>
      <c r="F30" s="42">
        <v>41039283.009999998</v>
      </c>
      <c r="G30" s="42">
        <v>39091452.109999999</v>
      </c>
      <c r="H30" s="42">
        <f t="shared" si="7"/>
        <v>49936956.259999998</v>
      </c>
    </row>
    <row r="31" spans="1:8" x14ac:dyDescent="0.2">
      <c r="A31" s="31"/>
      <c r="B31" s="35" t="s">
        <v>5</v>
      </c>
      <c r="C31" s="42">
        <v>9059481.5999999996</v>
      </c>
      <c r="D31" s="42">
        <v>353396.23</v>
      </c>
      <c r="E31" s="42">
        <f t="shared" si="8"/>
        <v>9412877.8300000001</v>
      </c>
      <c r="F31" s="42">
        <v>3009548.54</v>
      </c>
      <c r="G31" s="42">
        <v>2922849.18</v>
      </c>
      <c r="H31" s="42">
        <f t="shared" si="7"/>
        <v>6403329.29</v>
      </c>
    </row>
    <row r="32" spans="1:8" x14ac:dyDescent="0.2">
      <c r="A32" s="31"/>
      <c r="B32" s="35" t="s">
        <v>6</v>
      </c>
      <c r="C32" s="42">
        <v>4990814</v>
      </c>
      <c r="D32" s="42">
        <v>0</v>
      </c>
      <c r="E32" s="42">
        <f t="shared" si="8"/>
        <v>4990814</v>
      </c>
      <c r="F32" s="42">
        <v>3212386</v>
      </c>
      <c r="G32" s="42">
        <v>3212386</v>
      </c>
      <c r="H32" s="42">
        <f t="shared" si="7"/>
        <v>1778428</v>
      </c>
    </row>
    <row r="33" spans="1:8" x14ac:dyDescent="0.2">
      <c r="A33" s="31"/>
      <c r="B33" s="35" t="s">
        <v>51</v>
      </c>
      <c r="C33" s="42">
        <v>0</v>
      </c>
      <c r="D33" s="42">
        <v>0</v>
      </c>
      <c r="E33" s="42">
        <f t="shared" si="8"/>
        <v>0</v>
      </c>
      <c r="F33" s="42">
        <v>0</v>
      </c>
      <c r="G33" s="42">
        <v>0</v>
      </c>
      <c r="H33" s="42">
        <f t="shared" si="7"/>
        <v>0</v>
      </c>
    </row>
    <row r="34" spans="1:8" x14ac:dyDescent="0.2">
      <c r="A34" s="31"/>
      <c r="B34" s="35" t="s">
        <v>31</v>
      </c>
      <c r="C34" s="42">
        <v>0</v>
      </c>
      <c r="D34" s="42">
        <v>0</v>
      </c>
      <c r="E34" s="42">
        <f t="shared" si="8"/>
        <v>0</v>
      </c>
      <c r="F34" s="42">
        <v>0</v>
      </c>
      <c r="G34" s="42">
        <v>0</v>
      </c>
      <c r="H34" s="42">
        <f t="shared" si="7"/>
        <v>0</v>
      </c>
    </row>
    <row r="35" spans="1:8" x14ac:dyDescent="0.2">
      <c r="A35" s="33"/>
      <c r="B35" s="35"/>
      <c r="C35" s="42"/>
      <c r="D35" s="42"/>
      <c r="E35" s="42"/>
      <c r="F35" s="42"/>
      <c r="G35" s="42"/>
      <c r="H35" s="42"/>
    </row>
    <row r="36" spans="1:8" x14ac:dyDescent="0.2">
      <c r="A36" s="34" t="s">
        <v>32</v>
      </c>
      <c r="B36" s="36"/>
      <c r="C36" s="42">
        <f t="shared" ref="C36:H36" si="9">SUM(C37:C40)</f>
        <v>49764660</v>
      </c>
      <c r="D36" s="42">
        <f t="shared" si="9"/>
        <v>762711.87</v>
      </c>
      <c r="E36" s="42">
        <f t="shared" si="9"/>
        <v>50527371.869999997</v>
      </c>
      <c r="F36" s="42">
        <f t="shared" si="9"/>
        <v>24661469</v>
      </c>
      <c r="G36" s="42">
        <f t="shared" si="9"/>
        <v>24661469</v>
      </c>
      <c r="H36" s="42">
        <f t="shared" si="9"/>
        <v>25865902.869999997</v>
      </c>
    </row>
    <row r="37" spans="1:8" x14ac:dyDescent="0.2">
      <c r="A37" s="31"/>
      <c r="B37" s="35" t="s">
        <v>52</v>
      </c>
      <c r="C37" s="42">
        <v>49764660</v>
      </c>
      <c r="D37" s="42">
        <v>762711.87</v>
      </c>
      <c r="E37" s="42">
        <f>C37+D37</f>
        <v>50527371.869999997</v>
      </c>
      <c r="F37" s="42">
        <v>24661469</v>
      </c>
      <c r="G37" s="42">
        <v>24661469</v>
      </c>
      <c r="H37" s="42">
        <f t="shared" ref="H37:H40" si="10">E37-F37</f>
        <v>25865902.869999997</v>
      </c>
    </row>
    <row r="38" spans="1:8" ht="22.5" x14ac:dyDescent="0.2">
      <c r="A38" s="31"/>
      <c r="B38" s="35" t="s">
        <v>25</v>
      </c>
      <c r="C38" s="42">
        <v>0</v>
      </c>
      <c r="D38" s="42">
        <v>0</v>
      </c>
      <c r="E38" s="42">
        <f t="shared" ref="E38:E40" si="11">C38+D38</f>
        <v>0</v>
      </c>
      <c r="F38" s="42">
        <v>0</v>
      </c>
      <c r="G38" s="42">
        <v>0</v>
      </c>
      <c r="H38" s="42">
        <f t="shared" si="10"/>
        <v>0</v>
      </c>
    </row>
    <row r="39" spans="1:8" x14ac:dyDescent="0.2">
      <c r="A39" s="31"/>
      <c r="B39" s="35" t="s">
        <v>33</v>
      </c>
      <c r="C39" s="42">
        <v>0</v>
      </c>
      <c r="D39" s="42">
        <v>0</v>
      </c>
      <c r="E39" s="42">
        <f t="shared" si="11"/>
        <v>0</v>
      </c>
      <c r="F39" s="42">
        <v>0</v>
      </c>
      <c r="G39" s="42">
        <v>0</v>
      </c>
      <c r="H39" s="42">
        <f t="shared" si="10"/>
        <v>0</v>
      </c>
    </row>
    <row r="40" spans="1:8" x14ac:dyDescent="0.2">
      <c r="A40" s="31"/>
      <c r="B40" s="35" t="s">
        <v>7</v>
      </c>
      <c r="C40" s="42">
        <v>0</v>
      </c>
      <c r="D40" s="42">
        <v>0</v>
      </c>
      <c r="E40" s="42">
        <f t="shared" si="11"/>
        <v>0</v>
      </c>
      <c r="F40" s="42">
        <v>0</v>
      </c>
      <c r="G40" s="42">
        <v>0</v>
      </c>
      <c r="H40" s="42">
        <f t="shared" si="10"/>
        <v>0</v>
      </c>
    </row>
    <row r="41" spans="1:8" x14ac:dyDescent="0.2">
      <c r="A41" s="33"/>
      <c r="B41" s="35"/>
      <c r="C41" s="42"/>
      <c r="D41" s="42"/>
      <c r="E41" s="42"/>
      <c r="F41" s="42"/>
      <c r="G41" s="42"/>
      <c r="H41" s="42"/>
    </row>
    <row r="42" spans="1:8" x14ac:dyDescent="0.2">
      <c r="A42" s="39"/>
      <c r="B42" s="40" t="s">
        <v>53</v>
      </c>
      <c r="C42" s="43">
        <f t="shared" ref="C42:H42" si="12">SUM(C36+C25+C16+C6)</f>
        <v>2132832365.4699998</v>
      </c>
      <c r="D42" s="43">
        <f t="shared" si="12"/>
        <v>148583421.52999997</v>
      </c>
      <c r="E42" s="43">
        <f t="shared" si="12"/>
        <v>2281415787</v>
      </c>
      <c r="F42" s="43">
        <f t="shared" si="12"/>
        <v>913640336.39999986</v>
      </c>
      <c r="G42" s="43">
        <f t="shared" si="12"/>
        <v>892495288.0200001</v>
      </c>
      <c r="H42" s="43">
        <f t="shared" si="12"/>
        <v>1367775450.5999999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91" t="s">
        <v>206</v>
      </c>
      <c r="B44" s="30"/>
      <c r="C44" s="30"/>
      <c r="D44" s="30"/>
      <c r="E44" s="30"/>
      <c r="F44" s="30"/>
      <c r="G44" s="30"/>
      <c r="H44" s="30"/>
    </row>
    <row r="45" spans="1:8" x14ac:dyDescent="0.2">
      <c r="A45" s="30"/>
      <c r="B45" s="30"/>
      <c r="C45" s="30"/>
      <c r="D45" s="30"/>
      <c r="E45" s="30"/>
      <c r="F45" s="30"/>
      <c r="G45" s="30"/>
      <c r="H45" s="3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2018-07-11T22:19:15Z</cp:lastPrinted>
  <dcterms:created xsi:type="dcterms:W3CDTF">2014-02-10T03:37:14Z</dcterms:created>
  <dcterms:modified xsi:type="dcterms:W3CDTF">2018-07-18T14:33:41Z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