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2DO TRIM 2018\"/>
    </mc:Choice>
  </mc:AlternateContent>
  <bookViews>
    <workbookView xWindow="0" yWindow="0" windowWidth="24000" windowHeight="88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8" i="3" l="1"/>
  <c r="I17" i="3"/>
  <c r="I13" i="3"/>
  <c r="H21" i="3"/>
  <c r="I21" i="3" s="1"/>
  <c r="I20" i="3" s="1"/>
  <c r="H19" i="3"/>
  <c r="I19" i="3" s="1"/>
  <c r="H18" i="3"/>
  <c r="H17" i="3"/>
  <c r="H15" i="3"/>
  <c r="I15" i="3" s="1"/>
  <c r="H14" i="3"/>
  <c r="I14" i="3" s="1"/>
  <c r="H13" i="3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C3" i="3" s="1"/>
  <c r="I13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3" l="1"/>
  <c r="I3" i="3" s="1"/>
  <c r="F3" i="3"/>
  <c r="E4" i="3"/>
  <c r="E3" i="3" s="1"/>
  <c r="H4" i="3"/>
  <c r="I4" i="3" s="1"/>
  <c r="E16" i="3"/>
  <c r="I16" i="3"/>
  <c r="E3" i="4"/>
  <c r="D3" i="3"/>
</calcChain>
</file>

<file path=xl/sharedStrings.xml><?xml version="1.0" encoding="utf-8"?>
<sst xmlns="http://schemas.openxmlformats.org/spreadsheetml/2006/main" count="182" uniqueCount="80">
  <si>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</si>
  <si>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</si>
  <si>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</si>
  <si>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</si>
  <si>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</si>
  <si>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</si>
  <si>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</si>
  <si>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</si>
  <si>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</si>
  <si>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</si>
  <si>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</si>
  <si>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</si>
  <si>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</si>
  <si>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</si>
  <si>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</si>
  <si>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</si>
  <si>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</si>
  <si>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</si>
  <si>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</si>
  <si>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</si>
  <si>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</si>
  <si>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</si>
  <si>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</si>
  <si>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</si>
  <si>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</si>
  <si>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</si>
  <si>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</si>
  <si>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</si>
  <si>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</si>
  <si>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</si>
  <si>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</si>
  <si>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</si>
  <si>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</si>
  <si>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</si>
  <si>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</si>
  <si>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</si>
  <si>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</si>
  <si>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</si>
  <si>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</si>
  <si>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</si>
  <si>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</si>
  <si>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</si>
  <si>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</si>
  <si>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</si>
  <si>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</si>
  <si>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</si>
  <si>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</si>
  <si>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</si>
  <si>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</si>
  <si>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</si>
  <si>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</si>
  <si>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</si>
  <si>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</si>
  <si>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</si>
  <si>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</si>
  <si>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</si>
  <si>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</si>
  <si>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</si>
  <si>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</si>
  <si>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</si>
  <si>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</si>
  <si>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</si>
  <si>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</si>
  <si>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</si>
  <si>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</si>
  <si>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</si>
  <si>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</si>
  <si>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</si>
  <si>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</si>
  <si>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</si>
  <si>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</si>
  <si>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FINANCIAMIENTOS INTERNOS</t>
  </si>
  <si>
    <t>RECURSOS FEDERALES</t>
  </si>
  <si>
    <t xml:space="preserve"> Aportaciones</t>
  </si>
  <si>
    <t>1.1.9</t>
  </si>
  <si>
    <t xml:space="preserve"> Participaciones</t>
  </si>
  <si>
    <t>RECURSOS ESTATALES</t>
  </si>
  <si>
    <t>MUNICIPIO DE CELAYA GUANAJUATO
ESTADO ANALÍTICO DE INGRESOS
DEL 1 DE ENERO AL AL 30 DE JUNIO DEL 2018</t>
  </si>
  <si>
    <t>MUNICIPIO DE CELAYA GUANAJUATO
ESTADO ANALÍTICO DE INGRESOS POR RUBRO
DEL 1 DE ENERO AL AL 30 DE JUNIO DEL 2018</t>
  </si>
  <si>
    <t>MUNICIPIO DE CELAYA GUANAJUATO
ESTADO ANALÍTICO DE INGRESOS POR FUENTE DE FINANCIAMIENTO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</si>
</sst>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3" tint="0.40000610370189521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4" fontId="12" fillId="0" borderId="0" xfId="9" applyNumberFormat="1" applyFont="1" applyAlignment="1" applyProtection="1">
      <alignment vertical="top" wrapText="1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4" fontId="14" fillId="0" borderId="0" xfId="8" applyNumberFormat="1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A3" sqref="A3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69" t="s">
        <v>3</v>
      </c>
      <c r="B2" s="69" t="s">
        <v>2</v>
      </c>
      <c r="C2" s="69" t="s">
        <v>1</v>
      </c>
      <c r="D2" s="69" t="s">
        <v>0</v>
      </c>
      <c r="E2" s="70" t="s">
        <v>5</v>
      </c>
      <c r="F2" s="70" t="s">
        <v>27</v>
      </c>
      <c r="G2" s="70" t="s">
        <v>6</v>
      </c>
      <c r="H2" s="70" t="s">
        <v>7</v>
      </c>
      <c r="I2" s="70" t="s">
        <v>9</v>
      </c>
      <c r="J2" s="70" t="s">
        <v>10</v>
      </c>
      <c r="K2" s="70" t="s">
        <v>8</v>
      </c>
    </row>
    <row r="3" spans="1:11" s="3" customFormat="1" x14ac:dyDescent="0.2">
      <c r="A3" s="11"/>
      <c r="B3" s="10"/>
      <c r="C3" s="10"/>
      <c r="D3" s="17"/>
      <c r="E3" s="5">
        <v>2132832365.47</v>
      </c>
      <c r="F3" s="5">
        <v>148583421.53</v>
      </c>
      <c r="G3" s="5">
        <v>2281415787</v>
      </c>
      <c r="H3" s="5">
        <v>1238793096.73</v>
      </c>
      <c r="I3" s="5">
        <v>1238793096.73</v>
      </c>
      <c r="J3" s="5">
        <v>-894039268.74000001</v>
      </c>
      <c r="K3" s="14">
        <v>0</v>
      </c>
    </row>
    <row r="4" spans="1:11" x14ac:dyDescent="0.2">
      <c r="A4" s="55">
        <v>1</v>
      </c>
      <c r="B4" s="55"/>
      <c r="C4" s="55"/>
      <c r="D4" s="7" t="s">
        <v>51</v>
      </c>
      <c r="E4" s="4">
        <v>608223750.63999999</v>
      </c>
      <c r="F4" s="4">
        <v>92933568.040000007</v>
      </c>
      <c r="G4" s="4">
        <v>701157318.67999995</v>
      </c>
      <c r="H4" s="4">
        <v>383029212.81</v>
      </c>
      <c r="I4" s="4">
        <v>383029212.81</v>
      </c>
      <c r="J4" s="4">
        <v>-225194537.83000001</v>
      </c>
      <c r="K4" s="15">
        <v>0</v>
      </c>
    </row>
    <row r="5" spans="1:11" x14ac:dyDescent="0.2">
      <c r="A5" s="55">
        <v>1</v>
      </c>
      <c r="B5" s="55" t="s">
        <v>52</v>
      </c>
      <c r="C5" s="55"/>
      <c r="D5" s="56" t="s">
        <v>53</v>
      </c>
      <c r="E5" s="4">
        <v>298013125.33999997</v>
      </c>
      <c r="F5" s="4">
        <v>-10465048.050000001</v>
      </c>
      <c r="G5" s="4">
        <v>287548077.29000002</v>
      </c>
      <c r="H5" s="4">
        <v>214598960.63999999</v>
      </c>
      <c r="I5" s="4">
        <v>214598960.63999999</v>
      </c>
      <c r="J5" s="4">
        <v>-83414164.700000003</v>
      </c>
      <c r="K5" s="15">
        <v>0</v>
      </c>
    </row>
    <row r="6" spans="1:11" x14ac:dyDescent="0.2">
      <c r="A6" s="55">
        <v>1</v>
      </c>
      <c r="B6" s="55" t="s">
        <v>52</v>
      </c>
      <c r="C6" s="55">
        <v>12</v>
      </c>
      <c r="D6" s="56" t="s">
        <v>54</v>
      </c>
      <c r="E6" s="4">
        <v>291606425.25999999</v>
      </c>
      <c r="F6" s="4">
        <v>-10465048.050000001</v>
      </c>
      <c r="G6" s="4">
        <v>281141377.20999998</v>
      </c>
      <c r="H6" s="4">
        <v>212071683.62</v>
      </c>
      <c r="I6" s="4">
        <v>212071683.62</v>
      </c>
      <c r="J6" s="4">
        <v>-79534741.640000001</v>
      </c>
      <c r="K6" s="15">
        <v>0</v>
      </c>
    </row>
    <row r="7" spans="1:11" x14ac:dyDescent="0.2">
      <c r="A7" s="55">
        <v>1</v>
      </c>
      <c r="B7" s="55" t="s">
        <v>52</v>
      </c>
      <c r="C7" s="55">
        <v>13</v>
      </c>
      <c r="D7" s="12" t="s">
        <v>55</v>
      </c>
      <c r="E7" s="4">
        <v>6354200.0800000001</v>
      </c>
      <c r="F7" s="4">
        <v>0</v>
      </c>
      <c r="G7" s="4">
        <v>6354200.0800000001</v>
      </c>
      <c r="H7" s="4">
        <v>2527277.02</v>
      </c>
      <c r="I7" s="4">
        <v>2527277.02</v>
      </c>
      <c r="J7" s="4">
        <v>-3826923.06</v>
      </c>
      <c r="K7" s="15">
        <v>0</v>
      </c>
    </row>
    <row r="8" spans="1:11" x14ac:dyDescent="0.2">
      <c r="A8" s="55">
        <v>1</v>
      </c>
      <c r="B8" s="55" t="s">
        <v>52</v>
      </c>
      <c r="C8" s="55">
        <v>16</v>
      </c>
      <c r="D8" s="12" t="s">
        <v>56</v>
      </c>
      <c r="E8" s="4">
        <v>52500</v>
      </c>
      <c r="F8" s="4">
        <v>0</v>
      </c>
      <c r="G8" s="4">
        <v>52500</v>
      </c>
      <c r="H8" s="4">
        <v>0</v>
      </c>
      <c r="I8" s="4">
        <v>0</v>
      </c>
      <c r="J8" s="4">
        <v>-52500</v>
      </c>
      <c r="K8" s="15">
        <v>0</v>
      </c>
    </row>
    <row r="9" spans="1:11" x14ac:dyDescent="0.2">
      <c r="A9" s="57">
        <v>1</v>
      </c>
      <c r="B9" s="57" t="s">
        <v>57</v>
      </c>
      <c r="C9" s="57"/>
      <c r="D9" s="8" t="s">
        <v>58</v>
      </c>
      <c r="E9" s="4">
        <v>10695736.800000001</v>
      </c>
      <c r="F9" s="4">
        <v>0</v>
      </c>
      <c r="G9" s="4">
        <v>10695736.800000001</v>
      </c>
      <c r="H9" s="4">
        <v>3014538.28</v>
      </c>
      <c r="I9" s="4">
        <v>3014538.28</v>
      </c>
      <c r="J9" s="4">
        <v>-7681198.5199999996</v>
      </c>
      <c r="K9" s="15">
        <v>0</v>
      </c>
    </row>
    <row r="10" spans="1:11" x14ac:dyDescent="0.2">
      <c r="A10" s="57">
        <v>1</v>
      </c>
      <c r="B10" s="57" t="s">
        <v>57</v>
      </c>
      <c r="C10" s="57">
        <v>31</v>
      </c>
      <c r="D10" s="8" t="s">
        <v>59</v>
      </c>
      <c r="E10" s="4">
        <v>10695736.800000001</v>
      </c>
      <c r="F10" s="4">
        <v>0</v>
      </c>
      <c r="G10" s="4">
        <v>10695736.800000001</v>
      </c>
      <c r="H10" s="4">
        <v>3014538.28</v>
      </c>
      <c r="I10" s="4">
        <v>3014538.28</v>
      </c>
      <c r="J10" s="4">
        <v>-7681198.5199999996</v>
      </c>
      <c r="K10" s="15">
        <v>0</v>
      </c>
    </row>
    <row r="11" spans="1:11" x14ac:dyDescent="0.2">
      <c r="A11" s="57">
        <v>1</v>
      </c>
      <c r="B11" s="57" t="s">
        <v>60</v>
      </c>
      <c r="C11" s="57"/>
      <c r="D11" s="8" t="s">
        <v>61</v>
      </c>
      <c r="E11" s="4">
        <v>249124645.94</v>
      </c>
      <c r="F11" s="4">
        <v>-14168727.050000001</v>
      </c>
      <c r="G11" s="4">
        <v>234955918.88999999</v>
      </c>
      <c r="H11" s="4">
        <v>119584785.94</v>
      </c>
      <c r="I11" s="4">
        <v>119584785.94</v>
      </c>
      <c r="J11" s="4">
        <v>-129539860</v>
      </c>
      <c r="K11" s="15">
        <v>0</v>
      </c>
    </row>
    <row r="12" spans="1:11" x14ac:dyDescent="0.2">
      <c r="A12" s="57">
        <v>1</v>
      </c>
      <c r="B12" s="57" t="s">
        <v>60</v>
      </c>
      <c r="C12" s="57">
        <v>43</v>
      </c>
      <c r="D12" s="8" t="s">
        <v>62</v>
      </c>
      <c r="E12" s="4">
        <v>140628246.59</v>
      </c>
      <c r="F12" s="4">
        <v>-10083268.880000001</v>
      </c>
      <c r="G12" s="4">
        <v>130544977.70999999</v>
      </c>
      <c r="H12" s="4">
        <v>66972896.649999999</v>
      </c>
      <c r="I12" s="4">
        <v>66972896.649999999</v>
      </c>
      <c r="J12" s="4">
        <v>-73655349.939999998</v>
      </c>
      <c r="K12" s="15">
        <v>0</v>
      </c>
    </row>
    <row r="13" spans="1:11" x14ac:dyDescent="0.2">
      <c r="A13" s="57">
        <v>1</v>
      </c>
      <c r="B13" s="57" t="s">
        <v>60</v>
      </c>
      <c r="C13" s="57">
        <v>51</v>
      </c>
      <c r="D13" s="8" t="s">
        <v>63</v>
      </c>
      <c r="E13" s="4">
        <v>34963664.770000003</v>
      </c>
      <c r="F13" s="4">
        <v>8080137.75</v>
      </c>
      <c r="G13" s="4">
        <v>43043802.520000003</v>
      </c>
      <c r="H13" s="4">
        <v>25200646.489999998</v>
      </c>
      <c r="I13" s="4">
        <v>25200646.489999998</v>
      </c>
      <c r="J13" s="4">
        <v>-9763018.2799999993</v>
      </c>
      <c r="K13" s="15">
        <v>0</v>
      </c>
    </row>
    <row r="14" spans="1:11" x14ac:dyDescent="0.2">
      <c r="A14" s="55">
        <v>1</v>
      </c>
      <c r="B14" s="55" t="s">
        <v>60</v>
      </c>
      <c r="C14" s="12">
        <v>61</v>
      </c>
      <c r="D14" s="55" t="s">
        <v>64</v>
      </c>
      <c r="E14" s="4">
        <v>73532734.579999998</v>
      </c>
      <c r="F14" s="4">
        <v>-12165595.92</v>
      </c>
      <c r="G14" s="4">
        <v>61367138.659999996</v>
      </c>
      <c r="H14" s="4">
        <v>27411242.800000001</v>
      </c>
      <c r="I14" s="4">
        <v>27411242.800000001</v>
      </c>
      <c r="J14" s="4">
        <v>-46121491.780000001</v>
      </c>
      <c r="K14" s="15">
        <v>0</v>
      </c>
    </row>
    <row r="15" spans="1:11" x14ac:dyDescent="0.2">
      <c r="A15" s="55">
        <v>1</v>
      </c>
      <c r="B15" s="55" t="s">
        <v>65</v>
      </c>
      <c r="C15" s="55"/>
      <c r="D15" s="12" t="s">
        <v>66</v>
      </c>
      <c r="E15" s="4">
        <v>12608665</v>
      </c>
      <c r="F15" s="4">
        <v>7125000</v>
      </c>
      <c r="G15" s="4">
        <v>19733665</v>
      </c>
      <c r="H15" s="4">
        <v>10001192</v>
      </c>
      <c r="I15" s="4">
        <v>10001192</v>
      </c>
      <c r="J15" s="4">
        <v>-2607473</v>
      </c>
      <c r="K15" s="15">
        <v>0</v>
      </c>
    </row>
    <row r="16" spans="1:11" x14ac:dyDescent="0.2">
      <c r="A16" s="57">
        <v>1</v>
      </c>
      <c r="B16" s="57" t="s">
        <v>65</v>
      </c>
      <c r="C16" s="57">
        <v>83</v>
      </c>
      <c r="D16" s="8" t="s">
        <v>67</v>
      </c>
      <c r="E16" s="4">
        <v>12608665</v>
      </c>
      <c r="F16" s="4">
        <v>7125000</v>
      </c>
      <c r="G16" s="4">
        <v>19733665</v>
      </c>
      <c r="H16" s="4">
        <v>10001192</v>
      </c>
      <c r="I16" s="4">
        <v>10001192</v>
      </c>
      <c r="J16" s="4">
        <v>-2607473</v>
      </c>
      <c r="K16" s="15">
        <v>0</v>
      </c>
    </row>
    <row r="17" spans="1:11" x14ac:dyDescent="0.2">
      <c r="A17" s="57">
        <v>1</v>
      </c>
      <c r="B17" s="57" t="s">
        <v>68</v>
      </c>
      <c r="C17" s="57"/>
      <c r="D17" s="8" t="s">
        <v>69</v>
      </c>
      <c r="E17" s="4">
        <v>37781577.560000002</v>
      </c>
      <c r="F17" s="4">
        <v>110442343.14</v>
      </c>
      <c r="G17" s="4">
        <v>148223920.69999999</v>
      </c>
      <c r="H17" s="4">
        <v>35829735.950000003</v>
      </c>
      <c r="I17" s="4">
        <v>35829735.950000003</v>
      </c>
      <c r="J17" s="4">
        <v>-1951841.61</v>
      </c>
      <c r="K17" s="15">
        <v>0</v>
      </c>
    </row>
    <row r="18" spans="1:11" x14ac:dyDescent="0.2">
      <c r="A18" s="57">
        <v>1</v>
      </c>
      <c r="B18" s="57" t="s">
        <v>68</v>
      </c>
      <c r="C18" s="57">
        <v>3</v>
      </c>
      <c r="D18" s="8" t="s">
        <v>70</v>
      </c>
      <c r="E18" s="4">
        <v>37781577.560000002</v>
      </c>
      <c r="F18" s="4">
        <v>110442343.14</v>
      </c>
      <c r="G18" s="4">
        <v>148223920.69999999</v>
      </c>
      <c r="H18" s="4">
        <v>35829735.950000003</v>
      </c>
      <c r="I18" s="4">
        <v>35829735.950000003</v>
      </c>
      <c r="J18" s="4">
        <v>-1951841.61</v>
      </c>
      <c r="K18" s="15">
        <v>0</v>
      </c>
    </row>
    <row r="19" spans="1:11" x14ac:dyDescent="0.2">
      <c r="A19" s="55">
        <v>2</v>
      </c>
      <c r="B19" s="55"/>
      <c r="C19" s="55"/>
      <c r="D19" s="12" t="s">
        <v>71</v>
      </c>
      <c r="E19" s="4">
        <v>190976620.62</v>
      </c>
      <c r="F19" s="4">
        <v>15809151.550000001</v>
      </c>
      <c r="G19" s="4">
        <v>206785772.16999999</v>
      </c>
      <c r="H19" s="4">
        <v>107822486.70999999</v>
      </c>
      <c r="I19" s="4">
        <v>107822486.70999999</v>
      </c>
      <c r="J19" s="4">
        <v>-83154133.909999996</v>
      </c>
      <c r="K19" s="15">
        <v>0</v>
      </c>
    </row>
    <row r="20" spans="1:11" x14ac:dyDescent="0.2">
      <c r="A20" s="57">
        <v>2</v>
      </c>
      <c r="B20" s="57" t="s">
        <v>68</v>
      </c>
      <c r="C20" s="57"/>
      <c r="D20" s="8" t="s">
        <v>69</v>
      </c>
      <c r="E20" s="4">
        <v>190976620.62</v>
      </c>
      <c r="F20" s="4">
        <v>15809151.550000001</v>
      </c>
      <c r="G20" s="4">
        <v>206785772.16999999</v>
      </c>
      <c r="H20" s="4">
        <v>107822486.70999999</v>
      </c>
      <c r="I20" s="4">
        <v>107822486.70999999</v>
      </c>
      <c r="J20" s="4">
        <v>-83154133.909999996</v>
      </c>
      <c r="K20" s="15">
        <v>0</v>
      </c>
    </row>
    <row r="21" spans="1:11" x14ac:dyDescent="0.2">
      <c r="A21" s="55">
        <v>2</v>
      </c>
      <c r="B21" s="55" t="s">
        <v>68</v>
      </c>
      <c r="C21" s="55">
        <v>3</v>
      </c>
      <c r="D21" s="12" t="s">
        <v>70</v>
      </c>
      <c r="E21" s="4">
        <v>190976620.62</v>
      </c>
      <c r="F21" s="4">
        <v>15809151.550000001</v>
      </c>
      <c r="G21" s="4">
        <v>206785772.16999999</v>
      </c>
      <c r="H21" s="4">
        <v>107822486.70999999</v>
      </c>
      <c r="I21" s="4">
        <v>107822486.70999999</v>
      </c>
      <c r="J21" s="4">
        <v>-83154133.909999996</v>
      </c>
      <c r="K21" s="15">
        <v>0</v>
      </c>
    </row>
    <row r="22" spans="1:11" x14ac:dyDescent="0.2">
      <c r="A22" s="57">
        <v>5</v>
      </c>
      <c r="B22" s="57"/>
      <c r="C22" s="57"/>
      <c r="D22" s="8" t="s">
        <v>72</v>
      </c>
      <c r="E22" s="71">
        <v>1073079561.79</v>
      </c>
      <c r="F22" s="4">
        <v>-3829988.25</v>
      </c>
      <c r="G22" s="4">
        <v>1069249573.54</v>
      </c>
      <c r="H22" s="4">
        <v>587968800.01999998</v>
      </c>
      <c r="I22" s="4">
        <v>587968800.01999998</v>
      </c>
      <c r="J22" s="4">
        <v>-485110761.76999998</v>
      </c>
      <c r="K22" s="15">
        <v>0</v>
      </c>
    </row>
    <row r="23" spans="1:11" x14ac:dyDescent="0.2">
      <c r="A23" s="57">
        <v>5</v>
      </c>
      <c r="B23" s="57" t="s">
        <v>60</v>
      </c>
      <c r="C23" s="57"/>
      <c r="D23" s="58" t="s">
        <v>61</v>
      </c>
      <c r="E23" s="4">
        <v>59635342.719999999</v>
      </c>
      <c r="F23" s="4">
        <v>-33969173.719999999</v>
      </c>
      <c r="G23" s="4">
        <v>25666169</v>
      </c>
      <c r="H23" s="4">
        <v>16827758.960000001</v>
      </c>
      <c r="I23" s="4">
        <v>16827758.960000001</v>
      </c>
      <c r="J23" s="4">
        <v>-42807583.759999998</v>
      </c>
      <c r="K23" s="15">
        <v>0</v>
      </c>
    </row>
    <row r="24" spans="1:11" x14ac:dyDescent="0.2">
      <c r="A24" s="57">
        <v>5</v>
      </c>
      <c r="B24" s="57" t="s">
        <v>60</v>
      </c>
      <c r="C24" s="57">
        <v>51</v>
      </c>
      <c r="D24" s="58" t="s">
        <v>63</v>
      </c>
      <c r="E24" s="4">
        <v>3635342.72</v>
      </c>
      <c r="F24" s="4">
        <v>-69058.720000000001</v>
      </c>
      <c r="G24" s="4">
        <v>3566284</v>
      </c>
      <c r="H24" s="4">
        <v>1912088.26</v>
      </c>
      <c r="I24" s="4">
        <v>1912088.26</v>
      </c>
      <c r="J24" s="4">
        <v>-1723254.46</v>
      </c>
      <c r="K24" s="15">
        <v>0</v>
      </c>
    </row>
    <row r="25" spans="1:11" x14ac:dyDescent="0.2">
      <c r="A25" s="55">
        <v>5</v>
      </c>
      <c r="B25" s="55" t="s">
        <v>60</v>
      </c>
      <c r="C25" s="55">
        <v>61</v>
      </c>
      <c r="D25" s="12" t="s">
        <v>64</v>
      </c>
      <c r="E25" s="4">
        <v>56000000</v>
      </c>
      <c r="F25" s="4">
        <v>-33900115</v>
      </c>
      <c r="G25" s="4">
        <v>22099885</v>
      </c>
      <c r="H25" s="4">
        <v>14915670.699999999</v>
      </c>
      <c r="I25" s="4">
        <v>14915670.699999999</v>
      </c>
      <c r="J25" s="4">
        <v>-41084329.299999997</v>
      </c>
      <c r="K25" s="15">
        <v>0</v>
      </c>
    </row>
    <row r="26" spans="1:11" x14ac:dyDescent="0.2">
      <c r="A26" s="55">
        <v>5</v>
      </c>
      <c r="B26" s="55" t="s">
        <v>65</v>
      </c>
      <c r="C26" s="55"/>
      <c r="D26" s="12" t="s">
        <v>66</v>
      </c>
      <c r="E26" s="4">
        <v>375717749.10000002</v>
      </c>
      <c r="F26" s="4">
        <v>22906132.899999999</v>
      </c>
      <c r="G26" s="4">
        <v>398623882</v>
      </c>
      <c r="H26" s="4">
        <v>211518713.40000001</v>
      </c>
      <c r="I26" s="4">
        <v>211518713.40000001</v>
      </c>
      <c r="J26" s="4">
        <v>-164199035.69999999</v>
      </c>
      <c r="K26" s="15">
        <v>0</v>
      </c>
    </row>
    <row r="27" spans="1:11" x14ac:dyDescent="0.2">
      <c r="A27" s="55">
        <v>5</v>
      </c>
      <c r="B27" s="55" t="s">
        <v>65</v>
      </c>
      <c r="C27" s="55">
        <v>82</v>
      </c>
      <c r="D27" s="55" t="s">
        <v>73</v>
      </c>
      <c r="E27" s="4">
        <v>356861428.10000002</v>
      </c>
      <c r="F27" s="4">
        <v>22171451.899999999</v>
      </c>
      <c r="G27" s="4">
        <v>379032880</v>
      </c>
      <c r="H27" s="4">
        <v>197805012</v>
      </c>
      <c r="I27" s="4">
        <v>197805012</v>
      </c>
      <c r="J27" s="4">
        <v>-159056416.09999999</v>
      </c>
      <c r="K27" s="15">
        <v>0</v>
      </c>
    </row>
    <row r="28" spans="1:11" x14ac:dyDescent="0.2">
      <c r="A28" s="55">
        <v>5</v>
      </c>
      <c r="B28" s="55" t="s">
        <v>65</v>
      </c>
      <c r="C28" s="55">
        <v>83</v>
      </c>
      <c r="D28" s="55" t="s">
        <v>67</v>
      </c>
      <c r="E28" s="4">
        <v>18856321</v>
      </c>
      <c r="F28" s="4">
        <v>734681</v>
      </c>
      <c r="G28" s="4">
        <v>19591002</v>
      </c>
      <c r="H28" s="4">
        <v>13713701.4</v>
      </c>
      <c r="I28" s="4">
        <v>13713701.4</v>
      </c>
      <c r="J28" s="4">
        <v>-5142619.5999999996</v>
      </c>
      <c r="K28" s="15">
        <v>0</v>
      </c>
    </row>
    <row r="29" spans="1:11" x14ac:dyDescent="0.2">
      <c r="A29" s="55">
        <v>5</v>
      </c>
      <c r="B29" s="55" t="s">
        <v>74</v>
      </c>
      <c r="C29" s="55"/>
      <c r="D29" s="55" t="s">
        <v>75</v>
      </c>
      <c r="E29" s="4">
        <v>538555545.84000003</v>
      </c>
      <c r="F29" s="4">
        <v>36698883.159999996</v>
      </c>
      <c r="G29" s="4">
        <v>575254429</v>
      </c>
      <c r="H29" s="4">
        <v>298599284.44</v>
      </c>
      <c r="I29" s="4">
        <v>298599284.44</v>
      </c>
      <c r="J29" s="4">
        <v>-239956261.40000001</v>
      </c>
      <c r="K29" s="15">
        <v>0</v>
      </c>
    </row>
    <row r="30" spans="1:11" x14ac:dyDescent="0.2">
      <c r="A30" s="55">
        <v>5</v>
      </c>
      <c r="B30" s="57" t="s">
        <v>74</v>
      </c>
      <c r="C30" s="57">
        <v>81</v>
      </c>
      <c r="D30" s="59" t="s">
        <v>75</v>
      </c>
      <c r="E30" s="4">
        <v>538555545.84000003</v>
      </c>
      <c r="F30" s="4">
        <v>36698883.159999996</v>
      </c>
      <c r="G30" s="4">
        <v>575254429</v>
      </c>
      <c r="H30" s="4">
        <v>298599284.44</v>
      </c>
      <c r="I30" s="4">
        <v>298599284.44</v>
      </c>
      <c r="J30" s="4">
        <v>-239956261.40000001</v>
      </c>
      <c r="K30" s="15">
        <v>0</v>
      </c>
    </row>
    <row r="31" spans="1:11" x14ac:dyDescent="0.2">
      <c r="A31" s="55">
        <v>5</v>
      </c>
      <c r="B31" s="55" t="s">
        <v>68</v>
      </c>
      <c r="C31" s="57"/>
      <c r="D31" s="55" t="s">
        <v>69</v>
      </c>
      <c r="E31" s="4">
        <v>99170924.129999995</v>
      </c>
      <c r="F31" s="4">
        <v>-29465830.59</v>
      </c>
      <c r="G31" s="4">
        <v>69705093.540000007</v>
      </c>
      <c r="H31" s="4">
        <v>61023043.219999999</v>
      </c>
      <c r="I31" s="4">
        <v>61023043.219999999</v>
      </c>
      <c r="J31" s="4">
        <v>-38147880.909999996</v>
      </c>
      <c r="K31" s="15">
        <v>0</v>
      </c>
    </row>
    <row r="32" spans="1:11" x14ac:dyDescent="0.2">
      <c r="A32" s="57">
        <v>5</v>
      </c>
      <c r="B32" s="57" t="s">
        <v>68</v>
      </c>
      <c r="C32" s="57">
        <v>3</v>
      </c>
      <c r="D32" s="58" t="s">
        <v>70</v>
      </c>
      <c r="E32" s="4">
        <v>99170924.129999995</v>
      </c>
      <c r="F32" s="4">
        <v>-29465830.59</v>
      </c>
      <c r="G32" s="4">
        <v>69705093.540000007</v>
      </c>
      <c r="H32" s="4">
        <v>61023043.219999999</v>
      </c>
      <c r="I32" s="4">
        <v>61023043.219999999</v>
      </c>
      <c r="J32" s="4">
        <v>-38147880.909999996</v>
      </c>
      <c r="K32" s="15">
        <v>0</v>
      </c>
    </row>
    <row r="33" spans="1:11" x14ac:dyDescent="0.2">
      <c r="A33" s="55">
        <v>6</v>
      </c>
      <c r="B33" s="55"/>
      <c r="C33" s="55"/>
      <c r="D33" s="55" t="s">
        <v>76</v>
      </c>
      <c r="E33" s="71">
        <v>260552432.41999999</v>
      </c>
      <c r="F33" s="4">
        <v>43670690.189999998</v>
      </c>
      <c r="G33" s="4">
        <v>304223122.61000001</v>
      </c>
      <c r="H33" s="4">
        <v>159972597.19</v>
      </c>
      <c r="I33" s="4">
        <v>159972597.19</v>
      </c>
      <c r="J33" s="4">
        <v>-100579835.23</v>
      </c>
      <c r="K33" s="15">
        <v>0</v>
      </c>
    </row>
    <row r="34" spans="1:11" x14ac:dyDescent="0.2">
      <c r="A34" s="55">
        <v>6</v>
      </c>
      <c r="B34" s="55" t="s">
        <v>60</v>
      </c>
      <c r="C34" s="55"/>
      <c r="D34" s="55" t="s">
        <v>61</v>
      </c>
      <c r="E34" s="4">
        <v>151200000</v>
      </c>
      <c r="F34" s="4">
        <v>16491368.869999999</v>
      </c>
      <c r="G34" s="4">
        <v>167691368.87</v>
      </c>
      <c r="H34" s="4">
        <v>63566064.759999998</v>
      </c>
      <c r="I34" s="4">
        <v>63566064.759999998</v>
      </c>
      <c r="J34" s="4">
        <v>-87633935.239999995</v>
      </c>
      <c r="K34" s="15">
        <v>0</v>
      </c>
    </row>
    <row r="35" spans="1:11" x14ac:dyDescent="0.2">
      <c r="A35" s="55">
        <v>6</v>
      </c>
      <c r="B35" s="55" t="s">
        <v>60</v>
      </c>
      <c r="C35" s="55">
        <v>61</v>
      </c>
      <c r="D35" s="55" t="s">
        <v>64</v>
      </c>
      <c r="E35" s="4">
        <v>151200000</v>
      </c>
      <c r="F35" s="4">
        <v>16491368.869999999</v>
      </c>
      <c r="G35" s="4">
        <v>167691368.87</v>
      </c>
      <c r="H35" s="4">
        <v>63566064.759999998</v>
      </c>
      <c r="I35" s="4">
        <v>63566064.759999998</v>
      </c>
      <c r="J35" s="4">
        <v>-87633935.239999995</v>
      </c>
      <c r="K35" s="15">
        <v>0</v>
      </c>
    </row>
    <row r="36" spans="1:11" x14ac:dyDescent="0.2">
      <c r="A36" s="55">
        <v>6</v>
      </c>
      <c r="B36" s="55" t="s">
        <v>68</v>
      </c>
      <c r="C36" s="12"/>
      <c r="D36" s="55" t="s">
        <v>69</v>
      </c>
      <c r="E36" s="4">
        <v>109352432.42</v>
      </c>
      <c r="F36" s="4">
        <v>27179321.32</v>
      </c>
      <c r="G36" s="4">
        <v>136531753.74000001</v>
      </c>
      <c r="H36" s="4">
        <v>96406532.430000007</v>
      </c>
      <c r="I36" s="4">
        <v>96406532.430000007</v>
      </c>
      <c r="J36" s="4">
        <v>-12945899.99</v>
      </c>
      <c r="K36" s="15">
        <v>0</v>
      </c>
    </row>
    <row r="37" spans="1:11" x14ac:dyDescent="0.2">
      <c r="A37" s="55">
        <v>6</v>
      </c>
      <c r="B37" s="55" t="s">
        <v>68</v>
      </c>
      <c r="C37" s="55">
        <v>3</v>
      </c>
      <c r="D37" s="55" t="s">
        <v>70</v>
      </c>
      <c r="E37" s="4">
        <v>109352432.42</v>
      </c>
      <c r="F37" s="4">
        <v>27179321.32</v>
      </c>
      <c r="G37" s="4">
        <v>136531753.74000001</v>
      </c>
      <c r="H37" s="4">
        <v>96406532.430000007</v>
      </c>
      <c r="I37" s="4">
        <v>96406532.430000007</v>
      </c>
      <c r="J37" s="4">
        <v>-12945899.99</v>
      </c>
      <c r="K37" s="15">
        <v>0</v>
      </c>
    </row>
    <row r="38" spans="1:11" x14ac:dyDescent="0.2">
      <c r="A38" s="55"/>
      <c r="B38" s="57"/>
      <c r="C38" s="57"/>
      <c r="D38" s="57"/>
      <c r="K38" s="15"/>
    </row>
    <row r="39" spans="1:11" x14ac:dyDescent="0.2">
      <c r="A39" s="55"/>
      <c r="B39" s="55"/>
      <c r="C39" s="55"/>
      <c r="D39" s="55"/>
      <c r="K39" s="15"/>
    </row>
    <row r="40" spans="1:11" x14ac:dyDescent="0.2">
      <c r="A40" s="55"/>
      <c r="B40" s="57"/>
      <c r="C40" s="57"/>
      <c r="D40" s="57"/>
      <c r="K40" s="15"/>
    </row>
    <row r="41" spans="1:11" x14ac:dyDescent="0.2">
      <c r="A41" s="55"/>
      <c r="B41" s="55"/>
      <c r="C41" s="55"/>
      <c r="D41" s="55"/>
      <c r="K41" s="15"/>
    </row>
    <row r="42" spans="1:11" x14ac:dyDescent="0.2">
      <c r="A42" s="55" t="s">
        <v>47</v>
      </c>
      <c r="B42" s="55"/>
      <c r="C42" s="55"/>
      <c r="D42" s="55"/>
      <c r="K42" s="15"/>
    </row>
    <row r="43" spans="1:11" x14ac:dyDescent="0.2">
      <c r="A43" s="55"/>
      <c r="B43" s="57"/>
      <c r="C43" s="57"/>
      <c r="D43" s="57"/>
      <c r="K43" s="15"/>
    </row>
    <row r="44" spans="1:11" x14ac:dyDescent="0.2">
      <c r="A44" s="55"/>
      <c r="B44" s="57"/>
      <c r="C44" s="57"/>
      <c r="D44" s="57"/>
      <c r="K44" s="15"/>
    </row>
    <row r="45" spans="1:11" x14ac:dyDescent="0.2">
      <c r="A45" s="55"/>
      <c r="B45" s="55"/>
      <c r="C45" s="55"/>
      <c r="D45" s="55"/>
      <c r="K45" s="15"/>
    </row>
    <row r="46" spans="1:11" x14ac:dyDescent="0.2">
      <c r="A46" s="55"/>
      <c r="B46" s="55"/>
      <c r="C46" s="55"/>
      <c r="D46" s="55"/>
      <c r="E46" s="60"/>
      <c r="F46" s="60"/>
      <c r="G46" s="60"/>
      <c r="H46" s="60"/>
      <c r="I46" s="60"/>
      <c r="J46" s="60"/>
      <c r="K46" s="61"/>
    </row>
    <row r="47" spans="1:11" x14ac:dyDescent="0.2">
      <c r="A47" s="55"/>
      <c r="B47" s="57"/>
      <c r="C47" s="57"/>
      <c r="D47" s="57"/>
      <c r="K47" s="15"/>
    </row>
    <row r="48" spans="1:11" x14ac:dyDescent="0.2">
      <c r="A48" s="55"/>
      <c r="B48" s="55"/>
      <c r="C48" s="55"/>
      <c r="D48" s="55"/>
      <c r="K48" s="15"/>
    </row>
    <row r="49" spans="1:11" x14ac:dyDescent="0.2">
      <c r="A49" s="55"/>
      <c r="B49" s="55"/>
      <c r="C49" s="55"/>
      <c r="D49" s="55"/>
      <c r="K49" s="15"/>
    </row>
    <row r="50" spans="1:11" x14ac:dyDescent="0.2">
      <c r="A50" s="55"/>
      <c r="B50" s="57"/>
      <c r="C50" s="57"/>
      <c r="D50" s="57"/>
      <c r="K50" s="15"/>
    </row>
    <row r="51" spans="1:11" x14ac:dyDescent="0.2">
      <c r="A51" s="55"/>
      <c r="B51" s="12"/>
      <c r="C51" s="12"/>
      <c r="D51" s="55"/>
      <c r="K51" s="15"/>
    </row>
    <row r="52" spans="1:11" x14ac:dyDescent="0.2">
      <c r="A52" s="55"/>
      <c r="B52" s="55"/>
      <c r="C52" s="55"/>
      <c r="D52" s="55"/>
      <c r="K52" s="15"/>
    </row>
    <row r="53" spans="1:11" x14ac:dyDescent="0.2">
      <c r="A53" s="55"/>
      <c r="B53" s="55"/>
      <c r="C53" s="55"/>
      <c r="D53" s="55"/>
      <c r="K53" s="15"/>
    </row>
    <row r="54" spans="1:11" x14ac:dyDescent="0.2">
      <c r="A54" s="55"/>
      <c r="B54" s="55"/>
      <c r="C54" s="55"/>
      <c r="D54" s="55"/>
      <c r="K54" s="15"/>
    </row>
    <row r="55" spans="1:11" x14ac:dyDescent="0.2">
      <c r="A55" s="55"/>
      <c r="B55" s="55"/>
      <c r="C55" s="55"/>
      <c r="D55" s="55"/>
      <c r="K55" s="15"/>
    </row>
    <row r="56" spans="1:11" x14ac:dyDescent="0.2">
      <c r="A56" s="55"/>
      <c r="B56" s="57"/>
      <c r="C56" s="57"/>
      <c r="D56" s="59"/>
      <c r="K56" s="15"/>
    </row>
    <row r="57" spans="1:11" x14ac:dyDescent="0.2">
      <c r="A57" s="55"/>
      <c r="B57" s="55"/>
      <c r="C57" s="55"/>
      <c r="D57" s="55"/>
      <c r="K57" s="15"/>
    </row>
    <row r="58" spans="1:11" x14ac:dyDescent="0.2">
      <c r="A58" s="55"/>
      <c r="B58" s="55"/>
      <c r="C58" s="55"/>
      <c r="D58" s="55"/>
      <c r="K58" s="15"/>
    </row>
    <row r="59" spans="1:11" x14ac:dyDescent="0.2">
      <c r="A59" s="55"/>
      <c r="B59" s="57"/>
      <c r="C59" s="57"/>
      <c r="D59" s="57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8" sqref="A18"/>
    </sheetView>
  </sheetViews>
  <sheetFormatPr baseColWidth="10" defaultRowHeight="11.25" x14ac:dyDescent="0.2"/>
  <cols>
    <col min="1" max="1" width="164.33203125" style="54" customWidth="1"/>
    <col min="2" max="16384" width="12" style="21"/>
  </cols>
  <sheetData>
    <row r="1" spans="1:1" x14ac:dyDescent="0.2">
      <c r="A1" s="50" t="s">
        <v>28</v>
      </c>
    </row>
    <row r="2" spans="1:1" ht="22.5" x14ac:dyDescent="0.2">
      <c r="A2" s="51" t="s">
        <v>48</v>
      </c>
    </row>
    <row r="3" spans="1:1" ht="11.25" customHeight="1" x14ac:dyDescent="0.2">
      <c r="A3" s="51" t="s">
        <v>49</v>
      </c>
    </row>
    <row r="4" spans="1:1" ht="11.25" customHeight="1" x14ac:dyDescent="0.2">
      <c r="A4" s="51" t="s">
        <v>50</v>
      </c>
    </row>
    <row r="5" spans="1:1" ht="11.25" customHeight="1" x14ac:dyDescent="0.2">
      <c r="A5" s="52" t="s">
        <v>38</v>
      </c>
    </row>
    <row r="6" spans="1:1" ht="22.5" x14ac:dyDescent="0.2">
      <c r="A6" s="52" t="s">
        <v>39</v>
      </c>
    </row>
    <row r="7" spans="1:1" ht="11.25" customHeight="1" x14ac:dyDescent="0.2">
      <c r="A7" s="52" t="s">
        <v>40</v>
      </c>
    </row>
    <row r="8" spans="1:1" ht="22.5" customHeight="1" x14ac:dyDescent="0.2">
      <c r="A8" s="52" t="s">
        <v>41</v>
      </c>
    </row>
    <row r="9" spans="1:1" ht="56.25" customHeight="1" x14ac:dyDescent="0.2">
      <c r="A9" s="52" t="s">
        <v>42</v>
      </c>
    </row>
    <row r="10" spans="1:1" ht="36.75" customHeight="1" x14ac:dyDescent="0.2">
      <c r="A10" s="52" t="s">
        <v>43</v>
      </c>
    </row>
    <row r="11" spans="1:1" ht="11.25" customHeight="1" x14ac:dyDescent="0.2">
      <c r="A11" s="52" t="s">
        <v>44</v>
      </c>
    </row>
    <row r="12" spans="1:1" ht="11.25" customHeight="1" x14ac:dyDescent="0.2">
      <c r="A12" s="52" t="s">
        <v>45</v>
      </c>
    </row>
    <row r="13" spans="1:1" x14ac:dyDescent="0.2">
      <c r="A13" s="52"/>
    </row>
    <row r="14" spans="1:1" x14ac:dyDescent="0.2">
      <c r="A14" s="53" t="s">
        <v>29</v>
      </c>
    </row>
    <row r="15" spans="1:1" x14ac:dyDescent="0.2">
      <c r="A15" s="52" t="s">
        <v>36</v>
      </c>
    </row>
    <row r="16" spans="1:1" x14ac:dyDescent="0.2">
      <c r="A16" s="52"/>
    </row>
    <row r="17" spans="1:1" x14ac:dyDescent="0.2">
      <c r="A17" s="53" t="s">
        <v>31</v>
      </c>
    </row>
    <row r="18" spans="1:1" ht="11.25" customHeight="1" x14ac:dyDescent="0.2">
      <c r="A18" s="52" t="s">
        <v>32</v>
      </c>
    </row>
    <row r="19" spans="1:1" x14ac:dyDescent="0.2">
      <c r="A19" s="5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78</v>
      </c>
      <c r="B1" s="75"/>
      <c r="C1" s="75"/>
      <c r="D1" s="75"/>
      <c r="E1" s="75"/>
      <c r="F1" s="75"/>
      <c r="G1" s="75"/>
      <c r="H1" s="75"/>
      <c r="I1" s="75"/>
      <c r="J1" s="12"/>
    </row>
    <row r="2" spans="1:10" s="18" customFormat="1" ht="24.95" customHeight="1" x14ac:dyDescent="0.2">
      <c r="A2" s="72" t="s">
        <v>1</v>
      </c>
      <c r="B2" s="73" t="s">
        <v>0</v>
      </c>
      <c r="C2" s="73" t="s">
        <v>5</v>
      </c>
      <c r="D2" s="73" t="s">
        <v>27</v>
      </c>
      <c r="E2" s="73" t="s">
        <v>6</v>
      </c>
      <c r="F2" s="73" t="s">
        <v>7</v>
      </c>
      <c r="G2" s="73" t="s">
        <v>9</v>
      </c>
      <c r="H2" s="73" t="s">
        <v>10</v>
      </c>
      <c r="I2" s="73" t="s">
        <v>8</v>
      </c>
      <c r="J2" s="6"/>
    </row>
    <row r="3" spans="1:10" s="9" customFormat="1" x14ac:dyDescent="0.2">
      <c r="A3" s="24">
        <v>90001</v>
      </c>
      <c r="B3" s="7" t="s">
        <v>4</v>
      </c>
      <c r="C3" s="62">
        <f>SUM(C4:C8)+C11+SUM(C15:C18)</f>
        <v>2132832365.47</v>
      </c>
      <c r="D3" s="62">
        <f>SUM(D4:D8)+D11+SUM(D15:D18)</f>
        <v>148583421.53000003</v>
      </c>
      <c r="E3" s="62">
        <f>SUM(E4:E8)+E11+SUM(E15:E18)</f>
        <v>2281415787</v>
      </c>
      <c r="F3" s="62">
        <f>SUM(F4:F8)+F11+SUM(F15:F18)</f>
        <v>1238793096.73</v>
      </c>
      <c r="G3" s="62">
        <f>SUM(G4:G8)+G11+SUM(G15:G18)</f>
        <v>1238793096.73</v>
      </c>
      <c r="H3" s="62">
        <f>+G3-C3</f>
        <v>-894039268.74000001</v>
      </c>
      <c r="I3" s="64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0">
        <v>298013125.33999997</v>
      </c>
      <c r="D4" s="60">
        <v>-10465048.050000001</v>
      </c>
      <c r="E4" s="60">
        <f>D4+C4</f>
        <v>287548077.28999996</v>
      </c>
      <c r="F4" s="60">
        <v>214598960.63999999</v>
      </c>
      <c r="G4" s="60">
        <v>214598960.63999999</v>
      </c>
      <c r="H4" s="60">
        <f t="shared" ref="H4:H15" si="0">+G4-C4</f>
        <v>-83414164.699999988</v>
      </c>
      <c r="I4" s="61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0">
        <v>0</v>
      </c>
      <c r="D5" s="60">
        <v>0</v>
      </c>
      <c r="E5" s="60">
        <f t="shared" ref="E5:E15" si="1">D5+C5</f>
        <v>0</v>
      </c>
      <c r="F5" s="60">
        <v>0</v>
      </c>
      <c r="G5" s="60">
        <v>0</v>
      </c>
      <c r="H5" s="60">
        <f t="shared" si="0"/>
        <v>0</v>
      </c>
      <c r="I5" s="61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0">
        <v>10695736.800000001</v>
      </c>
      <c r="D6" s="60">
        <v>0</v>
      </c>
      <c r="E6" s="60">
        <f t="shared" si="1"/>
        <v>10695736.800000001</v>
      </c>
      <c r="F6" s="60">
        <v>3014538.28</v>
      </c>
      <c r="G6" s="60">
        <v>3014538.28</v>
      </c>
      <c r="H6" s="60">
        <f t="shared" si="0"/>
        <v>-7681198.5200000014</v>
      </c>
      <c r="I6" s="61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0">
        <v>140628246.59</v>
      </c>
      <c r="D7" s="60">
        <v>-10083268.880000001</v>
      </c>
      <c r="E7" s="60">
        <f t="shared" si="1"/>
        <v>130544977.71000001</v>
      </c>
      <c r="F7" s="60">
        <v>66972896.649999999</v>
      </c>
      <c r="G7" s="60">
        <v>66972896.649999999</v>
      </c>
      <c r="H7" s="60">
        <f t="shared" si="0"/>
        <v>-73655349.939999998</v>
      </c>
      <c r="I7" s="61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0">
        <v>38599007.490000002</v>
      </c>
      <c r="D8" s="60">
        <v>8011079.0300000003</v>
      </c>
      <c r="E8" s="60">
        <f t="shared" si="1"/>
        <v>46610086.520000003</v>
      </c>
      <c r="F8" s="60">
        <v>27112734.75</v>
      </c>
      <c r="G8" s="60">
        <v>27112734.75</v>
      </c>
      <c r="H8" s="60">
        <f t="shared" si="0"/>
        <v>-11486272.740000002</v>
      </c>
      <c r="I8" s="61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0">
        <v>38599007.490000002</v>
      </c>
      <c r="D9" s="60">
        <v>8011079.0300000003</v>
      </c>
      <c r="E9" s="60">
        <f t="shared" si="1"/>
        <v>46610086.520000003</v>
      </c>
      <c r="F9" s="60">
        <v>27112734.75</v>
      </c>
      <c r="G9" s="60">
        <v>27112734.75</v>
      </c>
      <c r="H9" s="60">
        <f t="shared" si="0"/>
        <v>-11486272.740000002</v>
      </c>
      <c r="I9" s="61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0">
        <v>0</v>
      </c>
      <c r="D10" s="60">
        <v>0</v>
      </c>
      <c r="E10" s="60">
        <f t="shared" si="1"/>
        <v>0</v>
      </c>
      <c r="F10" s="60">
        <v>0</v>
      </c>
      <c r="G10" s="60">
        <v>0</v>
      </c>
      <c r="H10" s="60">
        <f t="shared" si="0"/>
        <v>0</v>
      </c>
      <c r="I10" s="61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0">
        <v>280732734.57999998</v>
      </c>
      <c r="D11" s="60">
        <v>-29574342.050000001</v>
      </c>
      <c r="E11" s="60">
        <f t="shared" si="1"/>
        <v>251158392.52999997</v>
      </c>
      <c r="F11" s="60">
        <v>105892978.26000001</v>
      </c>
      <c r="G11" s="60">
        <v>105892978.26000001</v>
      </c>
      <c r="H11" s="60">
        <f t="shared" si="0"/>
        <v>-174839756.31999999</v>
      </c>
      <c r="I11" s="61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0">
        <v>280732734.57999998</v>
      </c>
      <c r="D12" s="60">
        <v>-29574342.050000001</v>
      </c>
      <c r="E12" s="60">
        <f t="shared" si="1"/>
        <v>251158392.52999997</v>
      </c>
      <c r="F12" s="60">
        <v>105892978.26000001</v>
      </c>
      <c r="G12" s="60">
        <v>105892978.26000001</v>
      </c>
      <c r="H12" s="60">
        <f t="shared" si="0"/>
        <v>-174839756.31999999</v>
      </c>
      <c r="I12" s="61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0">
        <v>0</v>
      </c>
      <c r="D13" s="60">
        <v>0</v>
      </c>
      <c r="E13" s="60">
        <f t="shared" si="1"/>
        <v>0</v>
      </c>
      <c r="F13" s="60">
        <v>0</v>
      </c>
      <c r="G13" s="60">
        <v>0</v>
      </c>
      <c r="H13" s="60">
        <f t="shared" si="0"/>
        <v>0</v>
      </c>
      <c r="I13" s="61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0">
        <v>0</v>
      </c>
      <c r="D14" s="60">
        <v>0</v>
      </c>
      <c r="E14" s="60">
        <f t="shared" si="1"/>
        <v>0</v>
      </c>
      <c r="F14" s="60">
        <v>0</v>
      </c>
      <c r="G14" s="60">
        <v>0</v>
      </c>
      <c r="H14" s="60">
        <f t="shared" si="0"/>
        <v>0</v>
      </c>
      <c r="I14" s="61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0">
        <v>0</v>
      </c>
      <c r="D15" s="60">
        <v>0</v>
      </c>
      <c r="E15" s="60">
        <f t="shared" si="1"/>
        <v>0</v>
      </c>
      <c r="F15" s="60">
        <v>0</v>
      </c>
      <c r="G15" s="60">
        <v>0</v>
      </c>
      <c r="H15" s="60">
        <f t="shared" si="0"/>
        <v>0</v>
      </c>
      <c r="I15" s="61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0">
        <v>926881959.94000006</v>
      </c>
      <c r="D16" s="60">
        <v>66730016.060000002</v>
      </c>
      <c r="E16" s="60">
        <f>D16+C16</f>
        <v>993611976</v>
      </c>
      <c r="F16" s="60">
        <v>520119189.83999997</v>
      </c>
      <c r="G16" s="60">
        <v>520119189.83999997</v>
      </c>
      <c r="H16" s="60">
        <f>+G16-C16</f>
        <v>-406762770.10000008</v>
      </c>
      <c r="I16" s="61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0">
        <v>0</v>
      </c>
      <c r="D17" s="60">
        <v>0</v>
      </c>
      <c r="E17" s="60">
        <f>D17+C17</f>
        <v>0</v>
      </c>
      <c r="F17" s="60">
        <v>0</v>
      </c>
      <c r="G17" s="60">
        <v>0</v>
      </c>
      <c r="H17" s="60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3">
        <v>437281554.73000002</v>
      </c>
      <c r="D18" s="63">
        <v>123964985.42</v>
      </c>
      <c r="E18" s="63">
        <f>D18+C18</f>
        <v>561246540.14999998</v>
      </c>
      <c r="F18" s="63">
        <v>301081798.31</v>
      </c>
      <c r="G18" s="63">
        <v>301081798.31</v>
      </c>
      <c r="H18" s="63">
        <f>+G18-C18</f>
        <v>-136199756.42000002</v>
      </c>
      <c r="I18" s="16">
        <v>0</v>
      </c>
      <c r="J18" s="8"/>
    </row>
    <row r="20" spans="1:10" x14ac:dyDescent="0.2">
      <c r="A20" s="39" t="s">
        <v>47</v>
      </c>
      <c r="B20" s="40"/>
      <c r="C20" s="40"/>
      <c r="D20" s="41"/>
    </row>
    <row r="21" spans="1:10" x14ac:dyDescent="0.2">
      <c r="A21" s="42"/>
      <c r="B21" s="40"/>
      <c r="C21" s="40"/>
      <c r="D21" s="41"/>
    </row>
    <row r="22" spans="1:10" x14ac:dyDescent="0.2">
      <c r="A22" s="43"/>
      <c r="B22" s="44"/>
      <c r="C22" s="5"/>
      <c r="D22" s="5"/>
    </row>
    <row r="23" spans="1:10" x14ac:dyDescent="0.2">
      <c r="A23" s="45"/>
      <c r="B23" s="43"/>
      <c r="C23" s="68"/>
      <c r="D23" s="43"/>
    </row>
    <row r="24" spans="1:10" ht="14.25" customHeight="1" x14ac:dyDescent="0.2">
      <c r="A24" s="45"/>
      <c r="B24" s="43"/>
      <c r="C24" s="45"/>
      <c r="D24" s="46"/>
    </row>
    <row r="25" spans="1:10" x14ac:dyDescent="0.2">
      <c r="A25" s="45"/>
      <c r="B25" s="47"/>
      <c r="C25" s="48"/>
      <c r="D25" s="49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12"/>
    </row>
    <row r="2" spans="1:10" s="18" customFormat="1" ht="24.95" customHeight="1" x14ac:dyDescent="0.2">
      <c r="A2" s="72" t="s">
        <v>1</v>
      </c>
      <c r="B2" s="73" t="s">
        <v>0</v>
      </c>
      <c r="C2" s="73" t="s">
        <v>5</v>
      </c>
      <c r="D2" s="73" t="s">
        <v>27</v>
      </c>
      <c r="E2" s="73" t="s">
        <v>6</v>
      </c>
      <c r="F2" s="73" t="s">
        <v>7</v>
      </c>
      <c r="G2" s="73" t="s">
        <v>9</v>
      </c>
      <c r="H2" s="73" t="s">
        <v>10</v>
      </c>
      <c r="I2" s="73" t="s">
        <v>8</v>
      </c>
      <c r="J2" s="6"/>
    </row>
    <row r="3" spans="1:10" x14ac:dyDescent="0.2">
      <c r="A3" s="34">
        <v>90001</v>
      </c>
      <c r="B3" s="35" t="s">
        <v>4</v>
      </c>
      <c r="C3" s="65">
        <f>SUM(C4+C16+C21)</f>
        <v>2132832365.47</v>
      </c>
      <c r="D3" s="65">
        <f>SUM(D4+D16+D21)</f>
        <v>148583421.53</v>
      </c>
      <c r="E3" s="65">
        <f>SUM(E4+E16+E21)</f>
        <v>2281415787</v>
      </c>
      <c r="F3" s="65">
        <f>SUM(F4+F16+F21)</f>
        <v>1238793096.73</v>
      </c>
      <c r="G3" s="65">
        <f>SUM(G4+G16+G21)</f>
        <v>1238793096.73</v>
      </c>
      <c r="H3" s="62">
        <f>+G3-C3</f>
        <v>-894039268.74000001</v>
      </c>
      <c r="I3" s="66">
        <f>IF(H3&gt;0,H3,0)</f>
        <v>0</v>
      </c>
      <c r="J3" s="8"/>
    </row>
    <row r="4" spans="1:10" x14ac:dyDescent="0.2">
      <c r="A4" s="36">
        <v>90002</v>
      </c>
      <c r="B4" s="32" t="s">
        <v>23</v>
      </c>
      <c r="C4" s="62">
        <f>SUM(C5:C8)+C11+C14+C15</f>
        <v>1695550810.74</v>
      </c>
      <c r="D4" s="62">
        <f>SUM(D5:D8)+D11+D14+D15</f>
        <v>24618436.109999999</v>
      </c>
      <c r="E4" s="62">
        <f>SUM(E5:E8)+E11+E14+E15</f>
        <v>1720169246.8499999</v>
      </c>
      <c r="F4" s="62">
        <f>SUM(F5:F8)+F11+F14+F15</f>
        <v>937711298.41999996</v>
      </c>
      <c r="G4" s="62">
        <f>SUM(G5:G8)+G11+G14+G15</f>
        <v>937711298.41999996</v>
      </c>
      <c r="H4" s="62">
        <f t="shared" ref="H4:H21" si="0">+G4-C4</f>
        <v>-757839512.32000005</v>
      </c>
      <c r="I4" s="64">
        <f>IF(H4&gt;0,H4,0)</f>
        <v>0</v>
      </c>
      <c r="J4" s="8"/>
    </row>
    <row r="5" spans="1:10" x14ac:dyDescent="0.2">
      <c r="A5" s="37">
        <v>10</v>
      </c>
      <c r="B5" s="30" t="s">
        <v>11</v>
      </c>
      <c r="C5" s="60">
        <v>298013125.33999997</v>
      </c>
      <c r="D5" s="60">
        <v>-10465048.050000001</v>
      </c>
      <c r="E5" s="60">
        <f>C5+D5</f>
        <v>287548077.28999996</v>
      </c>
      <c r="F5" s="60">
        <v>214598960.63999999</v>
      </c>
      <c r="G5" s="60">
        <v>214598960.63999999</v>
      </c>
      <c r="H5" s="60">
        <f t="shared" si="0"/>
        <v>-83414164.699999988</v>
      </c>
      <c r="I5" s="61">
        <f>IF(H5&gt;0,H5,0)</f>
        <v>0</v>
      </c>
      <c r="J5" s="8"/>
    </row>
    <row r="6" spans="1:10" x14ac:dyDescent="0.2">
      <c r="A6" s="37">
        <v>30</v>
      </c>
      <c r="B6" s="30" t="s">
        <v>13</v>
      </c>
      <c r="C6" s="60">
        <v>10695736.800000001</v>
      </c>
      <c r="D6" s="60">
        <v>0</v>
      </c>
      <c r="E6" s="60">
        <f t="shared" ref="E6:E13" si="1">C6+D6</f>
        <v>10695736.800000001</v>
      </c>
      <c r="F6" s="60">
        <v>3014538.28</v>
      </c>
      <c r="G6" s="60">
        <v>3014538.28</v>
      </c>
      <c r="H6" s="60">
        <f t="shared" si="0"/>
        <v>-7681198.5200000014</v>
      </c>
      <c r="I6" s="61">
        <f t="shared" ref="I6:I21" si="2">IF(H6&gt;0,H6,0)</f>
        <v>0</v>
      </c>
      <c r="J6" s="8"/>
    </row>
    <row r="7" spans="1:10" x14ac:dyDescent="0.2">
      <c r="A7" s="37">
        <v>40</v>
      </c>
      <c r="B7" s="30" t="s">
        <v>14</v>
      </c>
      <c r="C7" s="60">
        <v>140628246.59</v>
      </c>
      <c r="D7" s="60">
        <v>-10083268.880000001</v>
      </c>
      <c r="E7" s="60">
        <f t="shared" si="1"/>
        <v>130544977.71000001</v>
      </c>
      <c r="F7" s="60">
        <v>66972896.649999999</v>
      </c>
      <c r="G7" s="60">
        <v>66972896.649999999</v>
      </c>
      <c r="H7" s="60">
        <f t="shared" si="0"/>
        <v>-73655349.939999998</v>
      </c>
      <c r="I7" s="61">
        <f t="shared" si="2"/>
        <v>0</v>
      </c>
      <c r="J7" s="8"/>
    </row>
    <row r="8" spans="1:10" x14ac:dyDescent="0.2">
      <c r="A8" s="37">
        <v>50</v>
      </c>
      <c r="B8" s="30" t="s">
        <v>15</v>
      </c>
      <c r="C8" s="60">
        <v>38599007.490000002</v>
      </c>
      <c r="D8" s="60">
        <v>8011079.0300000003</v>
      </c>
      <c r="E8" s="60">
        <f t="shared" si="1"/>
        <v>46610086.520000003</v>
      </c>
      <c r="F8" s="60">
        <v>27112734.75</v>
      </c>
      <c r="G8" s="60">
        <v>27112734.75</v>
      </c>
      <c r="H8" s="60">
        <f t="shared" si="0"/>
        <v>-11486272.740000002</v>
      </c>
      <c r="I8" s="61">
        <f t="shared" si="2"/>
        <v>0</v>
      </c>
      <c r="J8" s="8"/>
    </row>
    <row r="9" spans="1:10" x14ac:dyDescent="0.2">
      <c r="A9" s="37">
        <v>51</v>
      </c>
      <c r="B9" s="31" t="s">
        <v>16</v>
      </c>
      <c r="C9" s="60">
        <v>38599007.490000002</v>
      </c>
      <c r="D9" s="60">
        <v>8011079.0300000003</v>
      </c>
      <c r="E9" s="60">
        <f t="shared" si="1"/>
        <v>46610086.520000003</v>
      </c>
      <c r="F9" s="60">
        <v>27112734.75</v>
      </c>
      <c r="G9" s="60">
        <v>27112734.75</v>
      </c>
      <c r="H9" s="60">
        <f t="shared" si="0"/>
        <v>-11486272.740000002</v>
      </c>
      <c r="I9" s="61">
        <f t="shared" si="2"/>
        <v>0</v>
      </c>
      <c r="J9" s="8"/>
    </row>
    <row r="10" spans="1:10" x14ac:dyDescent="0.2">
      <c r="A10" s="37">
        <v>52</v>
      </c>
      <c r="B10" s="31" t="s">
        <v>17</v>
      </c>
      <c r="C10" s="60">
        <v>0</v>
      </c>
      <c r="D10" s="60">
        <v>0</v>
      </c>
      <c r="E10" s="60">
        <f t="shared" si="1"/>
        <v>0</v>
      </c>
      <c r="F10" s="60">
        <v>0</v>
      </c>
      <c r="G10" s="60">
        <v>0</v>
      </c>
      <c r="H10" s="60">
        <f t="shared" si="0"/>
        <v>0</v>
      </c>
      <c r="I10" s="61">
        <f t="shared" si="2"/>
        <v>0</v>
      </c>
      <c r="J10" s="8"/>
    </row>
    <row r="11" spans="1:10" x14ac:dyDescent="0.2">
      <c r="A11" s="37">
        <v>60</v>
      </c>
      <c r="B11" s="30" t="s">
        <v>18</v>
      </c>
      <c r="C11" s="60">
        <v>280732734.57999998</v>
      </c>
      <c r="D11" s="60">
        <v>-29574342.050000001</v>
      </c>
      <c r="E11" s="60">
        <f t="shared" si="1"/>
        <v>251158392.52999997</v>
      </c>
      <c r="F11" s="60">
        <v>105892978.26000001</v>
      </c>
      <c r="G11" s="60">
        <v>105892978.26000001</v>
      </c>
      <c r="H11" s="60">
        <f t="shared" si="0"/>
        <v>-174839756.31999999</v>
      </c>
      <c r="I11" s="61">
        <f t="shared" si="2"/>
        <v>0</v>
      </c>
      <c r="J11" s="8"/>
    </row>
    <row r="12" spans="1:10" x14ac:dyDescent="0.2">
      <c r="A12" s="37">
        <v>61</v>
      </c>
      <c r="B12" s="31" t="s">
        <v>16</v>
      </c>
      <c r="C12" s="60">
        <v>280732734.57999998</v>
      </c>
      <c r="D12" s="60">
        <v>-29574342.050000001</v>
      </c>
      <c r="E12" s="60">
        <f t="shared" si="1"/>
        <v>251158392.52999997</v>
      </c>
      <c r="F12" s="60">
        <v>105892978.26000001</v>
      </c>
      <c r="G12" s="60">
        <v>105892978.26000001</v>
      </c>
      <c r="H12" s="60">
        <f t="shared" si="0"/>
        <v>-174839756.31999999</v>
      </c>
      <c r="I12" s="61">
        <f t="shared" si="2"/>
        <v>0</v>
      </c>
      <c r="J12" s="8"/>
    </row>
    <row r="13" spans="1:10" x14ac:dyDescent="0.2">
      <c r="A13" s="37">
        <v>62</v>
      </c>
      <c r="B13" s="31" t="s">
        <v>17</v>
      </c>
      <c r="C13" s="60">
        <v>0</v>
      </c>
      <c r="D13" s="60">
        <v>0</v>
      </c>
      <c r="E13" s="60">
        <f t="shared" si="1"/>
        <v>0</v>
      </c>
      <c r="F13" s="60">
        <v>0</v>
      </c>
      <c r="G13" s="60">
        <v>0</v>
      </c>
      <c r="H13" s="60">
        <f t="shared" si="0"/>
        <v>0</v>
      </c>
      <c r="I13" s="61">
        <f t="shared" si="2"/>
        <v>0</v>
      </c>
      <c r="J13" s="8"/>
    </row>
    <row r="14" spans="1:10" x14ac:dyDescent="0.2">
      <c r="A14" s="37">
        <v>80</v>
      </c>
      <c r="B14" s="30" t="s">
        <v>20</v>
      </c>
      <c r="C14" s="60">
        <v>926881959.94000006</v>
      </c>
      <c r="D14" s="60">
        <v>66730016.060000002</v>
      </c>
      <c r="E14" s="60">
        <f>C14+D14</f>
        <v>993611976</v>
      </c>
      <c r="F14" s="60">
        <v>520119189.83999997</v>
      </c>
      <c r="G14" s="60">
        <v>520119189.83999997</v>
      </c>
      <c r="H14" s="60">
        <f t="shared" si="0"/>
        <v>-406762770.10000008</v>
      </c>
      <c r="I14" s="61">
        <f t="shared" si="2"/>
        <v>0</v>
      </c>
      <c r="J14" s="8"/>
    </row>
    <row r="15" spans="1:10" x14ac:dyDescent="0.2">
      <c r="A15" s="37">
        <v>90</v>
      </c>
      <c r="B15" s="30" t="s">
        <v>22</v>
      </c>
      <c r="C15" s="60">
        <v>0</v>
      </c>
      <c r="D15" s="60">
        <v>0</v>
      </c>
      <c r="E15" s="60">
        <f>C15+D15</f>
        <v>0</v>
      </c>
      <c r="F15" s="60">
        <v>0</v>
      </c>
      <c r="G15" s="60">
        <v>0</v>
      </c>
      <c r="H15" s="60">
        <f t="shared" si="0"/>
        <v>0</v>
      </c>
      <c r="I15" s="61">
        <f t="shared" si="2"/>
        <v>0</v>
      </c>
      <c r="J15" s="8"/>
    </row>
    <row r="16" spans="1:10" x14ac:dyDescent="0.2">
      <c r="A16" s="36">
        <v>90003</v>
      </c>
      <c r="B16" s="32" t="s">
        <v>24</v>
      </c>
      <c r="C16" s="62">
        <f>SUM(C17:C19)</f>
        <v>0</v>
      </c>
      <c r="D16" s="62">
        <f>SUM(D17:D19)</f>
        <v>0</v>
      </c>
      <c r="E16" s="62">
        <f>SUM(E17:E19)</f>
        <v>0</v>
      </c>
      <c r="F16" s="62">
        <f>SUM(F17:F19)</f>
        <v>0</v>
      </c>
      <c r="G16" s="62">
        <f>SUM(G17:G19)</f>
        <v>0</v>
      </c>
      <c r="H16" s="62">
        <f t="shared" si="0"/>
        <v>0</v>
      </c>
      <c r="I16" s="64">
        <f>SUM(I17:I19)</f>
        <v>0</v>
      </c>
      <c r="J16" s="8"/>
    </row>
    <row r="17" spans="1:10" x14ac:dyDescent="0.2">
      <c r="A17" s="37">
        <v>20</v>
      </c>
      <c r="B17" s="30" t="s">
        <v>12</v>
      </c>
      <c r="C17" s="60">
        <v>0</v>
      </c>
      <c r="D17" s="60">
        <v>0</v>
      </c>
      <c r="E17" s="60">
        <f>C17+D17</f>
        <v>0</v>
      </c>
      <c r="F17" s="60">
        <v>0</v>
      </c>
      <c r="G17" s="60">
        <v>0</v>
      </c>
      <c r="H17" s="60">
        <f t="shared" si="0"/>
        <v>0</v>
      </c>
      <c r="I17" s="61">
        <f t="shared" si="2"/>
        <v>0</v>
      </c>
      <c r="J17" s="8"/>
    </row>
    <row r="18" spans="1:10" x14ac:dyDescent="0.2">
      <c r="A18" s="37">
        <v>70</v>
      </c>
      <c r="B18" s="30" t="s">
        <v>19</v>
      </c>
      <c r="C18" s="60">
        <v>0</v>
      </c>
      <c r="D18" s="60">
        <v>0</v>
      </c>
      <c r="E18" s="60">
        <f>C18+D18</f>
        <v>0</v>
      </c>
      <c r="F18" s="60">
        <v>0</v>
      </c>
      <c r="G18" s="60">
        <v>0</v>
      </c>
      <c r="H18" s="60">
        <f t="shared" si="0"/>
        <v>0</v>
      </c>
      <c r="I18" s="61">
        <f t="shared" si="2"/>
        <v>0</v>
      </c>
      <c r="J18" s="8"/>
    </row>
    <row r="19" spans="1:10" x14ac:dyDescent="0.2">
      <c r="A19" s="37">
        <v>90</v>
      </c>
      <c r="B19" s="30" t="s">
        <v>22</v>
      </c>
      <c r="C19" s="60">
        <v>0</v>
      </c>
      <c r="D19" s="60">
        <v>0</v>
      </c>
      <c r="E19" s="60">
        <f>C19+D19</f>
        <v>0</v>
      </c>
      <c r="F19" s="60">
        <v>0</v>
      </c>
      <c r="G19" s="60">
        <v>0</v>
      </c>
      <c r="H19" s="60">
        <f t="shared" si="0"/>
        <v>0</v>
      </c>
      <c r="I19" s="61">
        <f t="shared" si="2"/>
        <v>0</v>
      </c>
      <c r="J19" s="8"/>
    </row>
    <row r="20" spans="1:10" x14ac:dyDescent="0.2">
      <c r="A20" s="36">
        <v>90004</v>
      </c>
      <c r="B20" s="13" t="s">
        <v>25</v>
      </c>
      <c r="C20" s="62">
        <f>SUM(C21)</f>
        <v>437281554.73000002</v>
      </c>
      <c r="D20" s="62">
        <f>SUM(D21)</f>
        <v>123964985.42</v>
      </c>
      <c r="E20" s="62">
        <f>SUM(E21)</f>
        <v>561246540.14999998</v>
      </c>
      <c r="F20" s="62">
        <f>SUM(F21)</f>
        <v>301081798.31</v>
      </c>
      <c r="G20" s="62">
        <f>SUM(G21)</f>
        <v>301081798.31</v>
      </c>
      <c r="H20" s="62">
        <f t="shared" si="0"/>
        <v>-136199756.42000002</v>
      </c>
      <c r="I20" s="64">
        <f>SUM(I21)</f>
        <v>0</v>
      </c>
      <c r="J20" s="8"/>
    </row>
    <row r="21" spans="1:10" x14ac:dyDescent="0.2">
      <c r="A21" s="38" t="s">
        <v>26</v>
      </c>
      <c r="B21" s="33" t="s">
        <v>21</v>
      </c>
      <c r="C21" s="63">
        <v>437281554.73000002</v>
      </c>
      <c r="D21" s="63">
        <v>123964985.42</v>
      </c>
      <c r="E21" s="63">
        <f>C21+D21</f>
        <v>561246540.14999998</v>
      </c>
      <c r="F21" s="63">
        <v>301081798.31</v>
      </c>
      <c r="G21" s="63">
        <v>301081798.31</v>
      </c>
      <c r="H21" s="63">
        <f t="shared" si="0"/>
        <v>-136199756.42000002</v>
      </c>
      <c r="I21" s="67">
        <f t="shared" si="2"/>
        <v>0</v>
      </c>
      <c r="J21" s="8"/>
    </row>
    <row r="23" spans="1:10" x14ac:dyDescent="0.2">
      <c r="A23" s="39" t="s">
        <v>47</v>
      </c>
      <c r="B23" s="40"/>
      <c r="C23" s="40"/>
      <c r="D23" s="41"/>
    </row>
    <row r="24" spans="1:10" x14ac:dyDescent="0.2">
      <c r="A24" s="42"/>
      <c r="B24" s="40"/>
      <c r="C24" s="40"/>
      <c r="D24" s="41"/>
    </row>
    <row r="25" spans="1:10" x14ac:dyDescent="0.2">
      <c r="A25" s="43"/>
      <c r="B25" s="44"/>
      <c r="C25" s="43"/>
      <c r="D25" s="43"/>
    </row>
    <row r="26" spans="1:10" x14ac:dyDescent="0.2">
      <c r="A26" s="45"/>
      <c r="B26" s="43"/>
      <c r="C26" s="43"/>
      <c r="D26" s="43"/>
    </row>
    <row r="27" spans="1:10" x14ac:dyDescent="0.2">
      <c r="A27" s="45"/>
      <c r="B27" s="43"/>
      <c r="C27" s="45"/>
      <c r="D27" s="46"/>
    </row>
    <row r="28" spans="1:10" x14ac:dyDescent="0.2">
      <c r="A28" s="45"/>
      <c r="B28" s="47"/>
      <c r="C28" s="48"/>
      <c r="D28" s="49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Yazmin</cp:lastModifiedBy>
  <cp:lastPrinted>2017-03-30T22:07:26Z</cp:lastPrinted>
  <dcterms:created xsi:type="dcterms:W3CDTF">2012-12-11T20:48:19Z</dcterms:created>
  <dcterms:modified xsi:type="dcterms:W3CDTF">2018-07-24T18:21:43Z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