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DESCENTRALIZADOS\DECENTRALIZADOS 2018\TITULO V\FERIA\ANUAL\"/>
    </mc:Choice>
  </mc:AlternateContent>
  <bookViews>
    <workbookView xWindow="0" yWindow="0" windowWidth="24000" windowHeight="8835" tabRatio="819"/>
  </bookViews>
  <sheets>
    <sheet name="COG" sheetId="13" r:id="rId1"/>
    <sheet name="CA" sheetId="15" r:id="rId2"/>
    <sheet name="CFG" sheetId="16" r:id="rId3"/>
    <sheet name="CTG" sheetId="17" r:id="rId4"/>
    <sheet name="PRIORIDADES DEL GASTO" sheetId="20" r:id="rId5"/>
    <sheet name="PROGRAMAS Y PROYECTOS" sheetId="18" r:id="rId6"/>
    <sheet name="ANALITICO DE PLAZAS" sheetId="19" r:id="rId7"/>
  </sheets>
  <calcPr calcId="152511"/>
</workbook>
</file>

<file path=xl/calcChain.xml><?xml version="1.0" encoding="utf-8"?>
<calcChain xmlns="http://schemas.openxmlformats.org/spreadsheetml/2006/main">
  <c r="B105" i="13" l="1"/>
  <c r="B106" i="13"/>
  <c r="B99" i="13"/>
  <c r="B9" i="13"/>
  <c r="B11" i="13"/>
  <c r="B15" i="13"/>
  <c r="B19" i="13"/>
  <c r="B22" i="13"/>
  <c r="B29" i="13"/>
  <c r="B31" i="13"/>
  <c r="B35" i="13"/>
  <c r="B38" i="13"/>
  <c r="B41" i="13"/>
  <c r="B44" i="13"/>
  <c r="B50" i="13"/>
  <c r="B53" i="13"/>
  <c r="B59" i="13"/>
  <c r="B65" i="13"/>
  <c r="B72" i="13"/>
  <c r="B78" i="13"/>
  <c r="B82" i="13"/>
  <c r="B86" i="13"/>
  <c r="B89" i="13"/>
  <c r="B92" i="13"/>
  <c r="B93" i="13" s="1"/>
  <c r="B95" i="13"/>
  <c r="B97" i="13"/>
  <c r="B102" i="13"/>
  <c r="B103" i="13" s="1"/>
  <c r="B100" i="13"/>
  <c r="B45" i="13" l="1"/>
  <c r="B23" i="13"/>
  <c r="B90" i="13"/>
  <c r="B107" i="13" s="1"/>
</calcChain>
</file>

<file path=xl/sharedStrings.xml><?xml version="1.0" encoding="utf-8"?>
<sst xmlns="http://schemas.openxmlformats.org/spreadsheetml/2006/main" count="175" uniqueCount="158">
  <si>
    <t>1131 Sueldos Base</t>
  </si>
  <si>
    <t>1321 Prima Vacacional</t>
  </si>
  <si>
    <t>1323 Gratificación de fin de año</t>
  </si>
  <si>
    <t>1413 Aportaciones IMSS</t>
  </si>
  <si>
    <t>1421 Aportaciones INFONAVIT</t>
  </si>
  <si>
    <t>1431 Ahorro para el retiro</t>
  </si>
  <si>
    <t xml:space="preserve">* 1400 SEGURIDAD SOCIAL </t>
  </si>
  <si>
    <t xml:space="preserve">** 1000 Servicios Personales </t>
  </si>
  <si>
    <t>2161 Material de limpieza</t>
  </si>
  <si>
    <t xml:space="preserve">* 2200 ALIMENTOS Y UTENSILIOS </t>
  </si>
  <si>
    <t>2491 Materiales diversos</t>
  </si>
  <si>
    <t>2711 Vestuario y uniformes</t>
  </si>
  <si>
    <t>2911 Herramientas menores</t>
  </si>
  <si>
    <t xml:space="preserve">** 2000 Materiales y Suministros </t>
  </si>
  <si>
    <t>3181 Servicio postal</t>
  </si>
  <si>
    <t xml:space="preserve">* 3200 SERVICIOS DE ARRENDAMIENTO </t>
  </si>
  <si>
    <t xml:space="preserve">* 3800 SERVICIOS OFICIALES </t>
  </si>
  <si>
    <t>3981 Impuesto sobre nóminas</t>
  </si>
  <si>
    <t xml:space="preserve">* 3900 OTROS SERVICIOS GENERALES </t>
  </si>
  <si>
    <t xml:space="preserve">** 3000 Servicios Generales </t>
  </si>
  <si>
    <t xml:space="preserve">* 4400 AYUDAS SOCIALES </t>
  </si>
  <si>
    <t>5411 Automóviles y camiones</t>
  </si>
  <si>
    <t xml:space="preserve">*** Capítulos de Gasto </t>
  </si>
  <si>
    <t>Concepto</t>
  </si>
  <si>
    <t>Monto Anual</t>
  </si>
  <si>
    <t xml:space="preserve">* 1100 REMUNERACIONES AL PERSONAL DE CARÁCTER PERMANENTE </t>
  </si>
  <si>
    <t xml:space="preserve">* 1200 REMUNERACIONES AL PERSONAL DE CARÁCTER TRANSITORIO </t>
  </si>
  <si>
    <t xml:space="preserve">* 1300 REMUNERACIONES ADICIONALES Y ESPECIALES </t>
  </si>
  <si>
    <t>1212 Honorarios asimilados a salarios</t>
  </si>
  <si>
    <t>1342 Compensaciones por Servicios</t>
  </si>
  <si>
    <t xml:space="preserve">* 1500 OTRAS PRESTACIONES SOCIALES Y ECONOMICAS </t>
  </si>
  <si>
    <t>1551 Capacitación de los servidores públicos</t>
  </si>
  <si>
    <t>* 2100 MATERIALES DE ADMINISTRACIÓN, EMISIÓN DE DOCUMENTOS Y ARTÍCULOS OFICIALES</t>
  </si>
  <si>
    <t>2111 Materiales y útiles de oficina</t>
  </si>
  <si>
    <t>2212 Productos alimenticios para el personal en las instalaciones de las dependencias y entidades</t>
  </si>
  <si>
    <t>* 2400 MATERIALES Y ARTÍCULOS DE CONSTRUCCIÓN Y DE REPARACIÓN</t>
  </si>
  <si>
    <t>2421 Materiales de construcción de concreto</t>
  </si>
  <si>
    <t>2461 Material eléctrico y electrónico</t>
  </si>
  <si>
    <t>* 2600 COMBUSTIBLES, LUBRICANTES Y ADITIVOS</t>
  </si>
  <si>
    <t>2613 Combustibles, lubricantes y aditivos para maquinaria, equipo de producción y servicios administrativos</t>
  </si>
  <si>
    <t>* 2700 VESTUARIO, BLANCOS, PRENDAS DE PROTECCIÓN Y ARTÍCULOS DEPORTIVOS</t>
  </si>
  <si>
    <t>* 2900 HERRAMIENTAS, REFACCIONES Y ACCESORIOS MENORES</t>
  </si>
  <si>
    <t>2941 Refacciones y accesorios menores de equipo de cómputo y tecnologías de la información</t>
  </si>
  <si>
    <t xml:space="preserve">* 3100 SERVICIOS BÁSICOS </t>
  </si>
  <si>
    <t>3111 Servicio de energía eléctrica</t>
  </si>
  <si>
    <t>3141 Servicio telefonía tradicional</t>
  </si>
  <si>
    <t xml:space="preserve">* 3300 SERVICIOS PROFESIONALES, CIENTÍFICO, TÉCNICOS Y OTROS SERVICIOS </t>
  </si>
  <si>
    <t>3321 Servicios de diseño, arquitectura, ingeniería y actividades relacionadas</t>
  </si>
  <si>
    <t>* 3400 SERVICIOS FINANCIEROS, BANCARIOS Y COMERCIALES</t>
  </si>
  <si>
    <t>3411 Servicios financieros y bancarios</t>
  </si>
  <si>
    <t>3441 Seguros de responsabilidad patrimonial y finanzas</t>
  </si>
  <si>
    <t>3451 Seguro de bienes patrimoniales</t>
  </si>
  <si>
    <t xml:space="preserve">* 3500 SERVICIOS DE INSTALACIÓN, REPARACIÓN, MANTENIMIENTO Y CONSERVACIÓN </t>
  </si>
  <si>
    <t>3511 Conservación y mantenimiento de inmuebles</t>
  </si>
  <si>
    <t>3521 Instalación, reparación y mantenimiento de mobiliario y equipo de administración</t>
  </si>
  <si>
    <t>3551 Mantenimiento y conservación de vehículos terrestres, aéreos, marítimos, lacustres y fluviales</t>
  </si>
  <si>
    <t>3571 Instalación, reparación y mantenimiento de maquinaria, otros equipos y herramienta</t>
  </si>
  <si>
    <t>3591 Servicios de jardinería y fumigación</t>
  </si>
  <si>
    <t xml:space="preserve">* 3600 SERV DE COMUNICACIÓN SOCIAL Y PUBLICIDAD </t>
  </si>
  <si>
    <t>3621 Promoción para la venta de bienes o servicios</t>
  </si>
  <si>
    <t xml:space="preserve">* 3700 SERVICIOS DE TRASLADO Y VIÁTICOS </t>
  </si>
  <si>
    <t>3751 Viáticos nacionales para servidores públicos en el desempeño de funciones oficiales</t>
  </si>
  <si>
    <t>3821 Gastos de orden social y cultural</t>
  </si>
  <si>
    <t>4411 Gastos relacionados con actividades culturales, deportivas y de ayuda extraordinaria</t>
  </si>
  <si>
    <t xml:space="preserve">** 4000 Transferencias, Asignaciones, Subsidios y Otras Ayudas </t>
  </si>
  <si>
    <t>** 5000 Bienes Muebles,Inmuebles e Intangibles</t>
  </si>
  <si>
    <t>* 5100 MOBILIARIO Y EQUIPO DE ADMINISTRACIÓN</t>
  </si>
  <si>
    <t xml:space="preserve">* 5400 VEHÍCULOS Y EQUIPO DE TRANSPORTE </t>
  </si>
  <si>
    <t>Importe</t>
  </si>
  <si>
    <t>Clasificador por Objeto del Gasto</t>
  </si>
  <si>
    <t>Clasificación Administrativa</t>
  </si>
  <si>
    <t>Órgano Ejecutivo Municipal</t>
  </si>
  <si>
    <t>Otras Entidades Paramunicipales y Organismos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</si>
  <si>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</si>
  <si>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</si>
  <si>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</si>
  <si>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</si>
  <si>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</si>
  <si>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</si>
  <si>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</si>
  <si>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</si>
  <si>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Pública y Disminución de Pasivos</t>
  </si>
  <si>
    <t>Programas y Proyectos</t>
  </si>
  <si>
    <t>Analítico de Plazas</t>
  </si>
  <si>
    <t>Total</t>
  </si>
  <si>
    <t>2721 Prendas de seguridad</t>
  </si>
  <si>
    <t>3471 Fletes y maniobras</t>
  </si>
  <si>
    <t>2612 Combustibles, lubricantes, aditivos para vehículos terrestres, aéreos, marítimos, lacustres y fluviales asignados a servidores públicos</t>
  </si>
  <si>
    <t>TOTAL</t>
  </si>
  <si>
    <t>2112 Equipos menores de oficina</t>
  </si>
  <si>
    <t>2121 Materiales y útiles de impresión y reproducción</t>
  </si>
  <si>
    <t>3291 Otros arrendamientos</t>
  </si>
  <si>
    <t>3231 Arrendamiento de mobiliario y equipo de administración</t>
  </si>
  <si>
    <t>3311 Servicios legales</t>
  </si>
  <si>
    <t>3381 Servicios de vigilancia</t>
  </si>
  <si>
    <t>3391 Servicios profesionales, científicos y técnicos integrales</t>
  </si>
  <si>
    <t>3431 Servicios de recaudación, traslado y custodia de valores</t>
  </si>
  <si>
    <t>3581 Servicio de limpieza y manejo de desechos</t>
  </si>
  <si>
    <t>3631 Servicios de creatividad, preproducción y producción de publicidad, excepto internet</t>
  </si>
  <si>
    <t>3661 Servicio de creación y difusión de contenido exclusivamente a través de internet</t>
  </si>
  <si>
    <t>3691 Otros servicios de información</t>
  </si>
  <si>
    <t>3721 Pasajes terrestres nacionales para servidores públicos en el desempelo de comisiones y funciones oficiales</t>
  </si>
  <si>
    <t>3791 Otros servicios de traslado y hospedaje</t>
  </si>
  <si>
    <t>3853 Gastos de representación</t>
  </si>
  <si>
    <t>5151 Computadoras y equipo periférico</t>
  </si>
  <si>
    <t>** E0001 FERIA DE NAVIDAD</t>
  </si>
  <si>
    <t>** E0002 ADMINISTRACIÓN</t>
  </si>
  <si>
    <t xml:space="preserve">** E0003 VENTAS </t>
  </si>
  <si>
    <t xml:space="preserve">** E0004 MANTENIMIENTO </t>
  </si>
  <si>
    <t>** E0006 EXPO CABRA</t>
  </si>
  <si>
    <t>** E0008 EVENTOS SOCIALES</t>
  </si>
  <si>
    <t>Patronato de la Feria Regional Puerta de Oro del Bajío</t>
  </si>
  <si>
    <t>Clave puesto</t>
  </si>
  <si>
    <t>Nombre puesto</t>
  </si>
  <si>
    <t>DIR-01</t>
  </si>
  <si>
    <t>DIRECTOR GENERAL</t>
  </si>
  <si>
    <t>DIR-02</t>
  </si>
  <si>
    <t>SECRETARIA "A" NIVEL 2</t>
  </si>
  <si>
    <t>JAF-01</t>
  </si>
  <si>
    <t>JCM-01</t>
  </si>
  <si>
    <t>JEFATURA "B" NIVEL 2</t>
  </si>
  <si>
    <t>AUXILIAR "C" NIVEL 4</t>
  </si>
  <si>
    <t>MTO-01</t>
  </si>
  <si>
    <t>JEFATURA "C" NIVEL 2</t>
  </si>
  <si>
    <t>MTO-02</t>
  </si>
  <si>
    <t>ENCARGADO "B" NIVEL 3</t>
  </si>
  <si>
    <t>MTO-03</t>
  </si>
  <si>
    <t>AUXILIAR "C" NIVEL 1</t>
  </si>
  <si>
    <t>MTO-04</t>
  </si>
  <si>
    <t>AUXILIAR "C" NIVEL 2</t>
  </si>
  <si>
    <t>AUXILIAR "C" NIVEL 3</t>
  </si>
  <si>
    <t>3192 Contratacion de otros servicios</t>
  </si>
  <si>
    <t>1511 Cuotas fondo de ahorro</t>
  </si>
  <si>
    <t>3611 Difusión de mensajes y actividades gubernamentales</t>
  </si>
  <si>
    <t>3921 Otros impuestos y derechos</t>
  </si>
  <si>
    <t>6221 Edificación no habitacional</t>
  </si>
  <si>
    <t xml:space="preserve">* 6200 OBRA PÚBLICA EN BIENES PROPIOS </t>
  </si>
  <si>
    <t>** 6000 Inversión Pública</t>
  </si>
  <si>
    <t>3341 Servicios de Capacitacion</t>
  </si>
  <si>
    <t xml:space="preserve">3852 Gastos de las oficinas de servidores públicos superiores y mandos medios </t>
  </si>
  <si>
    <t>5671 Herramientas y maquinas -herramienta</t>
  </si>
  <si>
    <t>* 5670 HERRAMIENTAS Y MAQUINAS - HERRAMIENTAS</t>
  </si>
  <si>
    <t>Presupuesto de Egresos para el Ejercicio Fiscal 2018</t>
  </si>
  <si>
    <t>2142 Equipos Menores de tecnologías de la información y comunicaciones</t>
  </si>
  <si>
    <t>9911 Adefas</t>
  </si>
  <si>
    <t xml:space="preserve">* 9900 ADEUDOS DE EJERCICIOS DE AÑOS ANTERIORES </t>
  </si>
  <si>
    <t>** 9000 Deuda Pública</t>
  </si>
  <si>
    <t>JEFATURA "A" NIVEL 1</t>
  </si>
  <si>
    <t>Presupuesto de Egresos del Ejercicio Fiscal 2018</t>
  </si>
  <si>
    <t>Prioridad</t>
  </si>
  <si>
    <t>Denominación</t>
  </si>
  <si>
    <t xml:space="preserve">Servicios Personales </t>
  </si>
  <si>
    <t xml:space="preserve">Servicios Generales </t>
  </si>
  <si>
    <t xml:space="preserve">Materiales y Suministros </t>
  </si>
  <si>
    <t xml:space="preserve">Transf, Asign, Subsidios y Otr </t>
  </si>
  <si>
    <t xml:space="preserve">Bienes Muebles,Inmuebles y Bienes Intangibles </t>
  </si>
  <si>
    <t>Deuda Publica (ADEFAS)</t>
  </si>
  <si>
    <t xml:space="preserve">Inversión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</si>
</sst>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2F2F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6" applyNumberFormat="0" applyAlignment="0" applyProtection="0"/>
    <xf numFmtId="0" fontId="8" fillId="21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1" fillId="28" borderId="6" applyNumberFormat="0" applyAlignment="0" applyProtection="0"/>
    <xf numFmtId="164" fontId="2" fillId="0" borderId="0" applyFont="0" applyFill="0" applyBorder="0" applyAlignment="0" applyProtection="0"/>
    <xf numFmtId="0" fontId="12" fillId="2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30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5" fillId="31" borderId="9" applyNumberFormat="0" applyFont="0" applyAlignment="0" applyProtection="0"/>
    <xf numFmtId="0" fontId="15" fillId="20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0" fillId="0" borderId="12" applyNumberFormat="0" applyFill="0" applyAlignment="0" applyProtection="0"/>
    <xf numFmtId="0" fontId="20" fillId="0" borderId="13" applyNumberFormat="0" applyFill="0" applyAlignment="0" applyProtection="0"/>
  </cellStyleXfs>
  <cellXfs count="55">
    <xf numFmtId="0" fontId="0" fillId="0" borderId="0" xfId="0"/>
    <xf numFmtId="0" fontId="0" fillId="0" borderId="0" xfId="0"/>
    <xf numFmtId="0" fontId="14" fillId="0" borderId="0" xfId="0" applyFont="1"/>
    <xf numFmtId="0" fontId="14" fillId="33" borderId="0" xfId="0" applyFont="1" applyFill="1"/>
    <xf numFmtId="0" fontId="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4" fontId="14" fillId="32" borderId="2" xfId="0" applyNumberFormat="1" applyFont="1" applyFill="1" applyBorder="1" applyAlignment="1">
      <alignment horizontal="right" wrapText="1"/>
    </xf>
    <xf numFmtId="4" fontId="23" fillId="0" borderId="2" xfId="0" applyNumberFormat="1" applyFont="1" applyFill="1" applyBorder="1" applyAlignment="1">
      <alignment horizontal="right" wrapText="1"/>
    </xf>
    <xf numFmtId="4" fontId="14" fillId="0" borderId="2" xfId="0" applyNumberFormat="1" applyFont="1" applyFill="1" applyBorder="1" applyAlignment="1">
      <alignment horizontal="right" wrapText="1"/>
    </xf>
    <xf numFmtId="0" fontId="3" fillId="0" borderId="0" xfId="44" applyFont="1" applyFill="1" applyBorder="1" applyAlignment="1">
      <alignment vertical="top" wrapText="1"/>
    </xf>
    <xf numFmtId="0" fontId="3" fillId="0" borderId="0" xfId="44" applyFont="1" applyFill="1" applyBorder="1" applyAlignment="1">
      <alignment vertical="top"/>
    </xf>
    <xf numFmtId="0" fontId="24" fillId="35" borderId="2" xfId="0" applyFont="1" applyFill="1" applyBorder="1" applyAlignment="1">
      <alignment horizontal="left" vertical="center" wrapText="1"/>
    </xf>
    <xf numFmtId="4" fontId="24" fillId="35" borderId="2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35" borderId="0" xfId="0" applyFont="1" applyFill="1" applyAlignment="1">
      <alignment horizontal="center"/>
    </xf>
    <xf numFmtId="43" fontId="14" fillId="0" borderId="0" xfId="32" applyFont="1"/>
    <xf numFmtId="0" fontId="23" fillId="0" borderId="1" xfId="0" applyFont="1" applyFill="1" applyBorder="1" applyAlignment="1">
      <alignment horizontal="center"/>
    </xf>
    <xf numFmtId="43" fontId="14" fillId="0" borderId="0" xfId="32" applyFont="1" applyFill="1" applyBorder="1"/>
    <xf numFmtId="43" fontId="23" fillId="0" borderId="0" xfId="32" applyFont="1" applyFill="1" applyBorder="1" applyAlignment="1">
      <alignment horizontal="right"/>
    </xf>
    <xf numFmtId="43" fontId="21" fillId="35" borderId="0" xfId="32" applyFont="1" applyFill="1" applyAlignment="1">
      <alignment horizontal="center"/>
    </xf>
    <xf numFmtId="43" fontId="3" fillId="0" borderId="1" xfId="32" applyFont="1" applyFill="1" applyBorder="1" applyAlignment="1">
      <alignment horizontal="center"/>
    </xf>
    <xf numFmtId="0" fontId="0" fillId="34" borderId="0" xfId="0" applyFill="1"/>
    <xf numFmtId="43" fontId="21" fillId="34" borderId="0" xfId="32" applyFont="1" applyFill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4" fontId="23" fillId="0" borderId="14" xfId="0" applyNumberFormat="1" applyFont="1" applyFill="1" applyBorder="1" applyAlignment="1">
      <alignment horizontal="right"/>
    </xf>
    <xf numFmtId="0" fontId="23" fillId="36" borderId="14" xfId="0" applyFont="1" applyFill="1" applyBorder="1" applyAlignment="1">
      <alignment horizontal="center" vertical="center"/>
    </xf>
    <xf numFmtId="4" fontId="23" fillId="36" borderId="14" xfId="0" applyNumberFormat="1" applyFont="1" applyFill="1" applyBorder="1" applyAlignment="1">
      <alignment horizontal="right"/>
    </xf>
    <xf numFmtId="0" fontId="14" fillId="34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4" fillId="0" borderId="0" xfId="38" applyFont="1" applyFill="1" applyAlignment="1" applyProtection="1">
      <alignment horizontal="center" vertical="center"/>
      <protection locked="0"/>
    </xf>
    <xf numFmtId="0" fontId="14" fillId="0" borderId="0" xfId="40" applyFont="1" applyFill="1" applyAlignment="1" applyProtection="1">
      <alignment horizontal="center" vertical="center"/>
      <protection locked="0"/>
    </xf>
    <xf numFmtId="0" fontId="14" fillId="33" borderId="0" xfId="0" applyFont="1" applyFill="1" applyAlignment="1">
      <alignment vertical="center"/>
    </xf>
    <xf numFmtId="0" fontId="3" fillId="0" borderId="2" xfId="38" applyFont="1" applyFill="1" applyBorder="1" applyAlignment="1" applyProtection="1">
      <alignment horizontal="center" vertical="center" wrapText="1"/>
    </xf>
    <xf numFmtId="0" fontId="14" fillId="34" borderId="0" xfId="0" applyFont="1" applyFill="1" applyAlignment="1">
      <alignment vertical="center"/>
    </xf>
    <xf numFmtId="0" fontId="14" fillId="34" borderId="0" xfId="0" applyFont="1" applyFill="1"/>
    <xf numFmtId="0" fontId="21" fillId="34" borderId="0" xfId="0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43" fontId="22" fillId="34" borderId="0" xfId="32" applyFont="1" applyFill="1" applyAlignment="1">
      <alignment horizontal="center"/>
    </xf>
    <xf numFmtId="43" fontId="21" fillId="34" borderId="0" xfId="32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38" applyFont="1" applyFill="1" applyAlignment="1" applyProtection="1">
      <alignment horizontal="center" vertical="center"/>
      <protection locked="0"/>
    </xf>
    <xf numFmtId="0" fontId="14" fillId="0" borderId="0" xfId="40" applyFont="1" applyFill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4" fillId="0" borderId="5" xfId="38" applyFont="1" applyFill="1" applyBorder="1" applyAlignment="1" applyProtection="1">
      <alignment horizontal="center" vertical="center"/>
      <protection locked="0"/>
    </xf>
    <xf numFmtId="0" fontId="14" fillId="0" borderId="5" xfId="4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center" vertical="center" wrapText="1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illares" xfId="32" builtinId="3"/>
    <cellStyle name="Millares 2" xfId="33"/>
    <cellStyle name="Moneda 2" xfId="34"/>
    <cellStyle name="Neutral" xfId="35" builtinId="28" customBuiltin="1"/>
    <cellStyle name="Normal" xfId="0" builtinId="0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_COG 2010" xfId="44"/>
    <cellStyle name="Notas" xfId="45" builtinId="10" customBuiltin="1"/>
    <cellStyle name="Salida" xfId="46" builtinId="21" customBuiltin="1"/>
    <cellStyle name="Texto de advertencia" xfId="47" builtinId="11" customBuiltin="1"/>
    <cellStyle name="Texto explicativo" xfId="48" builtinId="53" customBuiltin="1"/>
    <cellStyle name="Título" xfId="49" builtinId="15" customBuiltin="1"/>
    <cellStyle name="Título 2" xfId="50" builtinId="17" customBuiltin="1"/>
    <cellStyle name="Título 3" xfId="51" builtinId="18" customBuiltin="1"/>
    <cellStyle name="Total" xfId="5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828675</xdr:colOff>
      <xdr:row>4</xdr:row>
      <xdr:rowOff>47625</xdr:rowOff>
    </xdr:to>
    <xdr:pic>
      <xdr:nvPicPr>
        <xdr:cNvPr id="11448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742950</xdr:colOff>
      <xdr:row>3</xdr:row>
      <xdr:rowOff>95250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742950</xdr:colOff>
      <xdr:row>3</xdr:row>
      <xdr:rowOff>95250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0</xdr:col>
      <xdr:colOff>790575</xdr:colOff>
      <xdr:row>3</xdr:row>
      <xdr:rowOff>114300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742950</xdr:colOff>
      <xdr:row>3</xdr:row>
      <xdr:rowOff>171450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14300"/>
          <a:ext cx="742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0</xdr:col>
      <xdr:colOff>885825</xdr:colOff>
      <xdr:row>3</xdr:row>
      <xdr:rowOff>85725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0</xdr:col>
      <xdr:colOff>885825</xdr:colOff>
      <xdr:row>4</xdr:row>
      <xdr:rowOff>85725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tabSelected="1" workbookViewId="0">
      <selection activeCell="A2" sqref="A2:B2"/>
    </sheetView>
  </sheetViews>
  <sheetFormatPr baseColWidth="10" defaultRowHeight="11.25" x14ac:dyDescent="0.2"/>
  <cols>
    <col min="1" max="1" width="62.28515625" style="2" customWidth="1"/>
    <col min="2" max="2" width="19" style="2" bestFit="1" customWidth="1"/>
    <col min="3" max="16384" width="11.42578125" style="2"/>
  </cols>
  <sheetData>
    <row r="1" spans="1:2" x14ac:dyDescent="0.2">
      <c r="A1" s="35"/>
      <c r="B1" s="35"/>
    </row>
    <row r="2" spans="1:2" ht="12.75" x14ac:dyDescent="0.2">
      <c r="A2" s="37" t="s">
        <v>111</v>
      </c>
      <c r="B2" s="37"/>
    </row>
    <row r="3" spans="1:2" ht="12.75" x14ac:dyDescent="0.2">
      <c r="A3" s="38" t="s">
        <v>142</v>
      </c>
      <c r="B3" s="38"/>
    </row>
    <row r="4" spans="1:2" ht="12.75" x14ac:dyDescent="0.2">
      <c r="A4" s="38" t="s">
        <v>69</v>
      </c>
      <c r="B4" s="38"/>
    </row>
    <row r="5" spans="1:2" x14ac:dyDescent="0.2">
      <c r="A5" s="28"/>
      <c r="B5" s="28"/>
    </row>
    <row r="6" spans="1:2" ht="12" thickBot="1" x14ac:dyDescent="0.25">
      <c r="A6" s="3"/>
      <c r="B6" s="3"/>
    </row>
    <row r="7" spans="1:2" ht="12" thickTop="1" x14ac:dyDescent="0.2">
      <c r="A7" s="4" t="s">
        <v>23</v>
      </c>
      <c r="B7" s="4" t="s">
        <v>24</v>
      </c>
    </row>
    <row r="8" spans="1:2" x14ac:dyDescent="0.2">
      <c r="A8" s="5" t="s">
        <v>0</v>
      </c>
      <c r="B8" s="6">
        <v>2186328</v>
      </c>
    </row>
    <row r="9" spans="1:2" x14ac:dyDescent="0.2">
      <c r="A9" s="5" t="s">
        <v>25</v>
      </c>
      <c r="B9" s="7">
        <f>SUM(B8:B8)</f>
        <v>2186328</v>
      </c>
    </row>
    <row r="10" spans="1:2" x14ac:dyDescent="0.2">
      <c r="A10" s="5" t="s">
        <v>28</v>
      </c>
      <c r="B10" s="8">
        <v>924670</v>
      </c>
    </row>
    <row r="11" spans="1:2" x14ac:dyDescent="0.2">
      <c r="A11" s="5" t="s">
        <v>26</v>
      </c>
      <c r="B11" s="7">
        <f>+B10</f>
        <v>924670</v>
      </c>
    </row>
    <row r="12" spans="1:2" x14ac:dyDescent="0.2">
      <c r="A12" s="5" t="s">
        <v>1</v>
      </c>
      <c r="B12" s="8">
        <v>56480.61</v>
      </c>
    </row>
    <row r="13" spans="1:2" x14ac:dyDescent="0.2">
      <c r="A13" s="5" t="s">
        <v>2</v>
      </c>
      <c r="B13" s="8">
        <v>303656.96000000002</v>
      </c>
    </row>
    <row r="14" spans="1:2" x14ac:dyDescent="0.2">
      <c r="A14" s="5" t="s">
        <v>29</v>
      </c>
      <c r="B14" s="8">
        <v>94210</v>
      </c>
    </row>
    <row r="15" spans="1:2" x14ac:dyDescent="0.2">
      <c r="A15" s="5" t="s">
        <v>27</v>
      </c>
      <c r="B15" s="7">
        <f>SUM(B12:B14)</f>
        <v>454347.57</v>
      </c>
    </row>
    <row r="16" spans="1:2" x14ac:dyDescent="0.2">
      <c r="A16" s="5" t="s">
        <v>3</v>
      </c>
      <c r="B16" s="8">
        <v>254390.37</v>
      </c>
    </row>
    <row r="17" spans="1:2" x14ac:dyDescent="0.2">
      <c r="A17" s="5" t="s">
        <v>4</v>
      </c>
      <c r="B17" s="8">
        <v>137312.45000000001</v>
      </c>
    </row>
    <row r="18" spans="1:2" x14ac:dyDescent="0.2">
      <c r="A18" s="5" t="s">
        <v>5</v>
      </c>
      <c r="B18" s="8">
        <v>141251.95000000001</v>
      </c>
    </row>
    <row r="19" spans="1:2" x14ac:dyDescent="0.2">
      <c r="A19" s="5" t="s">
        <v>6</v>
      </c>
      <c r="B19" s="7">
        <f>SUM(B16:B18)</f>
        <v>532954.77</v>
      </c>
    </row>
    <row r="20" spans="1:2" x14ac:dyDescent="0.2">
      <c r="A20" s="5" t="s">
        <v>132</v>
      </c>
      <c r="B20" s="8">
        <v>43726.66</v>
      </c>
    </row>
    <row r="21" spans="1:2" x14ac:dyDescent="0.2">
      <c r="A21" s="5" t="s">
        <v>31</v>
      </c>
      <c r="B21" s="8">
        <v>150000</v>
      </c>
    </row>
    <row r="22" spans="1:2" x14ac:dyDescent="0.2">
      <c r="A22" s="5" t="s">
        <v>30</v>
      </c>
      <c r="B22" s="7">
        <f>SUM(B20:B21)</f>
        <v>193726.66</v>
      </c>
    </row>
    <row r="23" spans="1:2" x14ac:dyDescent="0.2">
      <c r="A23" s="5" t="s">
        <v>7</v>
      </c>
      <c r="B23" s="7">
        <f>+B9+B11+B15+B19+B22</f>
        <v>4292027</v>
      </c>
    </row>
    <row r="24" spans="1:2" x14ac:dyDescent="0.2">
      <c r="A24" s="5" t="s">
        <v>33</v>
      </c>
      <c r="B24" s="8">
        <v>35000</v>
      </c>
    </row>
    <row r="25" spans="1:2" x14ac:dyDescent="0.2">
      <c r="A25" s="5" t="s">
        <v>89</v>
      </c>
      <c r="B25" s="8">
        <v>38500</v>
      </c>
    </row>
    <row r="26" spans="1:2" x14ac:dyDescent="0.2">
      <c r="A26" s="5" t="s">
        <v>90</v>
      </c>
      <c r="B26" s="8">
        <v>14000</v>
      </c>
    </row>
    <row r="27" spans="1:2" x14ac:dyDescent="0.2">
      <c r="A27" s="5" t="s">
        <v>143</v>
      </c>
      <c r="B27" s="8">
        <v>9000</v>
      </c>
    </row>
    <row r="28" spans="1:2" x14ac:dyDescent="0.2">
      <c r="A28" s="5" t="s">
        <v>8</v>
      </c>
      <c r="B28" s="8">
        <v>30000</v>
      </c>
    </row>
    <row r="29" spans="1:2" ht="22.5" x14ac:dyDescent="0.2">
      <c r="A29" s="5" t="s">
        <v>32</v>
      </c>
      <c r="B29" s="7">
        <f>SUM(B24:B28)</f>
        <v>126500</v>
      </c>
    </row>
    <row r="30" spans="1:2" ht="22.5" x14ac:dyDescent="0.2">
      <c r="A30" s="5" t="s">
        <v>34</v>
      </c>
      <c r="B30" s="8">
        <v>605000</v>
      </c>
    </row>
    <row r="31" spans="1:2" x14ac:dyDescent="0.2">
      <c r="A31" s="5" t="s">
        <v>9</v>
      </c>
      <c r="B31" s="7">
        <f>SUM(B30:B30)</f>
        <v>605000</v>
      </c>
    </row>
    <row r="32" spans="1:2" x14ac:dyDescent="0.2">
      <c r="A32" s="5" t="s">
        <v>36</v>
      </c>
      <c r="B32" s="8">
        <v>10000</v>
      </c>
    </row>
    <row r="33" spans="1:2" x14ac:dyDescent="0.2">
      <c r="A33" s="5" t="s">
        <v>37</v>
      </c>
      <c r="B33" s="8">
        <v>15000</v>
      </c>
    </row>
    <row r="34" spans="1:2" x14ac:dyDescent="0.2">
      <c r="A34" s="5" t="s">
        <v>10</v>
      </c>
      <c r="B34" s="8">
        <v>23000</v>
      </c>
    </row>
    <row r="35" spans="1:2" x14ac:dyDescent="0.2">
      <c r="A35" s="5" t="s">
        <v>35</v>
      </c>
      <c r="B35" s="7">
        <f>SUM(B32:B34)</f>
        <v>48000</v>
      </c>
    </row>
    <row r="36" spans="1:2" ht="22.5" x14ac:dyDescent="0.2">
      <c r="A36" s="5" t="s">
        <v>87</v>
      </c>
      <c r="B36" s="8">
        <v>110000</v>
      </c>
    </row>
    <row r="37" spans="1:2" ht="22.5" x14ac:dyDescent="0.2">
      <c r="A37" s="5" t="s">
        <v>39</v>
      </c>
      <c r="B37" s="8">
        <v>25000</v>
      </c>
    </row>
    <row r="38" spans="1:2" x14ac:dyDescent="0.2">
      <c r="A38" s="5" t="s">
        <v>38</v>
      </c>
      <c r="B38" s="7">
        <f>+B36+B37</f>
        <v>135000</v>
      </c>
    </row>
    <row r="39" spans="1:2" x14ac:dyDescent="0.2">
      <c r="A39" s="5" t="s">
        <v>11</v>
      </c>
      <c r="B39" s="8">
        <v>7000</v>
      </c>
    </row>
    <row r="40" spans="1:2" x14ac:dyDescent="0.2">
      <c r="A40" s="5" t="s">
        <v>85</v>
      </c>
      <c r="B40" s="8">
        <v>7000</v>
      </c>
    </row>
    <row r="41" spans="1:2" ht="22.5" x14ac:dyDescent="0.2">
      <c r="A41" s="5" t="s">
        <v>40</v>
      </c>
      <c r="B41" s="7">
        <f>SUM(B39:B40)</f>
        <v>14000</v>
      </c>
    </row>
    <row r="42" spans="1:2" x14ac:dyDescent="0.2">
      <c r="A42" s="5" t="s">
        <v>12</v>
      </c>
      <c r="B42" s="8">
        <v>7000</v>
      </c>
    </row>
    <row r="43" spans="1:2" ht="22.5" x14ac:dyDescent="0.2">
      <c r="A43" s="5" t="s">
        <v>42</v>
      </c>
      <c r="B43" s="8">
        <v>3000</v>
      </c>
    </row>
    <row r="44" spans="1:2" x14ac:dyDescent="0.2">
      <c r="A44" s="5" t="s">
        <v>41</v>
      </c>
      <c r="B44" s="7">
        <f>SUM(B42:B43)</f>
        <v>10000</v>
      </c>
    </row>
    <row r="45" spans="1:2" x14ac:dyDescent="0.2">
      <c r="A45" s="5" t="s">
        <v>13</v>
      </c>
      <c r="B45" s="7">
        <f>+B29+B31+B35+B38+B41+B44</f>
        <v>938500</v>
      </c>
    </row>
    <row r="46" spans="1:2" x14ac:dyDescent="0.2">
      <c r="A46" s="5" t="s">
        <v>44</v>
      </c>
      <c r="B46" s="8">
        <v>670000</v>
      </c>
    </row>
    <row r="47" spans="1:2" x14ac:dyDescent="0.2">
      <c r="A47" s="5" t="s">
        <v>45</v>
      </c>
      <c r="B47" s="8">
        <v>27000</v>
      </c>
    </row>
    <row r="48" spans="1:2" x14ac:dyDescent="0.2">
      <c r="A48" s="5" t="s">
        <v>14</v>
      </c>
      <c r="B48" s="8">
        <v>9000</v>
      </c>
    </row>
    <row r="49" spans="1:2" x14ac:dyDescent="0.2">
      <c r="A49" s="5" t="s">
        <v>131</v>
      </c>
      <c r="B49" s="8">
        <v>184000</v>
      </c>
    </row>
    <row r="50" spans="1:2" x14ac:dyDescent="0.2">
      <c r="A50" s="5" t="s">
        <v>43</v>
      </c>
      <c r="B50" s="7">
        <f>SUM(B46:B49)</f>
        <v>890000</v>
      </c>
    </row>
    <row r="51" spans="1:2" x14ac:dyDescent="0.2">
      <c r="A51" s="5" t="s">
        <v>92</v>
      </c>
      <c r="B51" s="8">
        <v>87400</v>
      </c>
    </row>
    <row r="52" spans="1:2" x14ac:dyDescent="0.2">
      <c r="A52" s="5" t="s">
        <v>91</v>
      </c>
      <c r="B52" s="8">
        <v>858208</v>
      </c>
    </row>
    <row r="53" spans="1:2" x14ac:dyDescent="0.2">
      <c r="A53" s="5" t="s">
        <v>15</v>
      </c>
      <c r="B53" s="7">
        <f>SUM(B51:B52)</f>
        <v>945608</v>
      </c>
    </row>
    <row r="54" spans="1:2" x14ac:dyDescent="0.2">
      <c r="A54" s="5" t="s">
        <v>93</v>
      </c>
      <c r="B54" s="8">
        <v>180000</v>
      </c>
    </row>
    <row r="55" spans="1:2" x14ac:dyDescent="0.2">
      <c r="A55" s="5" t="s">
        <v>47</v>
      </c>
      <c r="B55" s="8">
        <v>8000000</v>
      </c>
    </row>
    <row r="56" spans="1:2" x14ac:dyDescent="0.2">
      <c r="A56" s="5" t="s">
        <v>138</v>
      </c>
      <c r="B56" s="8">
        <v>40000</v>
      </c>
    </row>
    <row r="57" spans="1:2" x14ac:dyDescent="0.2">
      <c r="A57" s="5" t="s">
        <v>94</v>
      </c>
      <c r="B57" s="8">
        <v>1965408</v>
      </c>
    </row>
    <row r="58" spans="1:2" x14ac:dyDescent="0.2">
      <c r="A58" s="5" t="s">
        <v>95</v>
      </c>
      <c r="B58" s="8">
        <v>935000</v>
      </c>
    </row>
    <row r="59" spans="1:2" x14ac:dyDescent="0.2">
      <c r="A59" s="5" t="s">
        <v>46</v>
      </c>
      <c r="B59" s="7">
        <f>SUM(B54:B58)</f>
        <v>11120408</v>
      </c>
    </row>
    <row r="60" spans="1:2" x14ac:dyDescent="0.2">
      <c r="A60" s="5" t="s">
        <v>49</v>
      </c>
      <c r="B60" s="8">
        <v>28000</v>
      </c>
    </row>
    <row r="61" spans="1:2" x14ac:dyDescent="0.2">
      <c r="A61" s="5" t="s">
        <v>96</v>
      </c>
      <c r="B61" s="8">
        <v>80000</v>
      </c>
    </row>
    <row r="62" spans="1:2" x14ac:dyDescent="0.2">
      <c r="A62" s="5" t="s">
        <v>50</v>
      </c>
      <c r="B62" s="8">
        <v>12000</v>
      </c>
    </row>
    <row r="63" spans="1:2" x14ac:dyDescent="0.2">
      <c r="A63" s="5" t="s">
        <v>51</v>
      </c>
      <c r="B63" s="8">
        <v>23000</v>
      </c>
    </row>
    <row r="64" spans="1:2" x14ac:dyDescent="0.2">
      <c r="A64" s="5" t="s">
        <v>86</v>
      </c>
      <c r="B64" s="8">
        <v>20000</v>
      </c>
    </row>
    <row r="65" spans="1:2" x14ac:dyDescent="0.2">
      <c r="A65" s="5" t="s">
        <v>48</v>
      </c>
      <c r="B65" s="7">
        <f>SUM(B60:B64)</f>
        <v>163000</v>
      </c>
    </row>
    <row r="66" spans="1:2" x14ac:dyDescent="0.2">
      <c r="A66" s="5" t="s">
        <v>53</v>
      </c>
      <c r="B66" s="8">
        <v>2669567</v>
      </c>
    </row>
    <row r="67" spans="1:2" ht="22.5" x14ac:dyDescent="0.2">
      <c r="A67" s="5" t="s">
        <v>54</v>
      </c>
      <c r="B67" s="8">
        <v>5000</v>
      </c>
    </row>
    <row r="68" spans="1:2" ht="22.5" x14ac:dyDescent="0.2">
      <c r="A68" s="5" t="s">
        <v>55</v>
      </c>
      <c r="B68" s="8">
        <v>50000</v>
      </c>
    </row>
    <row r="69" spans="1:2" ht="22.5" x14ac:dyDescent="0.2">
      <c r="A69" s="5" t="s">
        <v>56</v>
      </c>
      <c r="B69" s="8">
        <v>20000</v>
      </c>
    </row>
    <row r="70" spans="1:2" x14ac:dyDescent="0.2">
      <c r="A70" s="5" t="s">
        <v>97</v>
      </c>
      <c r="B70" s="8">
        <v>180000</v>
      </c>
    </row>
    <row r="71" spans="1:2" x14ac:dyDescent="0.2">
      <c r="A71" s="5" t="s">
        <v>57</v>
      </c>
      <c r="B71" s="8">
        <v>16000</v>
      </c>
    </row>
    <row r="72" spans="1:2" ht="22.5" x14ac:dyDescent="0.2">
      <c r="A72" s="5" t="s">
        <v>52</v>
      </c>
      <c r="B72" s="7">
        <f>SUM(B66:B71)</f>
        <v>2940567</v>
      </c>
    </row>
    <row r="73" spans="1:2" x14ac:dyDescent="0.2">
      <c r="A73" s="5" t="s">
        <v>133</v>
      </c>
      <c r="B73" s="8">
        <v>20000</v>
      </c>
    </row>
    <row r="74" spans="1:2" x14ac:dyDescent="0.2">
      <c r="A74" s="5" t="s">
        <v>59</v>
      </c>
      <c r="B74" s="8">
        <v>2162000</v>
      </c>
    </row>
    <row r="75" spans="1:2" ht="22.5" x14ac:dyDescent="0.2">
      <c r="A75" s="5" t="s">
        <v>98</v>
      </c>
      <c r="B75" s="8">
        <v>30000</v>
      </c>
    </row>
    <row r="76" spans="1:2" ht="22.5" x14ac:dyDescent="0.2">
      <c r="A76" s="5" t="s">
        <v>99</v>
      </c>
      <c r="B76" s="8">
        <v>30000</v>
      </c>
    </row>
    <row r="77" spans="1:2" x14ac:dyDescent="0.2">
      <c r="A77" s="5" t="s">
        <v>100</v>
      </c>
      <c r="B77" s="8">
        <v>6000</v>
      </c>
    </row>
    <row r="78" spans="1:2" x14ac:dyDescent="0.2">
      <c r="A78" s="5" t="s">
        <v>58</v>
      </c>
      <c r="B78" s="7">
        <f>SUM(B73:B77)</f>
        <v>2248000</v>
      </c>
    </row>
    <row r="79" spans="1:2" ht="22.5" x14ac:dyDescent="0.2">
      <c r="A79" s="5" t="s">
        <v>101</v>
      </c>
      <c r="B79" s="8">
        <v>16000</v>
      </c>
    </row>
    <row r="80" spans="1:2" ht="22.5" x14ac:dyDescent="0.2">
      <c r="A80" s="5" t="s">
        <v>61</v>
      </c>
      <c r="B80" s="8">
        <v>95000</v>
      </c>
    </row>
    <row r="81" spans="1:2" x14ac:dyDescent="0.2">
      <c r="A81" s="5" t="s">
        <v>102</v>
      </c>
      <c r="B81" s="8">
        <v>15000</v>
      </c>
    </row>
    <row r="82" spans="1:2" x14ac:dyDescent="0.2">
      <c r="A82" s="5" t="s">
        <v>60</v>
      </c>
      <c r="B82" s="7">
        <f>SUM(B79:B81)</f>
        <v>126000</v>
      </c>
    </row>
    <row r="83" spans="1:2" x14ac:dyDescent="0.2">
      <c r="A83" s="5" t="s">
        <v>62</v>
      </c>
      <c r="B83" s="8">
        <v>14862754</v>
      </c>
    </row>
    <row r="84" spans="1:2" ht="22.5" x14ac:dyDescent="0.2">
      <c r="A84" s="9" t="s">
        <v>139</v>
      </c>
      <c r="B84" s="8">
        <v>67000</v>
      </c>
    </row>
    <row r="85" spans="1:2" x14ac:dyDescent="0.2">
      <c r="A85" s="5" t="s">
        <v>103</v>
      </c>
      <c r="B85" s="8">
        <v>40000</v>
      </c>
    </row>
    <row r="86" spans="1:2" x14ac:dyDescent="0.2">
      <c r="A86" s="5" t="s">
        <v>16</v>
      </c>
      <c r="B86" s="7">
        <f>SUM(B83:B85)</f>
        <v>14969754</v>
      </c>
    </row>
    <row r="87" spans="1:2" x14ac:dyDescent="0.2">
      <c r="A87" s="5" t="s">
        <v>134</v>
      </c>
      <c r="B87" s="8">
        <v>20000</v>
      </c>
    </row>
    <row r="88" spans="1:2" x14ac:dyDescent="0.2">
      <c r="A88" s="5" t="s">
        <v>17</v>
      </c>
      <c r="B88" s="8">
        <v>73958</v>
      </c>
    </row>
    <row r="89" spans="1:2" x14ac:dyDescent="0.2">
      <c r="A89" s="5" t="s">
        <v>18</v>
      </c>
      <c r="B89" s="7">
        <f>+B87+B88</f>
        <v>93958</v>
      </c>
    </row>
    <row r="90" spans="1:2" ht="20.25" customHeight="1" x14ac:dyDescent="0.2">
      <c r="A90" s="5" t="s">
        <v>19</v>
      </c>
      <c r="B90" s="7">
        <f>+B50+B53+B59+B65+B72+B78+B82+B86+B89</f>
        <v>33497295</v>
      </c>
    </row>
    <row r="91" spans="1:2" ht="22.5" x14ac:dyDescent="0.2">
      <c r="A91" s="5" t="s">
        <v>63</v>
      </c>
      <c r="B91" s="8">
        <v>120000</v>
      </c>
    </row>
    <row r="92" spans="1:2" x14ac:dyDescent="0.2">
      <c r="A92" s="5" t="s">
        <v>20</v>
      </c>
      <c r="B92" s="7">
        <f>SUM(B91:B91)</f>
        <v>120000</v>
      </c>
    </row>
    <row r="93" spans="1:2" x14ac:dyDescent="0.2">
      <c r="A93" s="5" t="s">
        <v>64</v>
      </c>
      <c r="B93" s="7">
        <f>+B92</f>
        <v>120000</v>
      </c>
    </row>
    <row r="94" spans="1:2" x14ac:dyDescent="0.2">
      <c r="A94" s="5" t="s">
        <v>104</v>
      </c>
      <c r="B94" s="8">
        <v>40000</v>
      </c>
    </row>
    <row r="95" spans="1:2" x14ac:dyDescent="0.2">
      <c r="A95" s="5" t="s">
        <v>66</v>
      </c>
      <c r="B95" s="7">
        <f>SUM(B94:B94)</f>
        <v>40000</v>
      </c>
    </row>
    <row r="96" spans="1:2" x14ac:dyDescent="0.2">
      <c r="A96" s="5" t="s">
        <v>21</v>
      </c>
      <c r="B96" s="8">
        <v>185000</v>
      </c>
    </row>
    <row r="97" spans="1:2" x14ac:dyDescent="0.2">
      <c r="A97" s="5" t="s">
        <v>67</v>
      </c>
      <c r="B97" s="7">
        <f>+B96</f>
        <v>185000</v>
      </c>
    </row>
    <row r="98" spans="1:2" x14ac:dyDescent="0.2">
      <c r="A98" s="10" t="s">
        <v>140</v>
      </c>
      <c r="B98" s="7">
        <v>20000</v>
      </c>
    </row>
    <row r="99" spans="1:2" x14ac:dyDescent="0.2">
      <c r="A99" s="5" t="s">
        <v>141</v>
      </c>
      <c r="B99" s="7">
        <f>+B98</f>
        <v>20000</v>
      </c>
    </row>
    <row r="100" spans="1:2" x14ac:dyDescent="0.2">
      <c r="A100" s="5" t="s">
        <v>65</v>
      </c>
      <c r="B100" s="7">
        <f>+B95+B97+B99</f>
        <v>245000</v>
      </c>
    </row>
    <row r="101" spans="1:2" x14ac:dyDescent="0.2">
      <c r="A101" s="5" t="s">
        <v>135</v>
      </c>
      <c r="B101" s="8">
        <v>41000000</v>
      </c>
    </row>
    <row r="102" spans="1:2" x14ac:dyDescent="0.2">
      <c r="A102" s="5" t="s">
        <v>136</v>
      </c>
      <c r="B102" s="7">
        <f>SUM(B101:B101)</f>
        <v>41000000</v>
      </c>
    </row>
    <row r="103" spans="1:2" x14ac:dyDescent="0.2">
      <c r="A103" s="5" t="s">
        <v>137</v>
      </c>
      <c r="B103" s="7">
        <f>+B102</f>
        <v>41000000</v>
      </c>
    </row>
    <row r="104" spans="1:2" x14ac:dyDescent="0.2">
      <c r="A104" s="5" t="s">
        <v>144</v>
      </c>
      <c r="B104" s="8">
        <v>527000</v>
      </c>
    </row>
    <row r="105" spans="1:2" x14ac:dyDescent="0.2">
      <c r="A105" s="5" t="s">
        <v>145</v>
      </c>
      <c r="B105" s="7">
        <f>SUM(B104:B104)</f>
        <v>527000</v>
      </c>
    </row>
    <row r="106" spans="1:2" x14ac:dyDescent="0.2">
      <c r="A106" s="5" t="s">
        <v>146</v>
      </c>
      <c r="B106" s="7">
        <f>+B105</f>
        <v>527000</v>
      </c>
    </row>
    <row r="107" spans="1:2" x14ac:dyDescent="0.2">
      <c r="A107" s="11" t="s">
        <v>22</v>
      </c>
      <c r="B107" s="12">
        <f>+B23+B45+B90+B93+B103+B100+B106</f>
        <v>80619822</v>
      </c>
    </row>
  </sheetData>
  <mergeCells count="3">
    <mergeCell ref="A2:B2"/>
    <mergeCell ref="A3:B3"/>
    <mergeCell ref="A4:B4"/>
  </mergeCells>
  <pageMargins left="0.11811023622047245" right="0.11811023622047245" top="0.15748031496062992" bottom="0.15748031496062992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7" sqref="A7"/>
    </sheetView>
  </sheetViews>
  <sheetFormatPr baseColWidth="10" defaultRowHeight="15" x14ac:dyDescent="0.25"/>
  <cols>
    <col min="1" max="1" width="56.42578125" customWidth="1"/>
    <col min="2" max="2" width="22" customWidth="1"/>
  </cols>
  <sheetData>
    <row r="1" spans="1:2" s="1" customFormat="1" x14ac:dyDescent="0.25">
      <c r="A1" s="22"/>
      <c r="B1" s="22"/>
    </row>
    <row r="2" spans="1:2" x14ac:dyDescent="0.25">
      <c r="A2" s="37" t="s">
        <v>111</v>
      </c>
      <c r="B2" s="37"/>
    </row>
    <row r="3" spans="1:2" x14ac:dyDescent="0.25">
      <c r="A3" s="38" t="s">
        <v>142</v>
      </c>
      <c r="B3" s="38"/>
    </row>
    <row r="4" spans="1:2" s="1" customFormat="1" x14ac:dyDescent="0.25">
      <c r="A4" s="36"/>
      <c r="B4" s="36"/>
    </row>
    <row r="5" spans="1:2" s="1" customFormat="1" ht="15.75" thickBot="1" x14ac:dyDescent="0.3">
      <c r="A5" s="15"/>
      <c r="B5" s="15"/>
    </row>
    <row r="6" spans="1:2" ht="15.75" thickTop="1" x14ac:dyDescent="0.25">
      <c r="A6" s="17" t="s">
        <v>70</v>
      </c>
      <c r="B6" s="17" t="s">
        <v>68</v>
      </c>
    </row>
    <row r="7" spans="1:2" x14ac:dyDescent="0.25">
      <c r="A7" s="2" t="s">
        <v>71</v>
      </c>
      <c r="B7" s="16">
        <v>80619822</v>
      </c>
    </row>
    <row r="8" spans="1:2" x14ac:dyDescent="0.25">
      <c r="A8" s="2" t="s">
        <v>72</v>
      </c>
      <c r="B8" s="16">
        <v>0</v>
      </c>
    </row>
    <row r="9" spans="1:2" x14ac:dyDescent="0.25">
      <c r="A9" s="13" t="s">
        <v>84</v>
      </c>
      <c r="B9" s="16">
        <v>80619822</v>
      </c>
    </row>
  </sheetData>
  <mergeCells count="2">
    <mergeCell ref="A2:B2"/>
    <mergeCell ref="A3:B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7" sqref="A7"/>
    </sheetView>
  </sheetViews>
  <sheetFormatPr baseColWidth="10" defaultRowHeight="15" x14ac:dyDescent="0.25"/>
  <cols>
    <col min="1" max="1" width="55.85546875" customWidth="1"/>
    <col min="2" max="2" width="20.28515625" customWidth="1"/>
  </cols>
  <sheetData>
    <row r="1" spans="1:2" s="1" customFormat="1" x14ac:dyDescent="0.25">
      <c r="A1" s="22"/>
      <c r="B1" s="22"/>
    </row>
    <row r="2" spans="1:2" x14ac:dyDescent="0.25">
      <c r="A2" s="37" t="s">
        <v>111</v>
      </c>
      <c r="B2" s="37"/>
    </row>
    <row r="3" spans="1:2" x14ac:dyDescent="0.25">
      <c r="A3" s="38" t="s">
        <v>142</v>
      </c>
      <c r="B3" s="38"/>
    </row>
    <row r="4" spans="1:2" s="1" customFormat="1" x14ac:dyDescent="0.25">
      <c r="A4" s="28"/>
      <c r="B4" s="28"/>
    </row>
    <row r="5" spans="1:2" s="1" customFormat="1" ht="9.75" customHeight="1" thickBot="1" x14ac:dyDescent="0.3">
      <c r="A5" s="15"/>
      <c r="B5" s="15"/>
    </row>
    <row r="6" spans="1:2" ht="15.75" thickTop="1" x14ac:dyDescent="0.25">
      <c r="A6" s="17" t="s">
        <v>73</v>
      </c>
      <c r="B6" s="17" t="s">
        <v>68</v>
      </c>
    </row>
    <row r="7" spans="1:2" x14ac:dyDescent="0.25">
      <c r="A7" s="2" t="s">
        <v>74</v>
      </c>
      <c r="B7" s="16">
        <v>0</v>
      </c>
    </row>
    <row r="8" spans="1:2" x14ac:dyDescent="0.25">
      <c r="A8" s="2" t="s">
        <v>75</v>
      </c>
      <c r="B8" s="16">
        <v>80619822</v>
      </c>
    </row>
    <row r="9" spans="1:2" x14ac:dyDescent="0.25">
      <c r="A9" s="14" t="s">
        <v>76</v>
      </c>
      <c r="B9" s="16">
        <v>0</v>
      </c>
    </row>
    <row r="10" spans="1:2" x14ac:dyDescent="0.25">
      <c r="A10" s="14" t="s">
        <v>77</v>
      </c>
      <c r="B10" s="16">
        <v>0</v>
      </c>
    </row>
    <row r="11" spans="1:2" x14ac:dyDescent="0.25">
      <c r="A11" s="13" t="s">
        <v>84</v>
      </c>
      <c r="B11" s="16">
        <v>80619822</v>
      </c>
    </row>
  </sheetData>
  <mergeCells count="2">
    <mergeCell ref="A2:B2"/>
    <mergeCell ref="A3:B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7" sqref="A7"/>
    </sheetView>
  </sheetViews>
  <sheetFormatPr baseColWidth="10" defaultRowHeight="15" x14ac:dyDescent="0.25"/>
  <cols>
    <col min="1" max="1" width="60.5703125" customWidth="1"/>
    <col min="2" max="2" width="20.85546875" customWidth="1"/>
  </cols>
  <sheetData>
    <row r="1" spans="1:2" s="1" customFormat="1" x14ac:dyDescent="0.25">
      <c r="A1" s="22"/>
      <c r="B1" s="22"/>
    </row>
    <row r="2" spans="1:2" x14ac:dyDescent="0.25">
      <c r="A2" s="39" t="s">
        <v>111</v>
      </c>
      <c r="B2" s="39"/>
    </row>
    <row r="3" spans="1:2" x14ac:dyDescent="0.25">
      <c r="A3" s="40" t="s">
        <v>142</v>
      </c>
      <c r="B3" s="40"/>
    </row>
    <row r="4" spans="1:2" s="1" customFormat="1" x14ac:dyDescent="0.25">
      <c r="A4" s="23"/>
      <c r="B4" s="23"/>
    </row>
    <row r="5" spans="1:2" s="1" customFormat="1" ht="8.25" customHeight="1" thickBot="1" x14ac:dyDescent="0.3">
      <c r="A5" s="20"/>
      <c r="B5" s="20"/>
    </row>
    <row r="6" spans="1:2" ht="15.75" thickTop="1" x14ac:dyDescent="0.25">
      <c r="A6" s="21" t="s">
        <v>78</v>
      </c>
      <c r="B6" s="21" t="s">
        <v>24</v>
      </c>
    </row>
    <row r="7" spans="1:2" x14ac:dyDescent="0.25">
      <c r="A7" s="16" t="s">
        <v>79</v>
      </c>
      <c r="B7" s="16">
        <v>39374822</v>
      </c>
    </row>
    <row r="8" spans="1:2" x14ac:dyDescent="0.25">
      <c r="A8" s="16" t="s">
        <v>80</v>
      </c>
      <c r="B8" s="16">
        <v>41245000</v>
      </c>
    </row>
    <row r="9" spans="1:2" x14ac:dyDescent="0.25">
      <c r="A9" s="18" t="s">
        <v>81</v>
      </c>
      <c r="B9" s="16">
        <v>0</v>
      </c>
    </row>
    <row r="10" spans="1:2" x14ac:dyDescent="0.25">
      <c r="A10" s="19" t="s">
        <v>84</v>
      </c>
      <c r="B10" s="16">
        <v>80619822</v>
      </c>
    </row>
    <row r="11" spans="1:2" x14ac:dyDescent="0.25">
      <c r="A11" s="16"/>
      <c r="B11" s="16"/>
    </row>
  </sheetData>
  <mergeCells count="2">
    <mergeCell ref="A2:B2"/>
    <mergeCell ref="A3:B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13" sqref="B13"/>
    </sheetView>
  </sheetViews>
  <sheetFormatPr baseColWidth="10" defaultRowHeight="15" x14ac:dyDescent="0.25"/>
  <cols>
    <col min="1" max="1" width="19.7109375" style="1" customWidth="1"/>
    <col min="2" max="2" width="54.28515625" style="1" customWidth="1"/>
    <col min="3" max="3" width="15.7109375" style="1" customWidth="1"/>
    <col min="4" max="256" width="11.42578125" style="1"/>
    <col min="257" max="257" width="19.7109375" style="1" customWidth="1"/>
    <col min="258" max="258" width="54.28515625" style="1" customWidth="1"/>
    <col min="259" max="259" width="15.7109375" style="1" customWidth="1"/>
    <col min="260" max="512" width="11.42578125" style="1"/>
    <col min="513" max="513" width="19.7109375" style="1" customWidth="1"/>
    <col min="514" max="514" width="54.28515625" style="1" customWidth="1"/>
    <col min="515" max="515" width="15.7109375" style="1" customWidth="1"/>
    <col min="516" max="768" width="11.42578125" style="1"/>
    <col min="769" max="769" width="19.7109375" style="1" customWidth="1"/>
    <col min="770" max="770" width="54.28515625" style="1" customWidth="1"/>
    <col min="771" max="771" width="15.7109375" style="1" customWidth="1"/>
    <col min="772" max="1024" width="11.42578125" style="1"/>
    <col min="1025" max="1025" width="19.7109375" style="1" customWidth="1"/>
    <col min="1026" max="1026" width="54.28515625" style="1" customWidth="1"/>
    <col min="1027" max="1027" width="15.7109375" style="1" customWidth="1"/>
    <col min="1028" max="1280" width="11.42578125" style="1"/>
    <col min="1281" max="1281" width="19.7109375" style="1" customWidth="1"/>
    <col min="1282" max="1282" width="54.28515625" style="1" customWidth="1"/>
    <col min="1283" max="1283" width="15.7109375" style="1" customWidth="1"/>
    <col min="1284" max="1536" width="11.42578125" style="1"/>
    <col min="1537" max="1537" width="19.7109375" style="1" customWidth="1"/>
    <col min="1538" max="1538" width="54.28515625" style="1" customWidth="1"/>
    <col min="1539" max="1539" width="15.7109375" style="1" customWidth="1"/>
    <col min="1540" max="1792" width="11.42578125" style="1"/>
    <col min="1793" max="1793" width="19.7109375" style="1" customWidth="1"/>
    <col min="1794" max="1794" width="54.28515625" style="1" customWidth="1"/>
    <col min="1795" max="1795" width="15.7109375" style="1" customWidth="1"/>
    <col min="1796" max="2048" width="11.42578125" style="1"/>
    <col min="2049" max="2049" width="19.7109375" style="1" customWidth="1"/>
    <col min="2050" max="2050" width="54.28515625" style="1" customWidth="1"/>
    <col min="2051" max="2051" width="15.7109375" style="1" customWidth="1"/>
    <col min="2052" max="2304" width="11.42578125" style="1"/>
    <col min="2305" max="2305" width="19.7109375" style="1" customWidth="1"/>
    <col min="2306" max="2306" width="54.28515625" style="1" customWidth="1"/>
    <col min="2307" max="2307" width="15.7109375" style="1" customWidth="1"/>
    <col min="2308" max="2560" width="11.42578125" style="1"/>
    <col min="2561" max="2561" width="19.7109375" style="1" customWidth="1"/>
    <col min="2562" max="2562" width="54.28515625" style="1" customWidth="1"/>
    <col min="2563" max="2563" width="15.7109375" style="1" customWidth="1"/>
    <col min="2564" max="2816" width="11.42578125" style="1"/>
    <col min="2817" max="2817" width="19.7109375" style="1" customWidth="1"/>
    <col min="2818" max="2818" width="54.28515625" style="1" customWidth="1"/>
    <col min="2819" max="2819" width="15.7109375" style="1" customWidth="1"/>
    <col min="2820" max="3072" width="11.42578125" style="1"/>
    <col min="3073" max="3073" width="19.7109375" style="1" customWidth="1"/>
    <col min="3074" max="3074" width="54.28515625" style="1" customWidth="1"/>
    <col min="3075" max="3075" width="15.7109375" style="1" customWidth="1"/>
    <col min="3076" max="3328" width="11.42578125" style="1"/>
    <col min="3329" max="3329" width="19.7109375" style="1" customWidth="1"/>
    <col min="3330" max="3330" width="54.28515625" style="1" customWidth="1"/>
    <col min="3331" max="3331" width="15.7109375" style="1" customWidth="1"/>
    <col min="3332" max="3584" width="11.42578125" style="1"/>
    <col min="3585" max="3585" width="19.7109375" style="1" customWidth="1"/>
    <col min="3586" max="3586" width="54.28515625" style="1" customWidth="1"/>
    <col min="3587" max="3587" width="15.7109375" style="1" customWidth="1"/>
    <col min="3588" max="3840" width="11.42578125" style="1"/>
    <col min="3841" max="3841" width="19.7109375" style="1" customWidth="1"/>
    <col min="3842" max="3842" width="54.28515625" style="1" customWidth="1"/>
    <col min="3843" max="3843" width="15.7109375" style="1" customWidth="1"/>
    <col min="3844" max="4096" width="11.42578125" style="1"/>
    <col min="4097" max="4097" width="19.7109375" style="1" customWidth="1"/>
    <col min="4098" max="4098" width="54.28515625" style="1" customWidth="1"/>
    <col min="4099" max="4099" width="15.7109375" style="1" customWidth="1"/>
    <col min="4100" max="4352" width="11.42578125" style="1"/>
    <col min="4353" max="4353" width="19.7109375" style="1" customWidth="1"/>
    <col min="4354" max="4354" width="54.28515625" style="1" customWidth="1"/>
    <col min="4355" max="4355" width="15.7109375" style="1" customWidth="1"/>
    <col min="4356" max="4608" width="11.42578125" style="1"/>
    <col min="4609" max="4609" width="19.7109375" style="1" customWidth="1"/>
    <col min="4610" max="4610" width="54.28515625" style="1" customWidth="1"/>
    <col min="4611" max="4611" width="15.7109375" style="1" customWidth="1"/>
    <col min="4612" max="4864" width="11.42578125" style="1"/>
    <col min="4865" max="4865" width="19.7109375" style="1" customWidth="1"/>
    <col min="4866" max="4866" width="54.28515625" style="1" customWidth="1"/>
    <col min="4867" max="4867" width="15.7109375" style="1" customWidth="1"/>
    <col min="4868" max="5120" width="11.42578125" style="1"/>
    <col min="5121" max="5121" width="19.7109375" style="1" customWidth="1"/>
    <col min="5122" max="5122" width="54.28515625" style="1" customWidth="1"/>
    <col min="5123" max="5123" width="15.7109375" style="1" customWidth="1"/>
    <col min="5124" max="5376" width="11.42578125" style="1"/>
    <col min="5377" max="5377" width="19.7109375" style="1" customWidth="1"/>
    <col min="5378" max="5378" width="54.28515625" style="1" customWidth="1"/>
    <col min="5379" max="5379" width="15.7109375" style="1" customWidth="1"/>
    <col min="5380" max="5632" width="11.42578125" style="1"/>
    <col min="5633" max="5633" width="19.7109375" style="1" customWidth="1"/>
    <col min="5634" max="5634" width="54.28515625" style="1" customWidth="1"/>
    <col min="5635" max="5635" width="15.7109375" style="1" customWidth="1"/>
    <col min="5636" max="5888" width="11.42578125" style="1"/>
    <col min="5889" max="5889" width="19.7109375" style="1" customWidth="1"/>
    <col min="5890" max="5890" width="54.28515625" style="1" customWidth="1"/>
    <col min="5891" max="5891" width="15.7109375" style="1" customWidth="1"/>
    <col min="5892" max="6144" width="11.42578125" style="1"/>
    <col min="6145" max="6145" width="19.7109375" style="1" customWidth="1"/>
    <col min="6146" max="6146" width="54.28515625" style="1" customWidth="1"/>
    <col min="6147" max="6147" width="15.7109375" style="1" customWidth="1"/>
    <col min="6148" max="6400" width="11.42578125" style="1"/>
    <col min="6401" max="6401" width="19.7109375" style="1" customWidth="1"/>
    <col min="6402" max="6402" width="54.28515625" style="1" customWidth="1"/>
    <col min="6403" max="6403" width="15.7109375" style="1" customWidth="1"/>
    <col min="6404" max="6656" width="11.42578125" style="1"/>
    <col min="6657" max="6657" width="19.7109375" style="1" customWidth="1"/>
    <col min="6658" max="6658" width="54.28515625" style="1" customWidth="1"/>
    <col min="6659" max="6659" width="15.7109375" style="1" customWidth="1"/>
    <col min="6660" max="6912" width="11.42578125" style="1"/>
    <col min="6913" max="6913" width="19.7109375" style="1" customWidth="1"/>
    <col min="6914" max="6914" width="54.28515625" style="1" customWidth="1"/>
    <col min="6915" max="6915" width="15.7109375" style="1" customWidth="1"/>
    <col min="6916" max="7168" width="11.42578125" style="1"/>
    <col min="7169" max="7169" width="19.7109375" style="1" customWidth="1"/>
    <col min="7170" max="7170" width="54.28515625" style="1" customWidth="1"/>
    <col min="7171" max="7171" width="15.7109375" style="1" customWidth="1"/>
    <col min="7172" max="7424" width="11.42578125" style="1"/>
    <col min="7425" max="7425" width="19.7109375" style="1" customWidth="1"/>
    <col min="7426" max="7426" width="54.28515625" style="1" customWidth="1"/>
    <col min="7427" max="7427" width="15.7109375" style="1" customWidth="1"/>
    <col min="7428" max="7680" width="11.42578125" style="1"/>
    <col min="7681" max="7681" width="19.7109375" style="1" customWidth="1"/>
    <col min="7682" max="7682" width="54.28515625" style="1" customWidth="1"/>
    <col min="7683" max="7683" width="15.7109375" style="1" customWidth="1"/>
    <col min="7684" max="7936" width="11.42578125" style="1"/>
    <col min="7937" max="7937" width="19.7109375" style="1" customWidth="1"/>
    <col min="7938" max="7938" width="54.28515625" style="1" customWidth="1"/>
    <col min="7939" max="7939" width="15.7109375" style="1" customWidth="1"/>
    <col min="7940" max="8192" width="11.42578125" style="1"/>
    <col min="8193" max="8193" width="19.7109375" style="1" customWidth="1"/>
    <col min="8194" max="8194" width="54.28515625" style="1" customWidth="1"/>
    <col min="8195" max="8195" width="15.7109375" style="1" customWidth="1"/>
    <col min="8196" max="8448" width="11.42578125" style="1"/>
    <col min="8449" max="8449" width="19.7109375" style="1" customWidth="1"/>
    <col min="8450" max="8450" width="54.28515625" style="1" customWidth="1"/>
    <col min="8451" max="8451" width="15.7109375" style="1" customWidth="1"/>
    <col min="8452" max="8704" width="11.42578125" style="1"/>
    <col min="8705" max="8705" width="19.7109375" style="1" customWidth="1"/>
    <col min="8706" max="8706" width="54.28515625" style="1" customWidth="1"/>
    <col min="8707" max="8707" width="15.7109375" style="1" customWidth="1"/>
    <col min="8708" max="8960" width="11.42578125" style="1"/>
    <col min="8961" max="8961" width="19.7109375" style="1" customWidth="1"/>
    <col min="8962" max="8962" width="54.28515625" style="1" customWidth="1"/>
    <col min="8963" max="8963" width="15.7109375" style="1" customWidth="1"/>
    <col min="8964" max="9216" width="11.42578125" style="1"/>
    <col min="9217" max="9217" width="19.7109375" style="1" customWidth="1"/>
    <col min="9218" max="9218" width="54.28515625" style="1" customWidth="1"/>
    <col min="9219" max="9219" width="15.7109375" style="1" customWidth="1"/>
    <col min="9220" max="9472" width="11.42578125" style="1"/>
    <col min="9473" max="9473" width="19.7109375" style="1" customWidth="1"/>
    <col min="9474" max="9474" width="54.28515625" style="1" customWidth="1"/>
    <col min="9475" max="9475" width="15.7109375" style="1" customWidth="1"/>
    <col min="9476" max="9728" width="11.42578125" style="1"/>
    <col min="9729" max="9729" width="19.7109375" style="1" customWidth="1"/>
    <col min="9730" max="9730" width="54.28515625" style="1" customWidth="1"/>
    <col min="9731" max="9731" width="15.7109375" style="1" customWidth="1"/>
    <col min="9732" max="9984" width="11.42578125" style="1"/>
    <col min="9985" max="9985" width="19.7109375" style="1" customWidth="1"/>
    <col min="9986" max="9986" width="54.28515625" style="1" customWidth="1"/>
    <col min="9987" max="9987" width="15.7109375" style="1" customWidth="1"/>
    <col min="9988" max="10240" width="11.42578125" style="1"/>
    <col min="10241" max="10241" width="19.7109375" style="1" customWidth="1"/>
    <col min="10242" max="10242" width="54.28515625" style="1" customWidth="1"/>
    <col min="10243" max="10243" width="15.7109375" style="1" customWidth="1"/>
    <col min="10244" max="10496" width="11.42578125" style="1"/>
    <col min="10497" max="10497" width="19.7109375" style="1" customWidth="1"/>
    <col min="10498" max="10498" width="54.28515625" style="1" customWidth="1"/>
    <col min="10499" max="10499" width="15.7109375" style="1" customWidth="1"/>
    <col min="10500" max="10752" width="11.42578125" style="1"/>
    <col min="10753" max="10753" width="19.7109375" style="1" customWidth="1"/>
    <col min="10754" max="10754" width="54.28515625" style="1" customWidth="1"/>
    <col min="10755" max="10755" width="15.7109375" style="1" customWidth="1"/>
    <col min="10756" max="11008" width="11.42578125" style="1"/>
    <col min="11009" max="11009" width="19.7109375" style="1" customWidth="1"/>
    <col min="11010" max="11010" width="54.28515625" style="1" customWidth="1"/>
    <col min="11011" max="11011" width="15.7109375" style="1" customWidth="1"/>
    <col min="11012" max="11264" width="11.42578125" style="1"/>
    <col min="11265" max="11265" width="19.7109375" style="1" customWidth="1"/>
    <col min="11266" max="11266" width="54.28515625" style="1" customWidth="1"/>
    <col min="11267" max="11267" width="15.7109375" style="1" customWidth="1"/>
    <col min="11268" max="11520" width="11.42578125" style="1"/>
    <col min="11521" max="11521" width="19.7109375" style="1" customWidth="1"/>
    <col min="11522" max="11522" width="54.28515625" style="1" customWidth="1"/>
    <col min="11523" max="11523" width="15.7109375" style="1" customWidth="1"/>
    <col min="11524" max="11776" width="11.42578125" style="1"/>
    <col min="11777" max="11777" width="19.7109375" style="1" customWidth="1"/>
    <col min="11778" max="11778" width="54.28515625" style="1" customWidth="1"/>
    <col min="11779" max="11779" width="15.7109375" style="1" customWidth="1"/>
    <col min="11780" max="12032" width="11.42578125" style="1"/>
    <col min="12033" max="12033" width="19.7109375" style="1" customWidth="1"/>
    <col min="12034" max="12034" width="54.28515625" style="1" customWidth="1"/>
    <col min="12035" max="12035" width="15.7109375" style="1" customWidth="1"/>
    <col min="12036" max="12288" width="11.42578125" style="1"/>
    <col min="12289" max="12289" width="19.7109375" style="1" customWidth="1"/>
    <col min="12290" max="12290" width="54.28515625" style="1" customWidth="1"/>
    <col min="12291" max="12291" width="15.7109375" style="1" customWidth="1"/>
    <col min="12292" max="12544" width="11.42578125" style="1"/>
    <col min="12545" max="12545" width="19.7109375" style="1" customWidth="1"/>
    <col min="12546" max="12546" width="54.28515625" style="1" customWidth="1"/>
    <col min="12547" max="12547" width="15.7109375" style="1" customWidth="1"/>
    <col min="12548" max="12800" width="11.42578125" style="1"/>
    <col min="12801" max="12801" width="19.7109375" style="1" customWidth="1"/>
    <col min="12802" max="12802" width="54.28515625" style="1" customWidth="1"/>
    <col min="12803" max="12803" width="15.7109375" style="1" customWidth="1"/>
    <col min="12804" max="13056" width="11.42578125" style="1"/>
    <col min="13057" max="13057" width="19.7109375" style="1" customWidth="1"/>
    <col min="13058" max="13058" width="54.28515625" style="1" customWidth="1"/>
    <col min="13059" max="13059" width="15.7109375" style="1" customWidth="1"/>
    <col min="13060" max="13312" width="11.42578125" style="1"/>
    <col min="13313" max="13313" width="19.7109375" style="1" customWidth="1"/>
    <col min="13314" max="13314" width="54.28515625" style="1" customWidth="1"/>
    <col min="13315" max="13315" width="15.7109375" style="1" customWidth="1"/>
    <col min="13316" max="13568" width="11.42578125" style="1"/>
    <col min="13569" max="13569" width="19.7109375" style="1" customWidth="1"/>
    <col min="13570" max="13570" width="54.28515625" style="1" customWidth="1"/>
    <col min="13571" max="13571" width="15.7109375" style="1" customWidth="1"/>
    <col min="13572" max="13824" width="11.42578125" style="1"/>
    <col min="13825" max="13825" width="19.7109375" style="1" customWidth="1"/>
    <col min="13826" max="13826" width="54.28515625" style="1" customWidth="1"/>
    <col min="13827" max="13827" width="15.7109375" style="1" customWidth="1"/>
    <col min="13828" max="14080" width="11.42578125" style="1"/>
    <col min="14081" max="14081" width="19.7109375" style="1" customWidth="1"/>
    <col min="14082" max="14082" width="54.28515625" style="1" customWidth="1"/>
    <col min="14083" max="14083" width="15.7109375" style="1" customWidth="1"/>
    <col min="14084" max="14336" width="11.42578125" style="1"/>
    <col min="14337" max="14337" width="19.7109375" style="1" customWidth="1"/>
    <col min="14338" max="14338" width="54.28515625" style="1" customWidth="1"/>
    <col min="14339" max="14339" width="15.7109375" style="1" customWidth="1"/>
    <col min="14340" max="14592" width="11.42578125" style="1"/>
    <col min="14593" max="14593" width="19.7109375" style="1" customWidth="1"/>
    <col min="14594" max="14594" width="54.28515625" style="1" customWidth="1"/>
    <col min="14595" max="14595" width="15.7109375" style="1" customWidth="1"/>
    <col min="14596" max="14848" width="11.42578125" style="1"/>
    <col min="14849" max="14849" width="19.7109375" style="1" customWidth="1"/>
    <col min="14850" max="14850" width="54.28515625" style="1" customWidth="1"/>
    <col min="14851" max="14851" width="15.7109375" style="1" customWidth="1"/>
    <col min="14852" max="15104" width="11.42578125" style="1"/>
    <col min="15105" max="15105" width="19.7109375" style="1" customWidth="1"/>
    <col min="15106" max="15106" width="54.28515625" style="1" customWidth="1"/>
    <col min="15107" max="15107" width="15.7109375" style="1" customWidth="1"/>
    <col min="15108" max="15360" width="11.42578125" style="1"/>
    <col min="15361" max="15361" width="19.7109375" style="1" customWidth="1"/>
    <col min="15362" max="15362" width="54.28515625" style="1" customWidth="1"/>
    <col min="15363" max="15363" width="15.7109375" style="1" customWidth="1"/>
    <col min="15364" max="15616" width="11.42578125" style="1"/>
    <col min="15617" max="15617" width="19.7109375" style="1" customWidth="1"/>
    <col min="15618" max="15618" width="54.28515625" style="1" customWidth="1"/>
    <col min="15619" max="15619" width="15.7109375" style="1" customWidth="1"/>
    <col min="15620" max="15872" width="11.42578125" style="1"/>
    <col min="15873" max="15873" width="19.7109375" style="1" customWidth="1"/>
    <col min="15874" max="15874" width="54.28515625" style="1" customWidth="1"/>
    <col min="15875" max="15875" width="15.7109375" style="1" customWidth="1"/>
    <col min="15876" max="16128" width="11.42578125" style="1"/>
    <col min="16129" max="16129" width="19.7109375" style="1" customWidth="1"/>
    <col min="16130" max="16130" width="54.28515625" style="1" customWidth="1"/>
    <col min="16131" max="16131" width="15.7109375" style="1" customWidth="1"/>
    <col min="16132" max="16384" width="11.42578125" style="1"/>
  </cols>
  <sheetData>
    <row r="2" spans="1:2" x14ac:dyDescent="0.25">
      <c r="A2" s="48" t="s">
        <v>111</v>
      </c>
      <c r="B2" s="48"/>
    </row>
    <row r="3" spans="1:2" ht="16.5" x14ac:dyDescent="0.3">
      <c r="A3" s="49" t="s">
        <v>148</v>
      </c>
      <c r="B3" s="49"/>
    </row>
    <row r="4" spans="1:2" ht="16.5" x14ac:dyDescent="0.3">
      <c r="A4" s="49"/>
      <c r="B4" s="49"/>
    </row>
    <row r="5" spans="1:2" x14ac:dyDescent="0.25">
      <c r="A5" s="50"/>
      <c r="B5" s="50"/>
    </row>
    <row r="6" spans="1:2" s="51" customFormat="1" x14ac:dyDescent="0.25">
      <c r="A6" s="54" t="s">
        <v>149</v>
      </c>
      <c r="B6" s="54" t="s">
        <v>150</v>
      </c>
    </row>
    <row r="7" spans="1:2" x14ac:dyDescent="0.25">
      <c r="A7" s="52">
        <v>1</v>
      </c>
      <c r="B7" s="53" t="s">
        <v>151</v>
      </c>
    </row>
    <row r="8" spans="1:2" x14ac:dyDescent="0.25">
      <c r="A8" s="52">
        <v>2</v>
      </c>
      <c r="B8" s="53" t="s">
        <v>152</v>
      </c>
    </row>
    <row r="9" spans="1:2" x14ac:dyDescent="0.25">
      <c r="A9" s="52">
        <v>3</v>
      </c>
      <c r="B9" s="53" t="s">
        <v>153</v>
      </c>
    </row>
    <row r="10" spans="1:2" x14ac:dyDescent="0.25">
      <c r="A10" s="52">
        <v>4</v>
      </c>
      <c r="B10" s="53" t="s">
        <v>154</v>
      </c>
    </row>
    <row r="11" spans="1:2" x14ac:dyDescent="0.25">
      <c r="A11" s="52">
        <v>5</v>
      </c>
      <c r="B11" s="53" t="s">
        <v>155</v>
      </c>
    </row>
    <row r="12" spans="1:2" x14ac:dyDescent="0.25">
      <c r="A12" s="52">
        <v>6</v>
      </c>
      <c r="B12" s="53" t="s">
        <v>156</v>
      </c>
    </row>
    <row r="13" spans="1:2" x14ac:dyDescent="0.25">
      <c r="A13" s="52">
        <v>7</v>
      </c>
      <c r="B13" s="53" t="s">
        <v>157</v>
      </c>
    </row>
    <row r="14" spans="1:2" x14ac:dyDescent="0.25">
      <c r="A14" s="53"/>
      <c r="B14" s="53"/>
    </row>
  </sheetData>
  <mergeCells count="3">
    <mergeCell ref="A2:B2"/>
    <mergeCell ref="A3:B3"/>
    <mergeCell ref="A4:B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7" sqref="A7"/>
    </sheetView>
  </sheetViews>
  <sheetFormatPr baseColWidth="10" defaultRowHeight="15" x14ac:dyDescent="0.25"/>
  <cols>
    <col min="1" max="1" width="61.28515625" customWidth="1"/>
    <col min="2" max="3" width="30.85546875" customWidth="1"/>
  </cols>
  <sheetData>
    <row r="1" spans="1:2" s="1" customFormat="1" x14ac:dyDescent="0.25">
      <c r="A1" s="22"/>
      <c r="B1" s="22"/>
    </row>
    <row r="2" spans="1:2" x14ac:dyDescent="0.25">
      <c r="A2" s="37" t="s">
        <v>111</v>
      </c>
      <c r="B2" s="37"/>
    </row>
    <row r="3" spans="1:2" x14ac:dyDescent="0.25">
      <c r="A3" s="38" t="s">
        <v>142</v>
      </c>
      <c r="B3" s="38"/>
    </row>
    <row r="4" spans="1:2" s="1" customFormat="1" x14ac:dyDescent="0.25">
      <c r="A4" s="28"/>
      <c r="B4" s="28"/>
    </row>
    <row r="5" spans="1:2" s="1" customFormat="1" ht="9.75" customHeight="1" thickBot="1" x14ac:dyDescent="0.3">
      <c r="A5" s="15"/>
      <c r="B5" s="15"/>
    </row>
    <row r="6" spans="1:2" ht="16.5" thickTop="1" thickBot="1" x14ac:dyDescent="0.3">
      <c r="A6" s="41" t="s">
        <v>82</v>
      </c>
      <c r="B6" s="42"/>
    </row>
    <row r="7" spans="1:2" ht="15.75" thickTop="1" x14ac:dyDescent="0.25">
      <c r="A7" s="24" t="s">
        <v>105</v>
      </c>
      <c r="B7" s="25">
        <v>20177772</v>
      </c>
    </row>
    <row r="8" spans="1:2" x14ac:dyDescent="0.25">
      <c r="A8" s="24" t="s">
        <v>106</v>
      </c>
      <c r="B8" s="25">
        <v>53040367</v>
      </c>
    </row>
    <row r="9" spans="1:2" x14ac:dyDescent="0.25">
      <c r="A9" s="24" t="s">
        <v>107</v>
      </c>
      <c r="B9" s="25">
        <v>533929</v>
      </c>
    </row>
    <row r="10" spans="1:2" x14ac:dyDescent="0.25">
      <c r="A10" s="24" t="s">
        <v>108</v>
      </c>
      <c r="B10" s="25">
        <v>3517754</v>
      </c>
    </row>
    <row r="11" spans="1:2" x14ac:dyDescent="0.25">
      <c r="A11" s="24" t="s">
        <v>109</v>
      </c>
      <c r="B11" s="25">
        <v>3010000</v>
      </c>
    </row>
    <row r="12" spans="1:2" x14ac:dyDescent="0.25">
      <c r="A12" s="24" t="s">
        <v>110</v>
      </c>
      <c r="B12" s="25">
        <v>340000</v>
      </c>
    </row>
    <row r="13" spans="1:2" x14ac:dyDescent="0.25">
      <c r="A13" s="26" t="s">
        <v>88</v>
      </c>
      <c r="B13" s="27">
        <v>80619822</v>
      </c>
    </row>
  </sheetData>
  <mergeCells count="3">
    <mergeCell ref="A6:B6"/>
    <mergeCell ref="A2:B2"/>
    <mergeCell ref="A3:B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A8" sqref="A8"/>
    </sheetView>
  </sheetViews>
  <sheetFormatPr baseColWidth="10" defaultRowHeight="11.25" x14ac:dyDescent="0.25"/>
  <cols>
    <col min="1" max="1" width="40.85546875" style="29" customWidth="1"/>
    <col min="2" max="2" width="47.140625" style="29" customWidth="1"/>
    <col min="3" max="16384" width="11.42578125" style="29"/>
  </cols>
  <sheetData>
    <row r="1" spans="1:2" ht="15" x14ac:dyDescent="0.25">
      <c r="A1" s="22"/>
      <c r="B1" s="22"/>
    </row>
    <row r="2" spans="1:2" ht="12.75" x14ac:dyDescent="0.2">
      <c r="A2" s="37" t="s">
        <v>111</v>
      </c>
      <c r="B2" s="37"/>
    </row>
    <row r="3" spans="1:2" ht="12.75" x14ac:dyDescent="0.2">
      <c r="A3" s="38" t="s">
        <v>142</v>
      </c>
      <c r="B3" s="38"/>
    </row>
    <row r="4" spans="1:2" x14ac:dyDescent="0.2">
      <c r="A4" s="28"/>
      <c r="B4" s="28"/>
    </row>
    <row r="5" spans="1:2" x14ac:dyDescent="0.25">
      <c r="A5" s="34"/>
      <c r="B5" s="34"/>
    </row>
    <row r="6" spans="1:2" x14ac:dyDescent="0.25">
      <c r="A6" s="32"/>
      <c r="B6" s="32"/>
    </row>
    <row r="7" spans="1:2" ht="12" x14ac:dyDescent="0.25">
      <c r="A7" s="45" t="s">
        <v>83</v>
      </c>
      <c r="B7" s="45"/>
    </row>
    <row r="8" spans="1:2" x14ac:dyDescent="0.25">
      <c r="A8" s="33" t="s">
        <v>112</v>
      </c>
      <c r="B8" s="33" t="s">
        <v>113</v>
      </c>
    </row>
    <row r="9" spans="1:2" x14ac:dyDescent="0.25">
      <c r="A9" s="46" t="s">
        <v>114</v>
      </c>
      <c r="B9" s="47" t="s">
        <v>115</v>
      </c>
    </row>
    <row r="10" spans="1:2" x14ac:dyDescent="0.25">
      <c r="A10" s="43"/>
      <c r="B10" s="44"/>
    </row>
    <row r="11" spans="1:2" x14ac:dyDescent="0.25">
      <c r="A11" s="43"/>
      <c r="B11" s="44"/>
    </row>
    <row r="12" spans="1:2" x14ac:dyDescent="0.25">
      <c r="A12" s="30"/>
      <c r="B12" s="31"/>
    </row>
    <row r="13" spans="1:2" x14ac:dyDescent="0.25">
      <c r="A13" s="43" t="s">
        <v>116</v>
      </c>
      <c r="B13" s="44" t="s">
        <v>117</v>
      </c>
    </row>
    <row r="14" spans="1:2" x14ac:dyDescent="0.25">
      <c r="A14" s="43"/>
      <c r="B14" s="44"/>
    </row>
    <row r="15" spans="1:2" x14ac:dyDescent="0.25">
      <c r="A15" s="43"/>
      <c r="B15" s="44"/>
    </row>
    <row r="16" spans="1:2" x14ac:dyDescent="0.25">
      <c r="A16" s="30"/>
      <c r="B16" s="31"/>
    </row>
    <row r="17" spans="1:2" x14ac:dyDescent="0.25">
      <c r="A17" s="43" t="s">
        <v>118</v>
      </c>
      <c r="B17" s="44" t="s">
        <v>147</v>
      </c>
    </row>
    <row r="18" spans="1:2" x14ac:dyDescent="0.25">
      <c r="A18" s="43"/>
      <c r="B18" s="44"/>
    </row>
    <row r="19" spans="1:2" x14ac:dyDescent="0.25">
      <c r="A19" s="43"/>
      <c r="B19" s="44"/>
    </row>
    <row r="20" spans="1:2" x14ac:dyDescent="0.25">
      <c r="A20" s="30"/>
      <c r="B20" s="31"/>
    </row>
    <row r="21" spans="1:2" x14ac:dyDescent="0.25">
      <c r="A21" s="43" t="s">
        <v>119</v>
      </c>
      <c r="B21" s="44" t="s">
        <v>120</v>
      </c>
    </row>
    <row r="22" spans="1:2" x14ac:dyDescent="0.25">
      <c r="A22" s="43"/>
      <c r="B22" s="44"/>
    </row>
    <row r="23" spans="1:2" x14ac:dyDescent="0.25">
      <c r="A23" s="43"/>
      <c r="B23" s="44"/>
    </row>
    <row r="24" spans="1:2" x14ac:dyDescent="0.25">
      <c r="A24" s="30"/>
      <c r="B24" s="31"/>
    </row>
    <row r="25" spans="1:2" x14ac:dyDescent="0.25">
      <c r="A25" s="43" t="s">
        <v>122</v>
      </c>
      <c r="B25" s="44" t="s">
        <v>123</v>
      </c>
    </row>
    <row r="26" spans="1:2" x14ac:dyDescent="0.25">
      <c r="A26" s="43"/>
      <c r="B26" s="44"/>
    </row>
    <row r="27" spans="1:2" x14ac:dyDescent="0.25">
      <c r="A27" s="43"/>
      <c r="B27" s="44"/>
    </row>
    <row r="28" spans="1:2" x14ac:dyDescent="0.25">
      <c r="A28" s="30"/>
      <c r="B28" s="31"/>
    </row>
    <row r="29" spans="1:2" x14ac:dyDescent="0.25">
      <c r="A29" s="43" t="s">
        <v>124</v>
      </c>
      <c r="B29" s="44" t="s">
        <v>125</v>
      </c>
    </row>
    <row r="30" spans="1:2" x14ac:dyDescent="0.25">
      <c r="A30" s="43"/>
      <c r="B30" s="44"/>
    </row>
    <row r="31" spans="1:2" x14ac:dyDescent="0.25">
      <c r="A31" s="43"/>
      <c r="B31" s="44"/>
    </row>
    <row r="32" spans="1:2" x14ac:dyDescent="0.25">
      <c r="A32" s="30"/>
      <c r="B32" s="31"/>
    </row>
    <row r="33" spans="1:2" x14ac:dyDescent="0.25">
      <c r="A33" s="43" t="s">
        <v>126</v>
      </c>
      <c r="B33" s="44" t="s">
        <v>127</v>
      </c>
    </row>
    <row r="34" spans="1:2" x14ac:dyDescent="0.25">
      <c r="A34" s="43"/>
      <c r="B34" s="44"/>
    </row>
    <row r="35" spans="1:2" x14ac:dyDescent="0.25">
      <c r="A35" s="43"/>
      <c r="B35" s="44"/>
    </row>
    <row r="36" spans="1:2" x14ac:dyDescent="0.25">
      <c r="A36" s="30"/>
      <c r="B36" s="31"/>
    </row>
    <row r="37" spans="1:2" x14ac:dyDescent="0.25">
      <c r="A37" s="43" t="s">
        <v>128</v>
      </c>
      <c r="B37" s="44" t="s">
        <v>129</v>
      </c>
    </row>
    <row r="38" spans="1:2" x14ac:dyDescent="0.25">
      <c r="A38" s="43"/>
      <c r="B38" s="44"/>
    </row>
    <row r="39" spans="1:2" x14ac:dyDescent="0.25">
      <c r="A39" s="43"/>
      <c r="B39" s="44"/>
    </row>
    <row r="40" spans="1:2" x14ac:dyDescent="0.25">
      <c r="A40" s="30"/>
      <c r="B40" s="31"/>
    </row>
    <row r="41" spans="1:2" x14ac:dyDescent="0.25">
      <c r="A41" s="43" t="s">
        <v>128</v>
      </c>
      <c r="B41" s="44" t="s">
        <v>130</v>
      </c>
    </row>
    <row r="42" spans="1:2" x14ac:dyDescent="0.25">
      <c r="A42" s="43"/>
      <c r="B42" s="44"/>
    </row>
    <row r="43" spans="1:2" x14ac:dyDescent="0.25">
      <c r="A43" s="43"/>
      <c r="B43" s="44"/>
    </row>
    <row r="44" spans="1:2" x14ac:dyDescent="0.25">
      <c r="A44" s="30"/>
      <c r="B44" s="31"/>
    </row>
    <row r="45" spans="1:2" x14ac:dyDescent="0.25">
      <c r="A45" s="43" t="s">
        <v>128</v>
      </c>
      <c r="B45" s="44" t="s">
        <v>121</v>
      </c>
    </row>
    <row r="46" spans="1:2" x14ac:dyDescent="0.25">
      <c r="A46" s="43"/>
      <c r="B46" s="44"/>
    </row>
    <row r="47" spans="1:2" x14ac:dyDescent="0.25">
      <c r="A47" s="43"/>
      <c r="B47" s="44"/>
    </row>
  </sheetData>
  <mergeCells count="23">
    <mergeCell ref="A17:A19"/>
    <mergeCell ref="B17:B19"/>
    <mergeCell ref="A7:B7"/>
    <mergeCell ref="A9:A11"/>
    <mergeCell ref="B9:B11"/>
    <mergeCell ref="A13:A15"/>
    <mergeCell ref="B13:B15"/>
    <mergeCell ref="A45:A47"/>
    <mergeCell ref="B45:B47"/>
    <mergeCell ref="A2:B2"/>
    <mergeCell ref="A3:B3"/>
    <mergeCell ref="A33:A35"/>
    <mergeCell ref="B33:B35"/>
    <mergeCell ref="A37:A39"/>
    <mergeCell ref="B37:B39"/>
    <mergeCell ref="A41:A43"/>
    <mergeCell ref="B41:B43"/>
    <mergeCell ref="A21:A23"/>
    <mergeCell ref="B21:B23"/>
    <mergeCell ref="A25:A27"/>
    <mergeCell ref="B25:B27"/>
    <mergeCell ref="A29:A31"/>
    <mergeCell ref="B29:B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COG</vt:lpstr>
      <vt:lpstr>CA</vt:lpstr>
      <vt:lpstr>CFG</vt:lpstr>
      <vt:lpstr>CTG</vt:lpstr>
      <vt:lpstr>PRIORIDADES DEL GASTO</vt:lpstr>
      <vt:lpstr>PROGRAMAS Y PROYECTOS</vt:lpstr>
      <vt:lpstr>ANALITICO DE PLAZAS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</dc:creator>
  <cp:lastModifiedBy>Yazmin</cp:lastModifiedBy>
  <cp:lastPrinted>2018-03-08T23:16:11Z</cp:lastPrinted>
  <dcterms:created xsi:type="dcterms:W3CDTF">2013-11-08T19:41:41Z</dcterms:created>
  <dcterms:modified xsi:type="dcterms:W3CDTF">2018-03-13T19:16:01Z</dcterms:modified>
</cp:coreProperties>
</file>