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Administracion\Documents\Coordinacion Administrativa\2018\"/>
    </mc:Choice>
  </mc:AlternateContent>
  <bookViews>
    <workbookView xWindow="0" yWindow="0" windowWidth="20490" windowHeight="7005" firstSheet="4" activeTab="21" xr2:uid="{00000000-000D-0000-FFFF-FFFF00000000}"/>
  </bookViews>
  <sheets>
    <sheet name="1" sheetId="3" r:id="rId1"/>
    <sheet name="2" sheetId="4" r:id="rId2"/>
    <sheet name="3" sheetId="5" r:id="rId3"/>
    <sheet name="4" sheetId="6" r:id="rId4"/>
    <sheet name="5" sheetId="7" r:id="rId5"/>
    <sheet name="6" sheetId="8" r:id="rId6"/>
    <sheet name="7" sheetId="9" r:id="rId7"/>
    <sheet name="8" sheetId="10" r:id="rId8"/>
    <sheet name="9" sheetId="11" r:id="rId9"/>
    <sheet name="10" sheetId="12" r:id="rId10"/>
    <sheet name="11" sheetId="13" r:id="rId11"/>
    <sheet name="12" sheetId="15" r:id="rId12"/>
    <sheet name="13" sheetId="16" r:id="rId13"/>
    <sheet name="14" sheetId="17" r:id="rId14"/>
    <sheet name="15" sheetId="18" r:id="rId15"/>
    <sheet name="16" sheetId="19" r:id="rId16"/>
    <sheet name="18" sheetId="21" r:id="rId17"/>
    <sheet name="19" sheetId="22" r:id="rId18"/>
    <sheet name="23" sheetId="26" r:id="rId19"/>
    <sheet name="26" sheetId="29" r:id="rId20"/>
    <sheet name="27" sheetId="30" r:id="rId21"/>
    <sheet name="28" sheetId="31" r:id="rId22"/>
  </sheets>
  <definedNames>
    <definedName name="_xlnm._FilterDatabase" localSheetId="2" hidden="1">'3'!$A$2:$C$113</definedName>
    <definedName name="_xlnm._FilterDatabase" localSheetId="3" hidden="1">'4'!$A$2:$C$9</definedName>
    <definedName name="_xlnm._FilterDatabase" localSheetId="5" hidden="1">'6'!$A$5:$C$13</definedName>
    <definedName name="_xlnm._FilterDatabase" localSheetId="6" hidden="1">'7'!$A$5:$D$11</definedName>
    <definedName name="_ftn1">'1'!#REF!</definedName>
    <definedName name="_ftn2">'5'!#REF!</definedName>
    <definedName name="_ftnref1">'1'!$A$2</definedName>
    <definedName name="_ftnref2">'5'!#REF!</definedName>
  </definedNames>
  <calcPr calcId="171027" calcMode="manual"/>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19" l="1"/>
  <c r="L3" i="19"/>
  <c r="K3" i="19"/>
  <c r="J3" i="19"/>
  <c r="I3" i="19"/>
  <c r="H3" i="19"/>
  <c r="G3" i="19"/>
  <c r="F3" i="19"/>
  <c r="F4" i="19"/>
  <c r="G4" i="19"/>
  <c r="H4" i="19"/>
  <c r="I4" i="19"/>
  <c r="J4" i="19"/>
  <c r="K4" i="19"/>
  <c r="L4" i="19"/>
  <c r="M4" i="19"/>
  <c r="F6" i="19" l="1"/>
  <c r="G6" i="19"/>
  <c r="H6" i="19"/>
  <c r="I6" i="19"/>
  <c r="J6" i="19"/>
  <c r="K6" i="19"/>
  <c r="L6" i="19"/>
  <c r="M6" i="19"/>
  <c r="M15" i="19"/>
  <c r="M13" i="19"/>
  <c r="C8" i="30" l="1"/>
  <c r="C7" i="30"/>
  <c r="C6" i="30"/>
  <c r="C5" i="30"/>
  <c r="C4" i="30"/>
  <c r="D12" i="11"/>
  <c r="C9" i="6"/>
  <c r="C111" i="5"/>
  <c r="C110" i="5"/>
  <c r="C106" i="5"/>
  <c r="C105" i="5" s="1"/>
  <c r="C70" i="5"/>
  <c r="C58" i="5"/>
  <c r="C100" i="5"/>
  <c r="C95" i="5"/>
  <c r="C89" i="5"/>
  <c r="C67" i="5"/>
  <c r="C44" i="5"/>
  <c r="C54" i="5"/>
  <c r="C35" i="5"/>
  <c r="C50" i="5"/>
  <c r="C6" i="31" l="1"/>
  <c r="D9" i="9" l="1"/>
  <c r="C8" i="8"/>
  <c r="C10" i="7"/>
  <c r="L13" i="19" l="1"/>
  <c r="M10" i="19"/>
  <c r="L10" i="19"/>
  <c r="K10" i="19"/>
  <c r="J10" i="19"/>
  <c r="I10" i="19"/>
  <c r="H10" i="19"/>
  <c r="L9" i="19" l="1"/>
  <c r="L8" i="19" s="1"/>
  <c r="M9" i="19"/>
  <c r="M8" i="19" s="1"/>
  <c r="G10" i="19" l="1"/>
  <c r="F10" i="19"/>
  <c r="E10" i="19"/>
  <c r="E9" i="19" s="1"/>
  <c r="E8" i="19" s="1"/>
  <c r="E6" i="19" s="1"/>
  <c r="E4" i="19" s="1"/>
  <c r="E3" i="19" s="1"/>
  <c r="F30" i="18" l="1"/>
  <c r="E30" i="18"/>
  <c r="D30" i="18"/>
  <c r="C30" i="18"/>
  <c r="C17" i="26"/>
  <c r="D10" i="9"/>
  <c r="C13" i="8"/>
  <c r="C15" i="7"/>
  <c r="C4" i="5" l="1"/>
  <c r="C7" i="5"/>
  <c r="C13" i="5"/>
  <c r="C21" i="5"/>
  <c r="C25" i="5"/>
  <c r="C47" i="5"/>
  <c r="C75" i="5"/>
  <c r="C82" i="5"/>
  <c r="C92" i="5"/>
  <c r="C11" i="4"/>
  <c r="C5" i="31"/>
  <c r="C4" i="31" s="1"/>
  <c r="C57" i="5" l="1"/>
  <c r="C24" i="5"/>
  <c r="C3" i="5"/>
  <c r="C11" i="3"/>
  <c r="C3" i="6"/>
  <c r="E13" i="19"/>
  <c r="I13" i="19"/>
  <c r="I9" i="19" s="1"/>
  <c r="I8" i="19" s="1"/>
  <c r="H13" i="19"/>
  <c r="H9" i="19" s="1"/>
  <c r="H8" i="19" s="1"/>
  <c r="J13" i="19"/>
  <c r="J9" i="19" s="1"/>
  <c r="J8" i="19" s="1"/>
  <c r="G13" i="19"/>
  <c r="G9" i="19" s="1"/>
  <c r="G8" i="19" s="1"/>
  <c r="F13" i="19"/>
  <c r="F9" i="19" s="1"/>
  <c r="F8" i="19" s="1"/>
  <c r="K13" i="19"/>
  <c r="K9" i="19" s="1"/>
  <c r="K8" i="19" s="1"/>
</calcChain>
</file>

<file path=xl/sharedStrings.xml><?xml version="1.0" encoding="utf-8"?>
<sst xmlns="http://schemas.openxmlformats.org/spreadsheetml/2006/main" count="658" uniqueCount="360">
  <si>
    <t> </t>
  </si>
  <si>
    <t>Categoría</t>
  </si>
  <si>
    <t>Presupuesto aprobado</t>
  </si>
  <si>
    <t>Recursos fiscales</t>
  </si>
  <si>
    <t>Financiamientos internos</t>
  </si>
  <si>
    <t>Ingresos propios</t>
  </si>
  <si>
    <t>Recursos federales</t>
  </si>
  <si>
    <t>Recursos estatales</t>
  </si>
  <si>
    <t>Otros recursos</t>
  </si>
  <si>
    <t>Total presupuesto de egresos</t>
  </si>
  <si>
    <t>Gasto Corriente</t>
  </si>
  <si>
    <t>Gasto de Capital</t>
  </si>
  <si>
    <t>Amortización de la Deuda y Disminución de Pasivos</t>
  </si>
  <si>
    <t>Pensiones y Jubilaciones</t>
  </si>
  <si>
    <t>Participaciones</t>
  </si>
  <si>
    <t>Capítulo-Concepto-Partida genérica</t>
  </si>
  <si>
    <t>SERVICIOS PERSONALES</t>
  </si>
  <si>
    <t>REMUNERACIONES AL PERSONAL DE CARÁCTER PERMANENTE</t>
  </si>
  <si>
    <t>Sueldos base al personal permanente</t>
  </si>
  <si>
    <t>REMUNERACIONES ADICIONALES Y ESPECIALES</t>
  </si>
  <si>
    <t>Primas de vacaciones, dominical y gratificación de fin de año</t>
  </si>
  <si>
    <t>Horas extraordinarias</t>
  </si>
  <si>
    <t>SEGURIDAD SOCIAL</t>
  </si>
  <si>
    <t>Aportaciones de seguridad social</t>
  </si>
  <si>
    <t>Aportaciones a fondos de vivienda</t>
  </si>
  <si>
    <t>OTRAS PRESTACIONES SOCIALES Y ECONÓMICAS</t>
  </si>
  <si>
    <t>MATERIALES Y SUMINISTROS</t>
  </si>
  <si>
    <t>MATERIALES DE ADMINISTRACIÓN, EMISIÓN DE DOCUMENTOS Y ARTÍCULOS OFICIALES</t>
  </si>
  <si>
    <t>Materiales, útiles y equipos menores de oficina</t>
  </si>
  <si>
    <t>Materiales y útiles de impresión y reproducción</t>
  </si>
  <si>
    <t>Material de limpieza</t>
  </si>
  <si>
    <t>COMBUSTIBLES, LUBRICANTES Y ADITIVOS</t>
  </si>
  <si>
    <t>Combustibles, lubricantes y aditivos</t>
  </si>
  <si>
    <t>SERVICIOS GENERALES</t>
  </si>
  <si>
    <t>SERVICIOS BÁSICOS</t>
  </si>
  <si>
    <t>Energía eléctrica</t>
  </si>
  <si>
    <t>Telefonía tradicional</t>
  </si>
  <si>
    <t>SERVICIOS PROFESIONALES, CIENTÍFICOS, TÉCNICOS Y OTROS SERVICIOS</t>
  </si>
  <si>
    <t>SERVICIOS FINANCIEROS, BANCARIOS Y COMERCIALES</t>
  </si>
  <si>
    <t>Servicios financieros y bancarios</t>
  </si>
  <si>
    <t>Seguro de bienes patrimoniales</t>
  </si>
  <si>
    <t>SERVICIOS DE INSTALACIÓN, REPARACIÓN, MANTENIMIENTO Y CONSERVACIÓN</t>
  </si>
  <si>
    <t>Conservación y mantenimiento menor de inmuebles</t>
  </si>
  <si>
    <t>Instalación, reparación y mantenimiento de mobiliario y equipo de administración, educacional y recreativo</t>
  </si>
  <si>
    <t>Reparación y mantenimiento de equipo de transporte</t>
  </si>
  <si>
    <t>SERVICIOS DE TRASLADO Y VIÁTICOS</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</si>
  <si>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</si>
  <si>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</si>
  <si>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</si>
  <si>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</si>
  <si>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</si>
  <si>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</si>
  <si>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</si>
  <si>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</si>
  <si>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</si>
  <si>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SERVICIOS OFICIALES</t>
  </si>
  <si>
    <t>OTROS SERVICIOS GENERALES</t>
  </si>
  <si>
    <t>Impuestos y derechos</t>
  </si>
  <si>
    <t>Impuesto sobre nóminas y otros que se deriven de una relación laboral</t>
  </si>
  <si>
    <t>BIENES MUEBLES, INMUEBLES E INTANGIBLES</t>
  </si>
  <si>
    <t>Clasificación Administrativa / Clasificación por Objeto del Gasto</t>
  </si>
  <si>
    <t>Clasificación administrativa</t>
  </si>
  <si>
    <t>3.0.0.0.0.0.0</t>
  </si>
  <si>
    <t>SECTOR PUBLICO MUNICIPAL</t>
  </si>
  <si>
    <t>3.1.0.0.0.0.0</t>
  </si>
  <si>
    <t>SECTOR PUBLICO NO FINANCIERO</t>
  </si>
  <si>
    <t>3.1.1.0.0.0.0</t>
  </si>
  <si>
    <t>GOBIERNO GENERAL MUNICIPAL</t>
  </si>
  <si>
    <t>3.1.1.2.0</t>
  </si>
  <si>
    <t>Entidades Paraestatales y Fideicomisos No Empresariales y No Financieros</t>
  </si>
  <si>
    <t>Total</t>
  </si>
  <si>
    <t>Finalidad-Función-Subfunción</t>
  </si>
  <si>
    <t>Otros</t>
  </si>
  <si>
    <t>Programas presupuestarios</t>
  </si>
  <si>
    <t>Programas</t>
  </si>
  <si>
    <t>Subsidios: Sector Social y Privado o Entidades Federativas y Municipios</t>
  </si>
  <si>
    <t>Desempeño de las Funciones</t>
  </si>
  <si>
    <t>Prestación de Servicios Públicos</t>
  </si>
  <si>
    <t>E</t>
  </si>
  <si>
    <t>Nombre del Programa</t>
  </si>
  <si>
    <t>Federal</t>
  </si>
  <si>
    <t>Estatal</t>
  </si>
  <si>
    <t>Municipal</t>
  </si>
  <si>
    <t>Monto</t>
  </si>
  <si>
    <t>a</t>
  </si>
  <si>
    <t>j=c+e+g+i</t>
  </si>
  <si>
    <t>Dependencia / Entidad</t>
  </si>
  <si>
    <t>Aportación (Monto)</t>
  </si>
  <si>
    <t>b</t>
  </si>
  <si>
    <t>c</t>
  </si>
  <si>
    <t>d</t>
  </si>
  <si>
    <t>e</t>
  </si>
  <si>
    <t>f</t>
  </si>
  <si>
    <t>g</t>
  </si>
  <si>
    <t>h</t>
  </si>
  <si>
    <t>i</t>
  </si>
  <si>
    <t>4300 Subsidios y subvenciones</t>
  </si>
  <si>
    <t>Subsidio</t>
  </si>
  <si>
    <t>Beneficiario</t>
  </si>
  <si>
    <t>Tipo o naturaleza</t>
  </si>
  <si>
    <t>4400 Ayudas sociales</t>
  </si>
  <si>
    <t>Ayuda social</t>
  </si>
  <si>
    <t>Nombre de la institución sin fines de lucro u organismo de la sociedad civil</t>
  </si>
  <si>
    <t>Anexo Transversal para la atención de las niñas, niños y adolescentes</t>
  </si>
  <si>
    <t>Clave Presupuestaria</t>
  </si>
  <si>
    <t>Programa presupuestario</t>
  </si>
  <si>
    <t>Dependencia 1</t>
  </si>
  <si>
    <t>Clave presupuestaria</t>
  </si>
  <si>
    <t>Nombre del programa presupuestario</t>
  </si>
  <si>
    <t>Dependencia 2</t>
  </si>
  <si>
    <t>Dependencia 3</t>
  </si>
  <si>
    <t>Dependencia 4</t>
  </si>
  <si>
    <t>Concepto</t>
  </si>
  <si>
    <t>Ej. Despensa</t>
  </si>
  <si>
    <t>Ej. Quinquenio</t>
  </si>
  <si>
    <t>Ej. Gratificación especial</t>
  </si>
  <si>
    <t>Partida específica (COG)/Nombre del programa</t>
  </si>
  <si>
    <t>Presupuesto aprobado en años anteriores</t>
  </si>
  <si>
    <t>Presupuesto aprobado para el año 2017</t>
  </si>
  <si>
    <t>Presupuesto aprobado para años posteriores</t>
  </si>
  <si>
    <r>
      <t xml:space="preserve">El gasto contemplado en el presente presupuesto de egresos corresponde únicamente al ejercicio fiscal 2017 y no cuenta con partidas que se encuentren relacionadas con erogaciones plurianuales. </t>
    </r>
    <r>
      <rPr>
        <sz val="9"/>
        <color rgb="FF0070C0"/>
        <rFont val="Arial"/>
        <family val="2"/>
      </rPr>
      <t>(En caso de que no se contemplen erogaciones plurianuales)</t>
    </r>
  </si>
  <si>
    <t>Proyectos para Prestación de Servicios</t>
  </si>
  <si>
    <t>Contrato</t>
  </si>
  <si>
    <t>Proyecto para prestación de servicios</t>
  </si>
  <si>
    <t>Plazo del contrato</t>
  </si>
  <si>
    <t>Contraprestación total convenida en el contrato</t>
  </si>
  <si>
    <t>Número</t>
  </si>
  <si>
    <t>Fecha</t>
  </si>
  <si>
    <t>TOTAL</t>
  </si>
  <si>
    <t>Área/Departamento</t>
  </si>
  <si>
    <t>Plaza</t>
  </si>
  <si>
    <t>Número de plazas</t>
  </si>
  <si>
    <t>Confianza</t>
  </si>
  <si>
    <t>Base</t>
  </si>
  <si>
    <t>Honorarios</t>
  </si>
  <si>
    <t>Suma</t>
  </si>
  <si>
    <r>
      <t>Tabulador de sueldos y salarios</t>
    </r>
    <r>
      <rPr>
        <b/>
        <sz val="10"/>
        <color rgb="FF595959"/>
        <rFont val="Arial"/>
        <family val="2"/>
      </rPr>
      <t xml:space="preserve"> </t>
    </r>
    <r>
      <rPr>
        <sz val="10"/>
        <color rgb="FF595959"/>
        <rFont val="Arial"/>
        <family val="2"/>
      </rPr>
      <t>(sin seguridad pública)</t>
    </r>
  </si>
  <si>
    <t>Costo anual bruto</t>
  </si>
  <si>
    <r>
      <t>Nota</t>
    </r>
    <r>
      <rPr>
        <sz val="9"/>
        <color rgb="FF595959"/>
        <rFont val="Arial"/>
        <family val="2"/>
      </rPr>
      <t>: El presente tabulador contiene todas las plazas autorizadas en la plantilla municipal, a excepción de las del sistema de seguridad pública municipal.</t>
    </r>
  </si>
  <si>
    <t>Costo mensual bruto</t>
  </si>
  <si>
    <t>Costo patronal</t>
  </si>
  <si>
    <t>X</t>
  </si>
  <si>
    <t>Impuesto sobre nómina</t>
  </si>
  <si>
    <t>Seguridad social</t>
  </si>
  <si>
    <t>Total percepción mensual neta más proporción de aguinaldo y prima vacacional</t>
  </si>
  <si>
    <t>Total percepción mensual neta</t>
  </si>
  <si>
    <t>Deducciones</t>
  </si>
  <si>
    <t>Total deducciones</t>
  </si>
  <si>
    <t>ISR</t>
  </si>
  <si>
    <t>Percepción mensual bruta</t>
  </si>
  <si>
    <t>Total percepción mensual bruta</t>
  </si>
  <si>
    <t>Prestaciones adicionales mensuales [1]</t>
  </si>
  <si>
    <t>Despensa</t>
  </si>
  <si>
    <t>Sueldo base mensual</t>
  </si>
  <si>
    <t>[1] Especificar el contenido de las prestaciones adicionales. Ej. Compensaciones, bonos, ayudas, sobresueldos, etc.</t>
  </si>
  <si>
    <t xml:space="preserve">	</t>
  </si>
  <si>
    <t>SALDO DE LA DEUDA PÚBLICA</t>
  </si>
  <si>
    <t>No. de crédito (registro SHCP)</t>
  </si>
  <si>
    <t>Institución bancaria</t>
  </si>
  <si>
    <t>Fecha de contratación</t>
  </si>
  <si>
    <t>Tipo de instrumento</t>
  </si>
  <si>
    <t>Tasa de interés</t>
  </si>
  <si>
    <t>Plazo de vencimiento</t>
  </si>
  <si>
    <t>Fuente o garantía de pago</t>
  </si>
  <si>
    <t>Monto contratado</t>
  </si>
  <si>
    <t>Destino</t>
  </si>
  <si>
    <t>Otros pasivos circulantes</t>
  </si>
  <si>
    <t>Otros pasivos no circulantes</t>
  </si>
  <si>
    <t>Total deuda y otros pasivos al __ de _____ de 2016</t>
  </si>
  <si>
    <t>Para el ejercicio fiscal 2017 se establece una asignación presupuestaria para el pago de la deuda pública contratada con la banca privada y/o de desarrollo por la cantidad de __________, la cual será ejercida de la siguiente forma:</t>
  </si>
  <si>
    <t>9000 Deuda Pública</t>
  </si>
  <si>
    <t>9900 ADEFAS</t>
  </si>
  <si>
    <t>Amortización de la Deuda Pública</t>
  </si>
  <si>
    <t>Intereses de la Deuda Pública</t>
  </si>
  <si>
    <t>Comisiones de la Deuda Pública</t>
  </si>
  <si>
    <t>Gastos de la Deuda Pública</t>
  </si>
  <si>
    <t>Costos por Coberturas</t>
  </si>
  <si>
    <t>Apoyos Financieros</t>
  </si>
  <si>
    <t>Número de Programas presupuestarios</t>
  </si>
  <si>
    <t>Número de programas presupuestarios</t>
  </si>
  <si>
    <t>Matrices de indicadores</t>
  </si>
  <si>
    <t>Indicadores para resultados</t>
  </si>
  <si>
    <t>Total (%)</t>
  </si>
  <si>
    <t>Ej. Dirección de Finanzas</t>
  </si>
  <si>
    <t>Número (%)</t>
  </si>
  <si>
    <t>Monto (%)</t>
  </si>
  <si>
    <t>Ej. Dirección de Catastro</t>
  </si>
  <si>
    <t>…</t>
  </si>
  <si>
    <t>ANALÍTICO DE INGRESOS</t>
  </si>
  <si>
    <t>CRI</t>
  </si>
  <si>
    <t>DENOMINACIÓN</t>
  </si>
  <si>
    <t>APROBADO</t>
  </si>
  <si>
    <t>F.F.</t>
  </si>
  <si>
    <t>C.A/C.P/COG</t>
  </si>
  <si>
    <t>FF</t>
  </si>
  <si>
    <t>C.F/C.T.G</t>
  </si>
  <si>
    <t>C.E</t>
  </si>
  <si>
    <t>ANALÍTICO DE EGRESOS</t>
  </si>
  <si>
    <r>
      <t>El presupuesto de egresos de la entidad con base en la Clasificación por Objeto del Gasto a nivel de capítulo, concepto y partida genérica, se distribuye de la siguiente manera:</t>
    </r>
    <r>
      <rPr>
        <sz val="11"/>
        <color rgb="FF595959"/>
        <rFont val="Arial"/>
        <family val="2"/>
      </rPr>
      <t xml:space="preserve"> </t>
    </r>
    <r>
      <rPr>
        <sz val="9"/>
        <color rgb="FF0070C0"/>
        <rFont val="Arial"/>
        <family val="2"/>
      </rPr>
      <t>(La entidad podrá desglosar esta clasificación hasta el nivel de partida específica)</t>
    </r>
  </si>
  <si>
    <t xml:space="preserve">El presupuesto de egresos de la entidad con base en la Clasificación por Tipo de Gasto se distribuye de la siguiente manera: </t>
  </si>
  <si>
    <r>
      <t>La forma en que se integran los ingresos de la Entidad, de acuerdo con la Clasificación por Fuentes de Financiamiento, es la siguiente:</t>
    </r>
    <r>
      <rPr>
        <sz val="8"/>
        <color rgb="FF0070C0"/>
        <rFont val="Arial"/>
        <family val="2"/>
      </rPr>
      <t xml:space="preserve"> </t>
    </r>
  </si>
  <si>
    <t xml:space="preserve">El presupuesto de egresos de la entidad del ejercicio 2018 con base en la Clasificación Administrativa, se distribuye de la siguiente manera: </t>
  </si>
  <si>
    <t xml:space="preserve"> El presupuesto de egresos de la entidad del ejercicio 2018 con base en la Clasificación Funcional del Gasto a nivel de finalidad, función y subfunción, se distribuye de la siguiente manera: </t>
  </si>
  <si>
    <t xml:space="preserve">El presupuesto de egresos de la entidad del ejercicio 2018 con base en la Clasificación Programática, desglosando por programa presupuestario, se distribuye de la siguiente manera: </t>
  </si>
  <si>
    <t>Los programas con recursos concurrentes provenientes de transferencias federales, estatales e ingresos propios ascienden a ________________, distribuidos de la siguiente forma:</t>
  </si>
  <si>
    <t>Las erogaciones previstas en el presente presupuesto de egresos para otorgar subsidios y ayudas sociales, se distribuyen conforme a las siguientes tablas:</t>
  </si>
  <si>
    <t>Las asignaciones presupuestales a Instituciones sin fines de lucro u organismos de la sociedad civil para el ejercicio fiscal 2018 son las siguientes:</t>
  </si>
  <si>
    <t>El Anexo Transversal para la atención de las niñas, niños y adolescentes es un elemento fundamental para evaluar el compromiso de los distintos órdenes de gobierno, incluyendo a los gobiernos municipales, respecto del cumplimiento de la Convención sobre los Derechos del Niño, ya que es el único instrumento disponible para conocer el abanico de programas presupuestarios focalizados en niños, niñas y adolescentes.</t>
  </si>
  <si>
    <t>El gasto previsto para prestaciones sindicales importa la cantidad de __________ y se distribuye de la siguiente manera:</t>
  </si>
  <si>
    <r>
      <t xml:space="preserve">El gasto contemplado en el presente presupuesto de egresos y que cuenta con aprobación para realizar erogaciones plurianuales, se muestra a continuación: </t>
    </r>
    <r>
      <rPr>
        <sz val="9"/>
        <color rgb="FF0070C0"/>
        <rFont val="Arial"/>
        <family val="2"/>
      </rPr>
      <t>(en caso de que se contemplen erogaciones plurianuales)</t>
    </r>
  </si>
  <si>
    <r>
      <t xml:space="preserve">El presente Presupuesto de Egresos contempla las cantidades que se deben pagar durante el año 2018, al amparo de los contratos celebrados entre el municipio y un inversionista proveedor, mediante el cual se establece, por una parte, la obligación del inversionista proveedor de prestar a un plazo no menor de tres años y no mayor de treinta años, servicios al amparo de un Proyecto para Prestación de Servicios, con los activos que éste construya o suministre y, por la otra, la obligación de pago por parte del municipio por los servicios que le sean proporcionados. </t>
    </r>
    <r>
      <rPr>
        <sz val="9"/>
        <color rgb="FF0070C0"/>
        <rFont val="Arial"/>
        <family val="2"/>
      </rPr>
      <t>(En caso de que la entidad cuente con PPS)</t>
    </r>
  </si>
  <si>
    <t>Contraprestación anual convenida para el año 2018</t>
  </si>
  <si>
    <r>
      <t xml:space="preserve">El monto aproximado a pagarse por concepto de valor de terminación en caso de una terminación anticipada por incumplimiento del municipio sería de _____, por causas de fuerza mayor u otras sería de _____, según lo establecido en los contratos de proyectos para prestación de servicios. </t>
    </r>
    <r>
      <rPr>
        <sz val="9"/>
        <color rgb="FF0070C0"/>
        <rFont val="Arial"/>
        <family val="2"/>
      </rPr>
      <t>(En caso de que la entidad cuente con PPS)</t>
    </r>
  </si>
  <si>
    <r>
      <t xml:space="preserve">Lo anterior de conformidad con lo establecido en el artículo __ de la Ley de Proyectos para Prestación de Servicios para el Estado de __________. </t>
    </r>
    <r>
      <rPr>
        <sz val="9"/>
        <color rgb="FF0070C0"/>
        <rFont val="Arial"/>
        <family val="2"/>
      </rPr>
      <t>(En caso de que la entidad cuente con PPS)</t>
    </r>
  </si>
  <si>
    <t>En el caso de terminación anticipada de los contratos de proyecto de prestación de servicios, la entidad deberá pagar al inversionista proveedor los servicios prestados, así como los gastos e inversiones no recuperables que estén debidamente comprobados y se relacionen directamente con el contrato de prestación de servicios correspondiente.Lo anterior de conformidad con el artículo 32 de la Ley de Proyectos de Prestación de Servicios para el Estado y los Municipios de Guanajuato</t>
  </si>
  <si>
    <r>
      <t xml:space="preserve">La entidad __________ no desglosa pago para contratos de asociaciones público privadas, en el presupuesto de egresos del ejercicio 201_, debido a que la entidad no tiene contratos suscritos al amparo de la Ley de Proyectos para Prestación de Servicios para el Estado de __________, la cual regula las asociaciones público privadas en el estado de __________, por lo que no existen compromisos plurianuales ligados a Proyectos para Prestación de Servicios (PPS). </t>
    </r>
    <r>
      <rPr>
        <sz val="9"/>
        <color rgb="FF0070C0"/>
        <rFont val="Arial"/>
        <family val="2"/>
      </rPr>
      <t>(En caso de que la entidad no cuente con PPS)</t>
    </r>
  </si>
  <si>
    <t>Analítico de plazas de la Entidad</t>
  </si>
  <si>
    <t>Los servidores públicos ocupantes de las plazas a que se refiere el analítico de plazas, percibirán las remuneraciones que se determinen en el Tabulador de sueldos y salarios, el cual se integra en el presente presupuesto de egresos con base en lo establecido en los artículos 115 fracción IV y 127 de la Constitución Política de los Estados Unidos Mexicanos; sin que el total de erogaciones por servicios personales exceda de los montos aprobados en este Presupuesto.</t>
  </si>
  <si>
    <r>
      <t>El saldo de la deuda pública de la entidado de __________, Gto., es de __________, con fecha de corte al __ de _____ de 2017. </t>
    </r>
    <r>
      <rPr>
        <sz val="9"/>
        <color rgb="FF0070C0"/>
        <rFont val="Arial"/>
        <family val="2"/>
      </rPr>
      <t>(La fecha de corte corresponde al momento en que se presenta el proyecto de presupuesto de egresos municipal o bien una estimación del saldo al cierre del ejercicio fiscal en que se presenta el proyecto de presupuesto municipal)</t>
    </r>
  </si>
  <si>
    <t>Saldo al __ de _____ de 2017</t>
  </si>
  <si>
    <t>El Presupuesto de Egresos de la entidad __________ se conforma por __________ de gasto propio y __________ proveniente de gasto federalizado y/o estatal.</t>
  </si>
  <si>
    <t>Los viáticos y gastos de traslado para el personal adscrito a la entidad deberán ser autorizados por los titulares de las mismas, previa valoración y conveniencia de la comisión que motiva la necesidad de traslado y/o asistencia del o los servidores públicos, debiéndose ajustar al tabulador aprobado por la entidad.</t>
  </si>
  <si>
    <t>A continuación se presenta el desglose de los viáticos y gastos de traslados, de conformidad con el Acuerdo por el que se emite el Clasificador por Objeto del Gasto.</t>
  </si>
  <si>
    <t>Área</t>
  </si>
  <si>
    <t>Presupuesto 2018</t>
  </si>
  <si>
    <t>Presupuesto PbR 2018</t>
  </si>
  <si>
    <r>
      <t>Los programas presupuestarios de la entidad que forman parte del presupuesto basado en resultados (</t>
    </r>
    <r>
      <rPr>
        <b/>
        <sz val="10"/>
        <color rgb="FF595959"/>
        <rFont val="Arial"/>
        <family val="2"/>
      </rPr>
      <t>PbR</t>
    </r>
    <r>
      <rPr>
        <sz val="10"/>
        <color rgb="FF595959"/>
        <rFont val="Arial"/>
        <family val="2"/>
      </rPr>
      <t>) ascienden a la cantidad de __ (__% del total de programas presupuestarios de la entidad) y tienen asignados en conjunto para el ejercicio fiscal 2018 un total de __________. Su distribución por área ejecutora se señala a continuación:</t>
    </r>
  </si>
  <si>
    <r>
      <t xml:space="preserve">En  </t>
    </r>
    <r>
      <rPr>
        <b/>
        <sz val="10"/>
        <color rgb="FF595959"/>
        <rFont val="Arial"/>
        <family val="2"/>
      </rPr>
      <t>Anexo, se</t>
    </r>
    <r>
      <rPr>
        <sz val="10"/>
        <color rgb="FF595959"/>
        <rFont val="Arial"/>
        <family val="2"/>
      </rPr>
      <t xml:space="preserve">  deben presentar  las Matrices de Indicadores para Resultados (</t>
    </r>
    <r>
      <rPr>
        <b/>
        <sz val="10"/>
        <color rgb="FF595959"/>
        <rFont val="Arial"/>
        <family val="2"/>
      </rPr>
      <t>MIR</t>
    </r>
    <r>
      <rPr>
        <sz val="10"/>
        <color rgb="FF595959"/>
        <rFont val="Arial"/>
        <family val="2"/>
      </rPr>
      <t>) de los programas presupuestarios de la entidad que forman parte del presupuesto basado en resultados.</t>
    </r>
  </si>
  <si>
    <t xml:space="preserve">Clasificación por Fuentes de Financiamiento </t>
  </si>
  <si>
    <t>Clasificación por Tipo de Gasto</t>
  </si>
  <si>
    <t>Clasificación Administrativa</t>
  </si>
  <si>
    <t>Clasificación Funcional del Gasto (Finalidad, función y subfunción)</t>
  </si>
  <si>
    <t>Clasificación Programática</t>
  </si>
  <si>
    <t>Programas con recursos concurrentes por orden de gobierno</t>
  </si>
  <si>
    <t>01-DIRECCIÓN GENERAL</t>
  </si>
  <si>
    <t>NO APLICA</t>
  </si>
  <si>
    <t>Sueldos base</t>
  </si>
  <si>
    <t>Prima vacacional</t>
  </si>
  <si>
    <t>Gratificación de fin de año</t>
  </si>
  <si>
    <t>Remuneraciones por horas extraordinarias</t>
  </si>
  <si>
    <t>Aportaciones al ISSEG</t>
  </si>
  <si>
    <t>Aportaciones IMSS</t>
  </si>
  <si>
    <t>Aportaciones INFONAVIT</t>
  </si>
  <si>
    <t>Materiales y útiles de oficina</t>
  </si>
  <si>
    <t>Combustibles y lubricantes para vehiculos</t>
  </si>
  <si>
    <t>Instalación de mobiliario y equipo de administración</t>
  </si>
  <si>
    <t>Conservación y mantenimiento de inmuebles</t>
  </si>
  <si>
    <t>Mantenimiento y conservación de vehiculos terrestres</t>
  </si>
  <si>
    <t>Viáticos nacionales para servidores publicos en el pais</t>
  </si>
  <si>
    <t>Otros impuestos y derechos</t>
  </si>
  <si>
    <t>Impuesto sobre nóminas</t>
  </si>
  <si>
    <t>TRANSFERENCIA PARA SERVICIOS PERSONALES</t>
  </si>
  <si>
    <t>TRANSFERENCIA PARA MATERIALES Y SUMINISTROS</t>
  </si>
  <si>
    <t>TRANSFERENCIA PARA SERVICIOS BÁSICOS</t>
  </si>
  <si>
    <t>TRANSFERENCIA PARA BIENES MUEBLES,INMUEBLES E INTANGIBLES</t>
  </si>
  <si>
    <t>INSTITUTO MUNICIPAL DE INVESTIGACION, PLANEACION Y ESTADISTICA PARA EL MUNICIPIO DE CELAYA, GTO.</t>
  </si>
  <si>
    <t>DIRECCION GENERAL</t>
  </si>
  <si>
    <t>PRESUPUESTO DE EGRESOS</t>
  </si>
  <si>
    <t>DIRECCIONAMIENTO DEL IMIPE</t>
  </si>
  <si>
    <t xml:space="preserve">E0001  </t>
  </si>
  <si>
    <t>Conservación y Mantenimiento de Inmuebles</t>
  </si>
  <si>
    <t>COORDINACION ADMINISTRATIVA</t>
  </si>
  <si>
    <t>Viáticos nacionales para servidores públicos en el desempeño de funciones oficiales</t>
  </si>
  <si>
    <t>Las asignaciones previstas para la Entidad, en el ejercicio 2018 importan la cantidad de 22,245,938.58 y de acuerdo a la clasificación por objeto del gasto a nivel de capítulo, se desglosan por cada una de las unidades ejecutoras como se muestra a continuación:</t>
  </si>
  <si>
    <t>El presupuesto asignado para el pago de pensiones y jubilaciones es de 0.00 y se desglosa en las partidas 451 “Pensiones”, 452 “Jubilaciones” y 459 “Otras pensiones y jubilaciones” de la clasificación por objeto del gasto.</t>
  </si>
  <si>
    <t>En el ejercicio fiscal 2018, la Entidad contará con _43_ plazas de conformidad con lo siguiente:</t>
  </si>
  <si>
    <t>DIRECTOR GENERAL</t>
  </si>
  <si>
    <t>COORDINADOR DE AREA</t>
  </si>
  <si>
    <t>INFONAVIT</t>
  </si>
  <si>
    <t>2.4.1</t>
  </si>
  <si>
    <t xml:space="preserve">     31120-9201 DIRECCION GENERAL</t>
  </si>
  <si>
    <t>4411  Gastos relacionados con actividades culturales, deportivas y de ayuda extraordinaria</t>
  </si>
  <si>
    <t>12 - 29 años</t>
  </si>
  <si>
    <t>jovenes</t>
  </si>
  <si>
    <t>INSTIUTO DE LA JUVENTUD GUANAJUATENSE</t>
  </si>
  <si>
    <t>FORTALECIMIENTO DE INSTANCIAS MUNICIPALES DE JUVENTUD</t>
  </si>
  <si>
    <t>COORDINACION DE VINCULACION</t>
  </si>
  <si>
    <t>COORDINACION DE FORMACION INTEGRAL</t>
  </si>
  <si>
    <t>COORDINACION DE PREVENCION</t>
  </si>
  <si>
    <t>COORDINACION DE CULTURA URBANA</t>
  </si>
  <si>
    <t>COORDINACION DE COMUNICACIÓN</t>
  </si>
  <si>
    <t>Gastos relacionados con actividades culturales, deportivas y de ayuda extraordinaria</t>
  </si>
  <si>
    <t>GASTOS RELACIONADOS CON ACTIVIDADES CULTURALES, DEPORTIVAS Y DE AYUDA EXTRAORDINARIA</t>
  </si>
  <si>
    <t>31120-9201</t>
  </si>
  <si>
    <t>SUELDOS BASE</t>
  </si>
  <si>
    <t>PRIMA VACACIONAL</t>
  </si>
  <si>
    <t>GRATIFICACION DE FIN DE AÑO</t>
  </si>
  <si>
    <t>APORTACIONES IMSS</t>
  </si>
  <si>
    <t>APORTACIONES INFONAVIT</t>
  </si>
  <si>
    <t>AHORRO PARA EL RETIRO</t>
  </si>
  <si>
    <t>PRESTACIONES ESTABLECIDAS POR CONDICIONES GENERALES DE TRABAJO</t>
  </si>
  <si>
    <t>Equipos menores de oficina</t>
  </si>
  <si>
    <t>Material impreso e información digital</t>
  </si>
  <si>
    <t>MATERIAL DE LIMPIEZA</t>
  </si>
  <si>
    <t>Productos alimenticios para el personal en las instalaciones de las dependencias y entidades</t>
  </si>
  <si>
    <t>Productos alimenticios para animales</t>
  </si>
  <si>
    <t>Medicinas y productos farmacéuticos</t>
  </si>
  <si>
    <t xml:space="preserve">Materiales diversos </t>
  </si>
  <si>
    <t>Combustibles, lubricantes y aditivos para vehículos terrestres, aéreos, marítimos, lacustres y fluviales asignados a servidores públicos</t>
  </si>
  <si>
    <t>Vestuario y Uniformes</t>
  </si>
  <si>
    <t>Artículos deportivos</t>
  </si>
  <si>
    <t>Herramientas menores</t>
  </si>
  <si>
    <t>Servicio de energía eléctrica</t>
  </si>
  <si>
    <t>Servicio de agua</t>
  </si>
  <si>
    <t>Servicio telefonía tradicional</t>
  </si>
  <si>
    <t xml:space="preserve">Servicio postal </t>
  </si>
  <si>
    <t>Otros arrendamientos</t>
  </si>
  <si>
    <t>servicios de capacitación</t>
  </si>
  <si>
    <t>Impresiones de documentos oficiales para la prestación de servicios públicos, identificación, formatos administrativos y fiscales, formas valoradas, certificados y títulos</t>
  </si>
  <si>
    <t>Seguros de responsabilidad patrimonial y fianzas</t>
  </si>
  <si>
    <t>Seguros de bienes patrimoniales</t>
  </si>
  <si>
    <t>Instalación , reparación y mantenimiento de mobiliario y equipo de administración</t>
  </si>
  <si>
    <t>Mantenimiento y conservación de vehículos terrestres, aéreos, marítimos, lacustres y fluviales</t>
  </si>
  <si>
    <t xml:space="preserve">Difusión e información de mensajes y actividades gubernamentales </t>
  </si>
  <si>
    <t>Servicio de creación y difusión de contenido exclusivamente a través de internet</t>
  </si>
  <si>
    <t>Gastos de orden social y cultural</t>
  </si>
  <si>
    <t>Congresos y convenciones</t>
  </si>
  <si>
    <t>Impuesto sobre nomina</t>
  </si>
  <si>
    <t>Premios, recompensas, pensiones de gracia y pensión recreativa estudiantil</t>
  </si>
  <si>
    <t xml:space="preserve">Equipo de Audio y de Video </t>
  </si>
  <si>
    <t>DESARROLLO SOCIAL</t>
  </si>
  <si>
    <t>RECREACION, CULTURA Y OTRAS MANIFESTACIONES SOCIALES</t>
  </si>
  <si>
    <t>DEPORTE Y RECREACIÓN</t>
  </si>
  <si>
    <t>TRANSFERENCIAS, ASIGNACIONES, SUBSIDIOS Y OTRAS AYUDAS</t>
  </si>
  <si>
    <t>Ahorro para el retiro</t>
  </si>
  <si>
    <t>Aportaciones al sistema para el retiro</t>
  </si>
  <si>
    <t>Prestaciones contractuales</t>
  </si>
  <si>
    <t xml:space="preserve">Prestaciones establecidas por condiciones generales de trabajo </t>
  </si>
  <si>
    <t>Alimentos y utensilios</t>
  </si>
  <si>
    <t>Productos alimenticios para personas</t>
  </si>
  <si>
    <t>Materias primas y materiales de producción y comercialización</t>
  </si>
  <si>
    <t>Productos químicos, farmacéuticos y de laboratorio adquiridos como materia prima</t>
  </si>
  <si>
    <t>Productos químicos, farmacéuticos y de laboratorio</t>
  </si>
  <si>
    <t>Vestuario, blancos, prendas de protección y artículos deportivos</t>
  </si>
  <si>
    <t>Vestuario y uniformes</t>
  </si>
  <si>
    <t>Herramientas, refacciones y accesorios menores</t>
  </si>
  <si>
    <t>Otros materiales y artículos de construcción y reparación</t>
  </si>
  <si>
    <t>Agua</t>
  </si>
  <si>
    <t>Servicios postales y telegráficos</t>
  </si>
  <si>
    <t>Servicios de arrendamiento</t>
  </si>
  <si>
    <t>Servicios de apoyo administrativo, traducción, fotocopiado e impresión</t>
  </si>
  <si>
    <t>Servicios de comunicación social y publicidad</t>
  </si>
  <si>
    <t>Servicio de creación y difusión de contenido exclusivamente a través de Internet</t>
  </si>
  <si>
    <t xml:space="preserve">Servicios de capacitación </t>
  </si>
  <si>
    <t>Ayudas sociales</t>
  </si>
  <si>
    <t>Ayudas sociales a personas</t>
  </si>
  <si>
    <t>Mobiliario y equipo educacional y recreativo</t>
  </si>
  <si>
    <t>Equipos y aparatos audiovisuales</t>
  </si>
  <si>
    <t>Equipo de audio y de video</t>
  </si>
  <si>
    <t>DIRECTOR  DE ÀREA</t>
  </si>
  <si>
    <t>COORDINACIÓN DE ORIENTACIÓN Y PREVENCIÓN</t>
  </si>
  <si>
    <t>COORDINACIÓN DE FORMACIÓN INTEGRAL</t>
  </si>
  <si>
    <t>COORDINACIÓN DE VINCULACIÒN INSTITUCIONAL</t>
  </si>
  <si>
    <t>COORDINACIÓN DE CULTURA URBANA</t>
  </si>
  <si>
    <t>COORDINACIÓN DE COMUNICACIÓN SOCIAL</t>
  </si>
  <si>
    <t>COORDINACIÓN ADMINISTRATIVA</t>
  </si>
  <si>
    <t>AUXILIAR CULTURA URBANA</t>
  </si>
  <si>
    <t>ORGANO DE VIGILANCIA</t>
  </si>
  <si>
    <t>Alimento</t>
  </si>
  <si>
    <t>o. Prestaciones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</si>
</sst>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45" x14ac:knownFonts="1">
    <font>
      <sz val="11"/>
      <color theme="1"/>
      <name val="Calibri"/>
      <family val="2"/>
      <scheme val="minor"/>
    </font>
    <font>
      <b/>
      <sz val="11"/>
      <color theme="0"/>
      <name val="Calibri"/>
      <family val="2"/>
      <scheme val="minor"/>
    </font>
    <font>
      <sz val="11"/>
      <color theme="0"/>
      <name val="Calibri"/>
      <family val="2"/>
      <scheme val="minor"/>
    </font>
    <font>
      <sz val="10"/>
      <color rgb="FF595959"/>
      <name val="Arial"/>
      <family val="2"/>
    </font>
    <font>
      <sz val="9"/>
      <color rgb="FF0070C0"/>
      <name val="Arial"/>
      <family val="2"/>
    </font>
    <font>
      <sz val="8"/>
      <color rgb="FF0070C0"/>
      <name val="Arial"/>
      <family val="2"/>
    </font>
    <font>
      <u/>
      <sz val="11"/>
      <color theme="10"/>
      <name val="Calibri"/>
      <family val="2"/>
      <scheme val="minor"/>
    </font>
    <font>
      <b/>
      <sz val="10"/>
      <color rgb="FF595959"/>
      <name val="Arial"/>
      <family val="2"/>
    </font>
    <font>
      <sz val="9"/>
      <color rgb="FF595959"/>
      <name val="Calibri Light"/>
      <family val="2"/>
    </font>
    <font>
      <b/>
      <vertAlign val="superscript"/>
      <sz val="9"/>
      <color rgb="FF595959"/>
      <name val="Calibri Light"/>
      <family val="2"/>
    </font>
    <font>
      <sz val="10"/>
      <color theme="1"/>
      <name val="Calibri"/>
      <family val="2"/>
      <scheme val="minor"/>
    </font>
    <font>
      <b/>
      <sz val="10"/>
      <color theme="0"/>
      <name val="Arial"/>
      <family val="2"/>
    </font>
    <font>
      <sz val="9"/>
      <color rgb="FF595959"/>
      <name val="Arial"/>
      <family val="2"/>
    </font>
    <font>
      <sz val="10"/>
      <color theme="0"/>
      <name val="Arial"/>
      <family val="2"/>
    </font>
    <font>
      <sz val="11"/>
      <color rgb="FF595959"/>
      <name val="Arial"/>
      <family val="2"/>
    </font>
    <font>
      <sz val="11"/>
      <color rgb="FF000000"/>
      <name val="Calibri"/>
      <family val="2"/>
      <scheme val="minor"/>
    </font>
    <font>
      <b/>
      <vertAlign val="superscript"/>
      <sz val="9"/>
      <color theme="1"/>
      <name val="Calibri Light"/>
      <family val="2"/>
    </font>
    <font>
      <sz val="12"/>
      <color rgb="FF000000"/>
      <name val="Arial"/>
      <family val="2"/>
    </font>
    <font>
      <b/>
      <sz val="9"/>
      <color rgb="FF595959"/>
      <name val="Arial"/>
      <family val="2"/>
    </font>
    <font>
      <sz val="7"/>
      <color rgb="FF0070C0"/>
      <name val="Arial"/>
      <family val="2"/>
    </font>
    <font>
      <b/>
      <sz val="9"/>
      <color theme="0"/>
      <name val="Arial"/>
      <family val="2"/>
    </font>
    <font>
      <b/>
      <sz val="10"/>
      <color theme="0"/>
      <name val="Calibri"/>
      <family val="2"/>
      <scheme val="minor"/>
    </font>
    <font>
      <sz val="10"/>
      <name val="Arial"/>
      <family val="2"/>
    </font>
    <font>
      <b/>
      <sz val="8"/>
      <color theme="0"/>
      <name val="Calibri"/>
      <family val="2"/>
      <scheme val="minor"/>
    </font>
    <font>
      <b/>
      <sz val="7"/>
      <color theme="0"/>
      <name val="Calibri"/>
      <family val="2"/>
      <scheme val="minor"/>
    </font>
    <font>
      <b/>
      <sz val="10"/>
      <name val="Calibri"/>
      <family val="2"/>
      <scheme val="minor"/>
    </font>
    <font>
      <sz val="9"/>
      <color rgb="FF911844"/>
      <name val="Segoe UI"/>
      <family val="2"/>
    </font>
    <font>
      <b/>
      <sz val="11"/>
      <color theme="1"/>
      <name val="Calibri"/>
      <family val="2"/>
      <scheme val="minor"/>
    </font>
    <font>
      <sz val="11"/>
      <color theme="4" tint="-0.499984740745262"/>
      <name val="Calibri"/>
      <family val="2"/>
      <scheme val="minor"/>
    </font>
    <font>
      <b/>
      <sz val="11"/>
      <color theme="4" tint="-0.499984740745262"/>
      <name val="Calibri"/>
      <family val="2"/>
      <scheme val="minor"/>
    </font>
    <font>
      <b/>
      <sz val="14"/>
      <color theme="4" tint="-0.499984740745262"/>
      <name val="Calibri"/>
      <family val="2"/>
      <scheme val="minor"/>
    </font>
    <font>
      <b/>
      <sz val="10"/>
      <color theme="4" tint="-0.499984740745262"/>
      <name val="Arial"/>
      <family val="2"/>
    </font>
    <font>
      <b/>
      <sz val="12"/>
      <color theme="4" tint="-0.499984740745262"/>
      <name val="Arial"/>
      <family val="2"/>
    </font>
    <font>
      <sz val="8"/>
      <color theme="0"/>
      <name val="Arial"/>
      <family val="2"/>
    </font>
    <font>
      <u/>
      <sz val="11"/>
      <color theme="0"/>
      <name val="Calibri"/>
      <family val="2"/>
      <scheme val="minor"/>
    </font>
    <font>
      <sz val="10"/>
      <name val="Calibri"/>
      <family val="2"/>
      <scheme val="minor"/>
    </font>
    <font>
      <b/>
      <sz val="10"/>
      <color theme="1"/>
      <name val="Arial"/>
      <family val="2"/>
    </font>
    <font>
      <b/>
      <sz val="9"/>
      <name val="Arial"/>
      <family val="2"/>
    </font>
    <font>
      <b/>
      <sz val="10"/>
      <name val="Arial"/>
      <family val="2"/>
    </font>
    <font>
      <sz val="11"/>
      <color theme="1"/>
      <name val="Calibri"/>
      <family val="2"/>
      <scheme val="minor"/>
    </font>
    <font>
      <sz val="11"/>
      <color theme="1"/>
      <name val="Calibri"/>
      <family val="2"/>
      <charset val="1"/>
      <scheme val="minor"/>
    </font>
    <font>
      <sz val="10"/>
      <color theme="1"/>
      <name val="Times New Roman"/>
      <family val="2"/>
    </font>
    <font>
      <sz val="11"/>
      <color indexed="8"/>
      <name val="Calibri"/>
      <family val="2"/>
    </font>
    <font>
      <b/>
      <sz val="11"/>
      <color theme="8" tint="-0.499984740745262"/>
      <name val="Calibri"/>
      <family val="2"/>
    </font>
    <font>
      <sz val="11"/>
      <color theme="1"/>
      <name val="Century Gothic"/>
      <family val="2"/>
    </font>
  </fonts>
  <fills count="20">
    <fill>
      <patternFill patternType="none"/>
    </fill>
    <fill>
      <patternFill patternType="gray125"/>
    </fill>
    <fill>
      <patternFill patternType="solid">
        <fgColor rgb="FFF2F2F2"/>
        <bgColor indexed="64"/>
      </patternFill>
    </fill>
    <fill>
      <gradientFill degree="135">
        <stop position="0">
          <color theme="4" tint="-0.49803155613879818"/>
        </stop>
        <stop position="0.5">
          <color theme="4"/>
        </stop>
        <stop position="1">
          <color theme="4" tint="-0.49803155613879818"/>
        </stop>
      </gradientFill>
    </fill>
    <fill>
      <patternFill patternType="solid">
        <fgColor rgb="FFFFFFFF"/>
        <bgColor indexed="64"/>
      </patternFill>
    </fill>
    <fill>
      <patternFill patternType="solid">
        <fgColor rgb="FFBFBFBF"/>
        <bgColor indexed="64"/>
      </patternFill>
    </fill>
    <fill>
      <patternFill patternType="solid">
        <fgColor theme="4" tint="-0.499984740745262"/>
        <bgColor indexed="64"/>
      </patternFill>
    </fill>
    <fill>
      <gradientFill degree="45">
        <stop position="0">
          <color theme="4" tint="-0.49803155613879818"/>
        </stop>
        <stop position="0.5">
          <color theme="4"/>
        </stop>
        <stop position="1">
          <color theme="4" tint="-0.49803155613879818"/>
        </stop>
      </gradientFill>
    </fill>
    <fill>
      <patternFill patternType="solid">
        <fgColor rgb="FFA6A6A6"/>
        <bgColor indexed="64"/>
      </patternFill>
    </fill>
    <fill>
      <patternFill patternType="solid">
        <fgColor rgb="FFD9D9D9"/>
        <bgColor indexed="64"/>
      </patternFill>
    </fill>
    <fill>
      <gradientFill type="path" top="1" bottom="1">
        <stop position="0">
          <color theme="4" tint="-0.25098422193060094"/>
        </stop>
        <stop position="1">
          <color theme="4" tint="0.40000610370189521"/>
        </stop>
      </gradientFill>
    </fill>
    <fill>
      <gradientFill degree="90">
        <stop position="0">
          <color theme="4" tint="-0.49803155613879818"/>
        </stop>
        <stop position="1">
          <color theme="4"/>
        </stop>
      </gradientFill>
    </fill>
    <fill>
      <gradientFill type="path" top="1" bottom="1">
        <stop position="0">
          <color theme="4" tint="-0.25098422193060094"/>
        </stop>
        <stop position="1">
          <color theme="4"/>
        </stop>
      </gradientFill>
    </fill>
    <fill>
      <gradientFill degree="45">
        <stop position="0">
          <color theme="4" tint="-0.25098422193060094"/>
        </stop>
        <stop position="0.5">
          <color theme="4"/>
        </stop>
        <stop position="1">
          <color theme="4" tint="-0.25098422193060094"/>
        </stop>
      </gradientFill>
    </fill>
    <fill>
      <gradientFill type="path" top="1" bottom="1">
        <stop position="0">
          <color theme="4" tint="-0.49803155613879818"/>
        </stop>
        <stop position="1">
          <color theme="4"/>
        </stop>
      </gradientFill>
    </fill>
    <fill>
      <gradientFill degree="135">
        <stop position="0">
          <color theme="4" tint="-0.25098422193060094"/>
        </stop>
        <stop position="0.5">
          <color theme="4"/>
        </stop>
        <stop position="1">
          <color theme="4" tint="-0.25098422193060094"/>
        </stop>
      </gradientFill>
    </fill>
    <fill>
      <gradientFill degree="270">
        <stop position="0">
          <color theme="8" tint="-0.25098422193060094"/>
        </stop>
        <stop position="1">
          <color theme="8" tint="-0.49803155613879818"/>
        </stop>
      </gradientFill>
    </fill>
    <fill>
      <patternFill patternType="solid">
        <fgColor theme="4" tint="0.79998168889431442"/>
        <bgColor indexed="64"/>
      </patternFill>
    </fill>
    <fill>
      <gradientFill degree="135">
        <stop position="0">
          <color theme="4" tint="0.40000610370189521"/>
        </stop>
        <stop position="0.5">
          <color theme="4" tint="0.80001220740379042"/>
        </stop>
        <stop position="1">
          <color theme="4" tint="0.40000610370189521"/>
        </stop>
      </gradient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13">
    <xf numFmtId="0" fontId="0" fillId="0" borderId="0"/>
    <xf numFmtId="0" fontId="6" fillId="0" borderId="0" applyNumberFormat="0" applyFill="0" applyBorder="0" applyAlignment="0" applyProtection="0"/>
    <xf numFmtId="0" fontId="22" fillId="0" borderId="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0" fontId="40" fillId="0" borderId="0"/>
    <xf numFmtId="0" fontId="41" fillId="0" borderId="0"/>
    <xf numFmtId="44" fontId="42" fillId="0" borderId="0" applyFont="0" applyFill="0" applyBorder="0" applyAlignment="0" applyProtection="0"/>
    <xf numFmtId="43" fontId="42" fillId="0" borderId="0" applyFont="0" applyFill="0" applyBorder="0" applyAlignment="0" applyProtection="0"/>
    <xf numFmtId="44"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cellStyleXfs>
  <cellXfs count="252">
    <xf numFmtId="0" fontId="0" fillId="0" borderId="0" xfId="0"/>
    <xf numFmtId="0" fontId="0" fillId="0" borderId="0" xfId="0" applyAlignment="1">
      <alignment wrapText="1"/>
    </xf>
    <xf numFmtId="0" fontId="3" fillId="0" borderId="0" xfId="0" applyFont="1" applyAlignment="1">
      <alignment wrapText="1"/>
    </xf>
    <xf numFmtId="0" fontId="7" fillId="0" borderId="0" xfId="0" applyFont="1" applyAlignment="1">
      <alignment wrapText="1"/>
    </xf>
    <xf numFmtId="0" fontId="3" fillId="0" borderId="1" xfId="0" applyFont="1" applyBorder="1" applyAlignment="1">
      <alignment wrapText="1"/>
    </xf>
    <xf numFmtId="0" fontId="10" fillId="0" borderId="0" xfId="0" applyFont="1" applyAlignment="1">
      <alignment wrapText="1"/>
    </xf>
    <xf numFmtId="0" fontId="11" fillId="3" borderId="1" xfId="0" applyFont="1" applyFill="1" applyBorder="1" applyAlignment="1">
      <alignment horizontal="center" vertical="center" wrapText="1"/>
    </xf>
    <xf numFmtId="0" fontId="3" fillId="4" borderId="1" xfId="0" applyFont="1" applyFill="1" applyBorder="1" applyAlignment="1">
      <alignment wrapText="1"/>
    </xf>
    <xf numFmtId="0" fontId="8" fillId="0" borderId="0" xfId="0" applyFont="1" applyAlignment="1">
      <alignment wrapText="1"/>
    </xf>
    <xf numFmtId="0" fontId="13" fillId="3" borderId="1" xfId="0" applyFont="1" applyFill="1" applyBorder="1" applyAlignment="1">
      <alignment horizontal="center" vertical="center" wrapText="1"/>
    </xf>
    <xf numFmtId="0" fontId="7" fillId="2" borderId="5" xfId="0" applyFont="1" applyFill="1" applyBorder="1" applyAlignment="1">
      <alignment wrapText="1"/>
    </xf>
    <xf numFmtId="0" fontId="0" fillId="2" borderId="6" xfId="0" applyFont="1" applyFill="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7" fillId="5" borderId="5" xfId="0" applyFont="1" applyFill="1" applyBorder="1" applyAlignment="1">
      <alignment wrapText="1"/>
    </xf>
    <xf numFmtId="0" fontId="7" fillId="5" borderId="6" xfId="0" applyFont="1" applyFill="1" applyBorder="1" applyAlignment="1">
      <alignment wrapText="1"/>
    </xf>
    <xf numFmtId="0" fontId="0" fillId="5" borderId="6" xfId="0" applyFont="1" applyFill="1" applyBorder="1" applyAlignment="1">
      <alignment wrapText="1"/>
    </xf>
    <xf numFmtId="0" fontId="11" fillId="6" borderId="3" xfId="0" applyFont="1" applyFill="1" applyBorder="1" applyAlignment="1">
      <alignment horizontal="center" vertical="center" wrapText="1"/>
    </xf>
    <xf numFmtId="0" fontId="7" fillId="8" borderId="5" xfId="0" applyFont="1" applyFill="1" applyBorder="1" applyAlignment="1">
      <alignment wrapText="1"/>
    </xf>
    <xf numFmtId="0" fontId="7" fillId="8" borderId="6" xfId="0" applyFont="1" applyFill="1" applyBorder="1" applyAlignment="1">
      <alignment wrapText="1"/>
    </xf>
    <xf numFmtId="0" fontId="0" fillId="8" borderId="6" xfId="0" applyFont="1" applyFill="1" applyBorder="1" applyAlignment="1">
      <alignment wrapText="1"/>
    </xf>
    <xf numFmtId="0" fontId="7" fillId="9" borderId="5" xfId="0" applyFont="1" applyFill="1" applyBorder="1" applyAlignment="1">
      <alignment wrapText="1"/>
    </xf>
    <xf numFmtId="0" fontId="3" fillId="9" borderId="6" xfId="0" applyFont="1" applyFill="1" applyBorder="1" applyAlignment="1">
      <alignment wrapText="1"/>
    </xf>
    <xf numFmtId="0" fontId="0" fillId="9" borderId="6" xfId="0" applyFont="1" applyFill="1" applyBorder="1" applyAlignment="1">
      <alignment wrapText="1"/>
    </xf>
    <xf numFmtId="0" fontId="3" fillId="2" borderId="6" xfId="0" applyFont="1" applyFill="1" applyBorder="1" applyAlignment="1">
      <alignment wrapText="1"/>
    </xf>
    <xf numFmtId="0" fontId="7" fillId="0" borderId="9" xfId="0" applyFont="1" applyBorder="1" applyAlignment="1">
      <alignment wrapText="1"/>
    </xf>
    <xf numFmtId="0" fontId="4" fillId="0" borderId="10" xfId="0" applyFont="1" applyBorder="1" applyAlignment="1">
      <alignment wrapText="1"/>
    </xf>
    <xf numFmtId="0" fontId="0" fillId="0" borderId="9" xfId="0" applyBorder="1" applyAlignment="1">
      <alignment wrapText="1"/>
    </xf>
    <xf numFmtId="0" fontId="0" fillId="0" borderId="5" xfId="0" applyBorder="1" applyAlignment="1">
      <alignment wrapText="1"/>
    </xf>
    <xf numFmtId="0" fontId="13" fillId="10" borderId="3" xfId="0" applyFont="1" applyFill="1" applyBorder="1" applyAlignment="1">
      <alignment wrapText="1"/>
    </xf>
    <xf numFmtId="0" fontId="4" fillId="0" borderId="1" xfId="0" applyFont="1" applyBorder="1" applyAlignment="1">
      <alignment wrapText="1"/>
    </xf>
    <xf numFmtId="0" fontId="0" fillId="0" borderId="1" xfId="0" applyFont="1" applyBorder="1" applyAlignment="1">
      <alignment wrapText="1"/>
    </xf>
    <xf numFmtId="0" fontId="0" fillId="0" borderId="5" xfId="0" applyFont="1" applyBorder="1" applyAlignment="1">
      <alignment wrapText="1"/>
    </xf>
    <xf numFmtId="0" fontId="3" fillId="0" borderId="12" xfId="0" applyFont="1" applyBorder="1" applyAlignment="1">
      <alignment wrapText="1"/>
    </xf>
    <xf numFmtId="0" fontId="7" fillId="0" borderId="6" xfId="0" applyFont="1" applyBorder="1" applyAlignment="1">
      <alignment wrapText="1"/>
    </xf>
    <xf numFmtId="0" fontId="11" fillId="3" borderId="16" xfId="0" applyFont="1" applyFill="1" applyBorder="1" applyAlignment="1">
      <alignment horizontal="center" vertical="center" wrapText="1"/>
    </xf>
    <xf numFmtId="0" fontId="11" fillId="3" borderId="0" xfId="0" applyFont="1" applyFill="1" applyAlignment="1">
      <alignment horizontal="center" vertical="center" wrapText="1"/>
    </xf>
    <xf numFmtId="0" fontId="1" fillId="3" borderId="0" xfId="0" applyFont="1" applyFill="1" applyAlignment="1">
      <alignment horizontal="center" vertical="center" wrapText="1"/>
    </xf>
    <xf numFmtId="0" fontId="11" fillId="3" borderId="5" xfId="0" applyFont="1" applyFill="1" applyBorder="1" applyAlignment="1">
      <alignment horizontal="center" vertical="center" wrapText="1"/>
    </xf>
    <xf numFmtId="0" fontId="17" fillId="0" borderId="0" xfId="0" applyFont="1" applyAlignment="1">
      <alignment wrapText="1"/>
    </xf>
    <xf numFmtId="0" fontId="13" fillId="11" borderId="1" xfId="0" applyFont="1" applyFill="1" applyBorder="1" applyAlignment="1">
      <alignment wrapText="1"/>
    </xf>
    <xf numFmtId="0" fontId="3" fillId="0" borderId="17" xfId="0" applyFont="1" applyBorder="1" applyAlignment="1">
      <alignment wrapText="1"/>
    </xf>
    <xf numFmtId="0" fontId="11" fillId="3" borderId="17" xfId="0" applyFont="1" applyFill="1" applyBorder="1" applyAlignment="1">
      <alignment wrapText="1"/>
    </xf>
    <xf numFmtId="0" fontId="13" fillId="12" borderId="17" xfId="0" applyFont="1" applyFill="1" applyBorder="1" applyAlignment="1">
      <alignment wrapText="1"/>
    </xf>
    <xf numFmtId="0" fontId="4" fillId="0" borderId="0" xfId="0" applyFont="1" applyAlignment="1">
      <alignment wrapText="1"/>
    </xf>
    <xf numFmtId="0" fontId="0" fillId="4" borderId="1" xfId="0" applyFont="1" applyFill="1" applyBorder="1" applyAlignment="1">
      <alignment wrapText="1"/>
    </xf>
    <xf numFmtId="0" fontId="2" fillId="13" borderId="15" xfId="0" applyFont="1" applyFill="1" applyBorder="1" applyAlignment="1">
      <alignment wrapText="1"/>
    </xf>
    <xf numFmtId="0" fontId="2" fillId="13" borderId="0" xfId="0" applyFont="1" applyFill="1" applyAlignment="1">
      <alignment wrapText="1"/>
    </xf>
    <xf numFmtId="0" fontId="7" fillId="14" borderId="1" xfId="0" applyFont="1" applyFill="1" applyBorder="1" applyAlignment="1">
      <alignment wrapText="1"/>
    </xf>
    <xf numFmtId="0" fontId="18" fillId="0" borderId="0" xfId="0" applyFont="1" applyAlignment="1">
      <alignment wrapText="1"/>
    </xf>
    <xf numFmtId="0" fontId="15" fillId="0" borderId="0" xfId="0" applyFont="1" applyAlignment="1">
      <alignment wrapText="1"/>
    </xf>
    <xf numFmtId="0" fontId="19" fillId="0" borderId="6" xfId="0" applyFont="1" applyBorder="1" applyAlignment="1">
      <alignment textRotation="90" wrapText="1"/>
    </xf>
    <xf numFmtId="0" fontId="7" fillId="0" borderId="17" xfId="0" applyFont="1" applyBorder="1" applyAlignment="1">
      <alignment wrapText="1"/>
    </xf>
    <xf numFmtId="0" fontId="3" fillId="4" borderId="5" xfId="0" applyFont="1" applyFill="1" applyBorder="1" applyAlignment="1">
      <alignment wrapText="1"/>
    </xf>
    <xf numFmtId="0" fontId="3" fillId="4" borderId="6"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11" fillId="3" borderId="17" xfId="0" applyFont="1" applyFill="1" applyBorder="1" applyAlignment="1">
      <alignment horizontal="center" wrapText="1"/>
    </xf>
    <xf numFmtId="0" fontId="20" fillId="3" borderId="17" xfId="0" applyFont="1" applyFill="1" applyBorder="1" applyAlignment="1">
      <alignment horizontal="center" wrapText="1"/>
    </xf>
    <xf numFmtId="0" fontId="21" fillId="14" borderId="17" xfId="0" applyFont="1" applyFill="1" applyBorder="1" applyAlignment="1">
      <alignment wrapText="1"/>
    </xf>
    <xf numFmtId="0" fontId="11" fillId="14" borderId="9" xfId="0" applyFont="1" applyFill="1" applyBorder="1" applyAlignment="1">
      <alignment horizontal="center" wrapText="1"/>
    </xf>
    <xf numFmtId="0" fontId="11" fillId="14" borderId="10" xfId="0" applyFont="1" applyFill="1" applyBorder="1" applyAlignment="1">
      <alignment horizontal="center" wrapText="1"/>
    </xf>
    <xf numFmtId="0" fontId="11" fillId="14" borderId="5" xfId="0" applyFont="1" applyFill="1" applyBorder="1" applyAlignment="1">
      <alignment horizontal="center" wrapText="1"/>
    </xf>
    <xf numFmtId="0" fontId="11" fillId="14" borderId="6" xfId="0" applyFont="1" applyFill="1" applyBorder="1" applyAlignment="1">
      <alignment horizontal="center" wrapText="1"/>
    </xf>
    <xf numFmtId="0" fontId="1" fillId="14" borderId="6" xfId="0" applyFont="1" applyFill="1" applyBorder="1" applyAlignment="1">
      <alignment horizontal="center" wrapText="1"/>
    </xf>
    <xf numFmtId="0" fontId="3" fillId="0" borderId="0" xfId="0" applyFont="1" applyAlignment="1">
      <alignment horizontal="left" vertical="top" wrapText="1"/>
    </xf>
    <xf numFmtId="0" fontId="10" fillId="0" borderId="0" xfId="0" applyFont="1" applyAlignment="1">
      <alignment vertical="center" wrapText="1"/>
    </xf>
    <xf numFmtId="0" fontId="11" fillId="3" borderId="17"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3" fillId="0" borderId="23" xfId="0" applyFont="1" applyBorder="1" applyAlignment="1">
      <alignment wrapText="1"/>
    </xf>
    <xf numFmtId="0" fontId="3" fillId="0" borderId="24" xfId="0" applyFont="1" applyBorder="1" applyAlignment="1">
      <alignment wrapText="1"/>
    </xf>
    <xf numFmtId="0" fontId="13" fillId="15" borderId="25" xfId="0" applyFont="1" applyFill="1" applyBorder="1" applyAlignment="1">
      <alignment wrapText="1"/>
    </xf>
    <xf numFmtId="0" fontId="13" fillId="15" borderId="26" xfId="0" applyFont="1" applyFill="1" applyBorder="1" applyAlignment="1">
      <alignment wrapText="1"/>
    </xf>
    <xf numFmtId="0" fontId="13" fillId="15" borderId="28" xfId="0" applyFont="1" applyFill="1" applyBorder="1" applyAlignment="1">
      <alignment wrapText="1"/>
    </xf>
    <xf numFmtId="0" fontId="7" fillId="0" borderId="23" xfId="0" applyFont="1" applyBorder="1" applyAlignment="1">
      <alignment wrapText="1"/>
    </xf>
    <xf numFmtId="0" fontId="7" fillId="0" borderId="24" xfId="0" applyFont="1" applyBorder="1" applyAlignment="1">
      <alignment wrapText="1"/>
    </xf>
    <xf numFmtId="0" fontId="4" fillId="0" borderId="24" xfId="0" applyFont="1" applyBorder="1" applyAlignment="1">
      <alignment wrapText="1"/>
    </xf>
    <xf numFmtId="0" fontId="23" fillId="14" borderId="0" xfId="0" applyFont="1" applyFill="1" applyBorder="1" applyAlignment="1">
      <alignment horizontal="center" vertical="center" wrapText="1"/>
    </xf>
    <xf numFmtId="0" fontId="21" fillId="16" borderId="0" xfId="0" applyFont="1" applyFill="1" applyBorder="1" applyAlignment="1">
      <alignment horizontal="center" vertical="center"/>
    </xf>
    <xf numFmtId="0" fontId="21" fillId="16" borderId="0" xfId="0" applyFont="1" applyFill="1" applyBorder="1" applyAlignment="1">
      <alignment horizontal="center" vertical="center" wrapText="1"/>
    </xf>
    <xf numFmtId="0" fontId="24" fillId="16" borderId="0" xfId="0" applyFont="1" applyFill="1" applyBorder="1" applyAlignment="1">
      <alignment horizontal="center" vertical="center"/>
    </xf>
    <xf numFmtId="0" fontId="23" fillId="16" borderId="0" xfId="0" applyFont="1" applyFill="1" applyBorder="1" applyAlignment="1">
      <alignment horizontal="center" vertical="center" wrapText="1"/>
    </xf>
    <xf numFmtId="0" fontId="23" fillId="16" borderId="0" xfId="0" applyFont="1" applyFill="1" applyBorder="1" applyAlignment="1">
      <alignment horizontal="center" vertical="center"/>
    </xf>
    <xf numFmtId="0" fontId="26" fillId="0" borderId="0" xfId="0" applyFont="1"/>
    <xf numFmtId="0" fontId="11" fillId="7" borderId="3" xfId="0" applyFont="1" applyFill="1" applyBorder="1" applyAlignment="1">
      <alignment wrapText="1"/>
    </xf>
    <xf numFmtId="0" fontId="11" fillId="13" borderId="3" xfId="0" applyFont="1" applyFill="1" applyBorder="1" applyAlignment="1">
      <alignment wrapText="1"/>
    </xf>
    <xf numFmtId="0" fontId="11" fillId="13" borderId="6" xfId="0" applyFont="1" applyFill="1" applyBorder="1" applyAlignment="1">
      <alignment wrapText="1"/>
    </xf>
    <xf numFmtId="0" fontId="7" fillId="17" borderId="6" xfId="0" applyFont="1" applyFill="1" applyBorder="1" applyAlignment="1">
      <alignment wrapText="1"/>
    </xf>
    <xf numFmtId="0" fontId="27" fillId="17" borderId="6" xfId="0" applyFont="1" applyFill="1" applyBorder="1" applyAlignment="1">
      <alignment wrapText="1"/>
    </xf>
    <xf numFmtId="0" fontId="3" fillId="0" borderId="5" xfId="0" applyFont="1" applyBorder="1" applyAlignment="1">
      <alignment horizontal="center" vertical="center" wrapText="1"/>
    </xf>
    <xf numFmtId="0" fontId="7" fillId="18" borderId="5" xfId="0" applyFont="1" applyFill="1" applyBorder="1" applyAlignment="1">
      <alignment horizontal="center" vertical="center" wrapText="1"/>
    </xf>
    <xf numFmtId="0" fontId="7" fillId="18" borderId="6" xfId="0" applyFont="1" applyFill="1" applyBorder="1" applyAlignment="1">
      <alignment wrapText="1"/>
    </xf>
    <xf numFmtId="0" fontId="7" fillId="17" borderId="5" xfId="0" applyFont="1" applyFill="1" applyBorder="1" applyAlignment="1">
      <alignment horizontal="center" vertical="center" wrapText="1"/>
    </xf>
    <xf numFmtId="0" fontId="11" fillId="3" borderId="3" xfId="0" applyFont="1" applyFill="1" applyBorder="1" applyAlignment="1">
      <alignment vertical="center" wrapText="1"/>
    </xf>
    <xf numFmtId="0" fontId="11" fillId="7" borderId="3" xfId="0" applyFont="1" applyFill="1" applyBorder="1" applyAlignment="1">
      <alignment horizontal="center" vertical="center" wrapText="1"/>
    </xf>
    <xf numFmtId="0" fontId="27" fillId="17" borderId="5" xfId="0" applyFont="1" applyFill="1" applyBorder="1" applyAlignment="1">
      <alignment wrapText="1"/>
    </xf>
    <xf numFmtId="0" fontId="11" fillId="7" borderId="1" xfId="0" applyFont="1" applyFill="1" applyBorder="1" applyAlignment="1">
      <alignment horizontal="center" vertical="center" wrapText="1"/>
    </xf>
    <xf numFmtId="0" fontId="33" fillId="7" borderId="3" xfId="0" applyFont="1" applyFill="1" applyBorder="1" applyAlignment="1">
      <alignment textRotation="90" wrapText="1"/>
    </xf>
    <xf numFmtId="0" fontId="0" fillId="0" borderId="0" xfId="0" applyFill="1"/>
    <xf numFmtId="0" fontId="13" fillId="7" borderId="1" xfId="0" applyFont="1" applyFill="1" applyBorder="1" applyAlignment="1">
      <alignment wrapText="1"/>
    </xf>
    <xf numFmtId="0" fontId="7" fillId="17" borderId="1" xfId="0" applyFont="1" applyFill="1" applyBorder="1" applyAlignment="1">
      <alignment wrapText="1"/>
    </xf>
    <xf numFmtId="0" fontId="11" fillId="13" borderId="1" xfId="0" applyFont="1" applyFill="1" applyBorder="1" applyAlignment="1">
      <alignment horizontal="center" vertical="center" wrapText="1"/>
    </xf>
    <xf numFmtId="0" fontId="11" fillId="13" borderId="5" xfId="0" applyFont="1" applyFill="1" applyBorder="1" applyAlignment="1">
      <alignment horizontal="center" vertical="center" wrapText="1"/>
    </xf>
    <xf numFmtId="4" fontId="3" fillId="0" borderId="1" xfId="0" applyNumberFormat="1" applyFont="1" applyBorder="1" applyAlignment="1">
      <alignment wrapText="1"/>
    </xf>
    <xf numFmtId="4" fontId="11" fillId="3" borderId="1" xfId="0" applyNumberFormat="1" applyFont="1" applyFill="1" applyBorder="1" applyAlignment="1">
      <alignment wrapText="1"/>
    </xf>
    <xf numFmtId="4" fontId="3" fillId="4" borderId="1" xfId="0" applyNumberFormat="1" applyFont="1" applyFill="1" applyBorder="1" applyAlignment="1">
      <alignment wrapText="1"/>
    </xf>
    <xf numFmtId="4" fontId="12" fillId="4" borderId="1" xfId="0" applyNumberFormat="1" applyFont="1" applyFill="1" applyBorder="1" applyAlignment="1">
      <alignment wrapText="1"/>
    </xf>
    <xf numFmtId="4" fontId="0" fillId="0" borderId="0" xfId="0" applyNumberFormat="1"/>
    <xf numFmtId="0" fontId="0" fillId="0" borderId="0" xfId="0" applyAlignment="1">
      <alignment horizontal="right"/>
    </xf>
    <xf numFmtId="4" fontId="1" fillId="13" borderId="3" xfId="0" applyNumberFormat="1" applyFont="1" applyFill="1" applyBorder="1" applyAlignment="1">
      <alignment wrapText="1"/>
    </xf>
    <xf numFmtId="4" fontId="27" fillId="17" borderId="6" xfId="0" applyNumberFormat="1" applyFont="1" applyFill="1" applyBorder="1" applyAlignment="1">
      <alignment wrapText="1"/>
    </xf>
    <xf numFmtId="4" fontId="0" fillId="0" borderId="6" xfId="0" applyNumberFormat="1" applyFont="1" applyBorder="1" applyAlignment="1">
      <alignment wrapText="1"/>
    </xf>
    <xf numFmtId="4" fontId="1" fillId="13" borderId="6" xfId="0" applyNumberFormat="1" applyFont="1" applyFill="1" applyBorder="1" applyAlignment="1">
      <alignment wrapText="1"/>
    </xf>
    <xf numFmtId="4" fontId="11" fillId="7" borderId="6" xfId="0" applyNumberFormat="1" applyFont="1" applyFill="1" applyBorder="1" applyAlignment="1">
      <alignment wrapText="1"/>
    </xf>
    <xf numFmtId="4" fontId="3" fillId="0" borderId="6" xfId="0" applyNumberFormat="1" applyFont="1" applyBorder="1" applyAlignment="1">
      <alignment wrapText="1"/>
    </xf>
    <xf numFmtId="4" fontId="3" fillId="0" borderId="10" xfId="0" applyNumberFormat="1" applyFont="1" applyBorder="1" applyAlignment="1">
      <alignment wrapText="1"/>
    </xf>
    <xf numFmtId="4" fontId="0" fillId="2" borderId="6" xfId="0" applyNumberFormat="1" applyFont="1" applyFill="1" applyBorder="1" applyAlignment="1">
      <alignment wrapText="1"/>
    </xf>
    <xf numFmtId="0" fontId="4" fillId="0" borderId="5" xfId="0" applyFont="1" applyBorder="1" applyAlignment="1">
      <alignment wrapText="1"/>
    </xf>
    <xf numFmtId="0" fontId="7" fillId="0" borderId="7" xfId="0" applyFont="1" applyBorder="1" applyAlignment="1">
      <alignment wrapText="1"/>
    </xf>
    <xf numFmtId="4" fontId="0" fillId="18" borderId="6" xfId="0" applyNumberFormat="1" applyFont="1" applyFill="1" applyBorder="1" applyAlignment="1">
      <alignment wrapText="1"/>
    </xf>
    <xf numFmtId="4" fontId="0" fillId="17" borderId="6" xfId="0" applyNumberFormat="1" applyFont="1" applyFill="1" applyBorder="1" applyAlignment="1">
      <alignment wrapText="1"/>
    </xf>
    <xf numFmtId="4" fontId="11" fillId="3" borderId="3" xfId="0" applyNumberFormat="1" applyFont="1" applyFill="1" applyBorder="1" applyAlignment="1">
      <alignment wrapText="1"/>
    </xf>
    <xf numFmtId="4" fontId="13" fillId="7" borderId="1" xfId="0" applyNumberFormat="1" applyFont="1" applyFill="1" applyBorder="1" applyAlignment="1">
      <alignment wrapText="1"/>
    </xf>
    <xf numFmtId="4" fontId="0" fillId="17" borderId="1" xfId="0" applyNumberFormat="1" applyFont="1" applyFill="1" applyBorder="1" applyAlignment="1">
      <alignment wrapText="1"/>
    </xf>
    <xf numFmtId="4" fontId="0" fillId="0" borderId="1" xfId="0" applyNumberFormat="1" applyFont="1" applyBorder="1" applyAlignment="1">
      <alignment wrapText="1"/>
    </xf>
    <xf numFmtId="4" fontId="15" fillId="0" borderId="1" xfId="0" applyNumberFormat="1" applyFont="1" applyBorder="1" applyAlignment="1">
      <alignment wrapText="1"/>
    </xf>
    <xf numFmtId="4" fontId="15" fillId="2" borderId="1" xfId="0" applyNumberFormat="1" applyFont="1" applyFill="1" applyBorder="1" applyAlignment="1">
      <alignment wrapText="1"/>
    </xf>
    <xf numFmtId="4" fontId="15" fillId="0" borderId="6" xfId="0" applyNumberFormat="1" applyFont="1" applyBorder="1" applyAlignment="1">
      <alignment wrapText="1"/>
    </xf>
    <xf numFmtId="4" fontId="15" fillId="0" borderId="14" xfId="0" applyNumberFormat="1" applyFont="1" applyBorder="1" applyAlignment="1">
      <alignment wrapText="1"/>
    </xf>
    <xf numFmtId="4" fontId="0" fillId="0" borderId="6" xfId="0" applyNumberFormat="1" applyBorder="1" applyAlignment="1">
      <alignment wrapText="1"/>
    </xf>
    <xf numFmtId="0" fontId="36" fillId="19" borderId="0" xfId="0" applyFont="1" applyFill="1" applyAlignment="1">
      <alignment horizontal="center" wrapText="1"/>
    </xf>
    <xf numFmtId="0" fontId="27" fillId="19" borderId="0" xfId="0" applyFont="1" applyFill="1"/>
    <xf numFmtId="0" fontId="7" fillId="19" borderId="0" xfId="0" applyFont="1" applyFill="1" applyAlignment="1">
      <alignment wrapText="1"/>
    </xf>
    <xf numFmtId="0" fontId="37" fillId="19" borderId="0" xfId="0" applyFont="1" applyFill="1" applyBorder="1" applyAlignment="1">
      <alignment wrapText="1"/>
    </xf>
    <xf numFmtId="0" fontId="38" fillId="19" borderId="0" xfId="0" applyFont="1" applyFill="1" applyAlignment="1">
      <alignment wrapText="1"/>
    </xf>
    <xf numFmtId="0" fontId="3" fillId="0" borderId="5" xfId="0" applyFont="1" applyBorder="1" applyAlignment="1">
      <alignment wrapText="1"/>
    </xf>
    <xf numFmtId="43" fontId="3" fillId="0" borderId="1" xfId="3" applyFont="1" applyBorder="1" applyAlignment="1">
      <alignment wrapText="1"/>
    </xf>
    <xf numFmtId="0" fontId="0" fillId="0" borderId="0" xfId="0"/>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3" fillId="0" borderId="0" xfId="0" applyFont="1" applyAlignment="1">
      <alignment horizontal="left" vertical="top" wrapText="1"/>
    </xf>
    <xf numFmtId="0" fontId="28" fillId="0" borderId="0" xfId="0" applyFont="1" applyFill="1" applyAlignment="1">
      <alignment horizont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29" fillId="0" borderId="0" xfId="0" applyFont="1" applyFill="1" applyAlignment="1">
      <alignment horizontal="center" vertical="center"/>
    </xf>
    <xf numFmtId="0" fontId="3" fillId="0" borderId="4" xfId="0" applyFont="1" applyBorder="1" applyAlignment="1">
      <alignment horizontal="left"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3" fillId="0" borderId="7" xfId="0" applyFont="1" applyBorder="1" applyAlignment="1">
      <alignment horizontal="left" vertical="center" wrapText="1"/>
    </xf>
    <xf numFmtId="0" fontId="20" fillId="7" borderId="8" xfId="0" applyFont="1" applyFill="1" applyBorder="1" applyAlignment="1">
      <alignment wrapText="1"/>
    </xf>
    <xf numFmtId="0" fontId="20" fillId="7" borderId="6" xfId="0" applyFont="1" applyFill="1" applyBorder="1" applyAlignment="1">
      <alignment wrapText="1"/>
    </xf>
    <xf numFmtId="0" fontId="11" fillId="7" borderId="2" xfId="0" applyFont="1" applyFill="1" applyBorder="1" applyAlignment="1">
      <alignment wrapText="1"/>
    </xf>
    <xf numFmtId="0" fontId="11" fillId="7" borderId="3" xfId="0" applyFont="1" applyFill="1" applyBorder="1" applyAlignment="1">
      <alignment wrapText="1"/>
    </xf>
    <xf numFmtId="0" fontId="13" fillId="10" borderId="2" xfId="0" applyFont="1" applyFill="1" applyBorder="1" applyAlignment="1">
      <alignment wrapText="1"/>
    </xf>
    <xf numFmtId="0" fontId="13" fillId="10" borderId="3" xfId="0" applyFont="1" applyFill="1" applyBorder="1" applyAlignment="1">
      <alignment wrapText="1"/>
    </xf>
    <xf numFmtId="0" fontId="3" fillId="2" borderId="8" xfId="0" applyFont="1" applyFill="1" applyBorder="1" applyAlignment="1">
      <alignment wrapText="1"/>
    </xf>
    <xf numFmtId="0" fontId="3" fillId="2" borderId="6" xfId="0" applyFont="1" applyFill="1" applyBorder="1" applyAlignment="1">
      <alignment wrapText="1"/>
    </xf>
    <xf numFmtId="0" fontId="16" fillId="0" borderId="0" xfId="0" applyFont="1" applyAlignment="1">
      <alignment horizontal="left" wrapText="1"/>
    </xf>
    <xf numFmtId="0" fontId="29" fillId="0" borderId="0" xfId="0" applyFont="1" applyFill="1" applyAlignment="1">
      <alignment horizontal="center"/>
    </xf>
    <xf numFmtId="0" fontId="11" fillId="3" borderId="2" xfId="0" applyFont="1" applyFill="1" applyBorder="1" applyAlignment="1">
      <alignment vertical="center" wrapText="1"/>
    </xf>
    <xf numFmtId="0" fontId="11" fillId="3" borderId="3" xfId="0" applyFont="1" applyFill="1" applyBorder="1" applyAlignment="1">
      <alignment vertical="center" wrapText="1"/>
    </xf>
    <xf numFmtId="0" fontId="11" fillId="3" borderId="2" xfId="0" applyFont="1" applyFill="1" applyBorder="1" applyAlignment="1">
      <alignment wrapText="1"/>
    </xf>
    <xf numFmtId="0" fontId="11" fillId="3" borderId="3" xfId="0" applyFont="1" applyFill="1" applyBorder="1" applyAlignment="1">
      <alignment wrapText="1"/>
    </xf>
    <xf numFmtId="0" fontId="30" fillId="0" borderId="0" xfId="0" applyFont="1" applyFill="1" applyAlignment="1">
      <alignment horizontal="center" vertical="center"/>
    </xf>
    <xf numFmtId="0" fontId="7" fillId="17" borderId="2" xfId="0" applyFont="1" applyFill="1" applyBorder="1" applyAlignment="1">
      <alignment wrapText="1"/>
    </xf>
    <xf numFmtId="0" fontId="7" fillId="17" borderId="11" xfId="0" applyFont="1" applyFill="1" applyBorder="1" applyAlignment="1">
      <alignment wrapText="1"/>
    </xf>
    <xf numFmtId="0" fontId="7" fillId="17" borderId="3" xfId="0" applyFont="1" applyFill="1" applyBorder="1" applyAlignment="1">
      <alignment wrapText="1"/>
    </xf>
    <xf numFmtId="0" fontId="9" fillId="0" borderId="0" xfId="0" applyFont="1" applyAlignment="1">
      <alignment horizontal="left" wrapText="1"/>
    </xf>
    <xf numFmtId="0" fontId="7" fillId="17" borderId="12" xfId="0" applyFont="1" applyFill="1" applyBorder="1" applyAlignment="1">
      <alignment wrapText="1"/>
    </xf>
    <xf numFmtId="0" fontId="11" fillId="7" borderId="2"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7" fillId="5" borderId="2" xfId="0" applyFont="1" applyFill="1" applyBorder="1" applyAlignment="1">
      <alignment wrapText="1"/>
    </xf>
    <xf numFmtId="0" fontId="7" fillId="5" borderId="11" xfId="0" applyFont="1" applyFill="1" applyBorder="1" applyAlignment="1">
      <alignment wrapText="1"/>
    </xf>
    <xf numFmtId="0" fontId="7" fillId="5" borderId="12" xfId="0" applyFont="1" applyFill="1" applyBorder="1" applyAlignment="1">
      <alignment wrapText="1"/>
    </xf>
    <xf numFmtId="0" fontId="11" fillId="3" borderId="10" xfId="0" applyFont="1" applyFill="1" applyBorder="1" applyAlignment="1">
      <alignment horizontal="center" vertical="center" wrapText="1"/>
    </xf>
    <xf numFmtId="0" fontId="27" fillId="0" borderId="0" xfId="0" applyFont="1" applyFill="1" applyAlignment="1">
      <alignment horizontal="center" vertical="center"/>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3" fillId="11" borderId="2" xfId="0" applyFont="1" applyFill="1" applyBorder="1" applyAlignment="1">
      <alignment wrapText="1"/>
    </xf>
    <xf numFmtId="0" fontId="13" fillId="11" borderId="11" xfId="0" applyFont="1" applyFill="1" applyBorder="1" applyAlignment="1">
      <alignment wrapText="1"/>
    </xf>
    <xf numFmtId="0" fontId="13" fillId="11" borderId="3" xfId="0" applyFont="1" applyFill="1" applyBorder="1" applyAlignment="1">
      <alignment wrapText="1"/>
    </xf>
    <xf numFmtId="0" fontId="31" fillId="0" borderId="0" xfId="0" applyFont="1" applyAlignment="1">
      <alignment horizontal="center" vertical="center" wrapText="1"/>
    </xf>
    <xf numFmtId="0" fontId="3" fillId="0" borderId="0" xfId="0" applyFont="1" applyAlignment="1">
      <alignment horizontal="left" wrapText="1"/>
    </xf>
    <xf numFmtId="0" fontId="13" fillId="13" borderId="2" xfId="0" applyFont="1" applyFill="1" applyBorder="1" applyAlignment="1">
      <alignment horizontal="center" vertical="center" wrapText="1"/>
    </xf>
    <xf numFmtId="0" fontId="13" fillId="13" borderId="11"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16" xfId="0" applyFont="1" applyFill="1" applyBorder="1" applyAlignment="1">
      <alignment vertical="center" wrapText="1"/>
    </xf>
    <xf numFmtId="0" fontId="13" fillId="13" borderId="5" xfId="0" applyFont="1" applyFill="1" applyBorder="1" applyAlignment="1">
      <alignment vertical="center" wrapText="1"/>
    </xf>
    <xf numFmtId="0" fontId="0" fillId="0" borderId="16" xfId="0" applyFont="1" applyBorder="1" applyAlignment="1">
      <alignment wrapText="1"/>
    </xf>
    <xf numFmtId="0" fontId="0" fillId="0" borderId="5" xfId="0" applyFont="1" applyBorder="1" applyAlignment="1">
      <alignment wrapText="1"/>
    </xf>
    <xf numFmtId="0" fontId="3" fillId="0" borderId="16" xfId="0" applyFont="1" applyBorder="1" applyAlignment="1">
      <alignment wrapText="1"/>
    </xf>
    <xf numFmtId="0" fontId="3" fillId="0" borderId="5" xfId="0" applyFont="1" applyBorder="1" applyAlignment="1">
      <alignment wrapText="1"/>
    </xf>
    <xf numFmtId="0" fontId="13" fillId="14" borderId="2" xfId="0" applyFont="1" applyFill="1" applyBorder="1" applyAlignment="1">
      <alignment wrapText="1"/>
    </xf>
    <xf numFmtId="0" fontId="13" fillId="14" borderId="11" xfId="0" applyFont="1" applyFill="1" applyBorder="1" applyAlignment="1">
      <alignment wrapText="1"/>
    </xf>
    <xf numFmtId="0" fontId="13" fillId="14" borderId="3" xfId="0" applyFont="1" applyFill="1" applyBorder="1" applyAlignment="1">
      <alignment wrapText="1"/>
    </xf>
    <xf numFmtId="0" fontId="32" fillId="0" borderId="0" xfId="0" applyFont="1" applyAlignment="1">
      <alignment horizontal="center" vertical="center" wrapText="1"/>
    </xf>
    <xf numFmtId="0" fontId="18" fillId="0" borderId="4" xfId="0" applyFont="1" applyBorder="1" applyAlignment="1">
      <alignment horizontal="center" wrapText="1"/>
    </xf>
    <xf numFmtId="0" fontId="33" fillId="7" borderId="2" xfId="0" applyFont="1" applyFill="1" applyBorder="1" applyAlignment="1">
      <alignment textRotation="90" wrapText="1"/>
    </xf>
    <xf numFmtId="0" fontId="33" fillId="7" borderId="11" xfId="0" applyFont="1" applyFill="1" applyBorder="1" applyAlignment="1">
      <alignment textRotation="90" wrapText="1"/>
    </xf>
    <xf numFmtId="0" fontId="33" fillId="7" borderId="3" xfId="0" applyFont="1" applyFill="1" applyBorder="1" applyAlignment="1">
      <alignment textRotation="90" wrapText="1"/>
    </xf>
    <xf numFmtId="0" fontId="3" fillId="0" borderId="10" xfId="0" applyFont="1" applyBorder="1" applyAlignment="1">
      <alignment textRotation="90" wrapText="1"/>
    </xf>
    <xf numFmtId="0" fontId="33" fillId="7" borderId="13" xfId="0" applyFont="1" applyFill="1" applyBorder="1" applyAlignment="1">
      <alignment textRotation="90" wrapText="1"/>
    </xf>
    <xf numFmtId="0" fontId="33" fillId="7" borderId="4" xfId="0" applyFont="1" applyFill="1" applyBorder="1" applyAlignment="1">
      <alignment textRotation="90" wrapText="1"/>
    </xf>
    <xf numFmtId="0" fontId="33" fillId="7" borderId="14" xfId="0" applyFont="1" applyFill="1" applyBorder="1" applyAlignment="1">
      <alignment textRotation="90" wrapText="1"/>
    </xf>
    <xf numFmtId="0" fontId="33" fillId="7" borderId="8" xfId="0" applyFont="1" applyFill="1" applyBorder="1" applyAlignment="1">
      <alignment textRotation="90" wrapText="1"/>
    </xf>
    <xf numFmtId="0" fontId="33" fillId="7" borderId="7" xfId="0" applyFont="1" applyFill="1" applyBorder="1" applyAlignment="1">
      <alignment textRotation="90" wrapText="1"/>
    </xf>
    <xf numFmtId="0" fontId="33" fillId="7" borderId="6" xfId="0" applyFont="1" applyFill="1" applyBorder="1" applyAlignment="1">
      <alignment textRotation="90" wrapText="1"/>
    </xf>
    <xf numFmtId="0" fontId="33" fillId="7" borderId="16" xfId="0" applyFont="1" applyFill="1" applyBorder="1" applyAlignment="1">
      <alignment textRotation="90" wrapText="1"/>
    </xf>
    <xf numFmtId="0" fontId="33" fillId="7" borderId="9" xfId="0" applyFont="1" applyFill="1" applyBorder="1" applyAlignment="1">
      <alignment textRotation="90" wrapText="1"/>
    </xf>
    <xf numFmtId="0" fontId="33" fillId="7" borderId="5" xfId="0" applyFont="1" applyFill="1" applyBorder="1" applyAlignment="1">
      <alignment textRotation="90" wrapText="1"/>
    </xf>
    <xf numFmtId="0" fontId="34" fillId="7" borderId="16" xfId="1" applyFont="1" applyFill="1" applyBorder="1" applyAlignment="1">
      <alignment textRotation="90" wrapText="1"/>
    </xf>
    <xf numFmtId="0" fontId="34" fillId="7" borderId="9" xfId="1" applyFont="1" applyFill="1" applyBorder="1" applyAlignment="1">
      <alignment textRotation="90" wrapText="1"/>
    </xf>
    <xf numFmtId="0" fontId="34" fillId="7" borderId="5" xfId="1" applyFont="1" applyFill="1" applyBorder="1" applyAlignment="1">
      <alignment textRotation="90" wrapText="1"/>
    </xf>
    <xf numFmtId="0" fontId="11" fillId="14" borderId="2" xfId="0" applyFont="1" applyFill="1" applyBorder="1" applyAlignment="1">
      <alignment horizontal="center" wrapText="1"/>
    </xf>
    <xf numFmtId="0" fontId="11" fillId="14" borderId="11" xfId="0" applyFont="1" applyFill="1" applyBorder="1" applyAlignment="1">
      <alignment horizontal="center" wrapText="1"/>
    </xf>
    <xf numFmtId="0" fontId="11" fillId="14" borderId="3" xfId="0" applyFont="1" applyFill="1" applyBorder="1" applyAlignment="1">
      <alignment horizontal="center" wrapText="1"/>
    </xf>
    <xf numFmtId="0" fontId="11" fillId="3" borderId="18" xfId="0" applyFont="1" applyFill="1" applyBorder="1" applyAlignment="1">
      <alignment horizontal="center" wrapText="1"/>
    </xf>
    <xf numFmtId="0" fontId="11" fillId="3" borderId="19" xfId="0" applyFont="1" applyFill="1" applyBorder="1" applyAlignment="1">
      <alignment horizontal="center" wrapText="1"/>
    </xf>
    <xf numFmtId="0" fontId="11" fillId="3" borderId="20" xfId="0" applyFont="1" applyFill="1" applyBorder="1" applyAlignment="1">
      <alignment horizontal="center" wrapText="1"/>
    </xf>
    <xf numFmtId="0" fontId="3" fillId="0" borderId="18"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13" fillId="14" borderId="18" xfId="0" applyFont="1" applyFill="1" applyBorder="1" applyAlignment="1">
      <alignment wrapText="1"/>
    </xf>
    <xf numFmtId="0" fontId="13" fillId="14" borderId="19" xfId="0" applyFont="1" applyFill="1" applyBorder="1" applyAlignment="1">
      <alignment wrapText="1"/>
    </xf>
    <xf numFmtId="0" fontId="13" fillId="14" borderId="20" xfId="0" applyFont="1" applyFill="1" applyBorder="1" applyAlignment="1">
      <alignment wrapText="1"/>
    </xf>
    <xf numFmtId="0" fontId="13" fillId="7" borderId="2" xfId="0" applyFont="1" applyFill="1" applyBorder="1" applyAlignment="1">
      <alignment wrapText="1"/>
    </xf>
    <xf numFmtId="0" fontId="13" fillId="7" borderId="3"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3" fillId="15" borderId="33" xfId="0" applyFont="1" applyFill="1" applyBorder="1" applyAlignment="1">
      <alignment wrapText="1"/>
    </xf>
    <xf numFmtId="0" fontId="13" fillId="15" borderId="34" xfId="0" applyFont="1" applyFill="1" applyBorder="1" applyAlignment="1">
      <alignment wrapText="1"/>
    </xf>
    <xf numFmtId="0" fontId="25" fillId="0" borderId="0" xfId="2" applyFont="1" applyBorder="1" applyAlignment="1">
      <alignment horizontal="center" vertical="center"/>
    </xf>
    <xf numFmtId="0" fontId="35" fillId="0" borderId="0" xfId="2" applyFont="1" applyBorder="1" applyAlignment="1">
      <alignment horizontal="center"/>
    </xf>
    <xf numFmtId="44" fontId="43" fillId="0" borderId="1" xfId="10" applyFont="1" applyFill="1" applyBorder="1"/>
    <xf numFmtId="43" fontId="44" fillId="0" borderId="1" xfId="11" applyFont="1" applyFill="1" applyBorder="1" applyAlignment="1">
      <alignment horizontal="right" vertical="center"/>
    </xf>
    <xf numFmtId="43" fontId="39" fillId="0" borderId="1" xfId="12" applyFont="1" applyFill="1" applyBorder="1" applyAlignment="1">
      <alignment vertical="center"/>
    </xf>
  </cellXfs>
  <cellStyles count="13">
    <cellStyle name="Hipervínculo" xfId="1" builtinId="8"/>
    <cellStyle name="Millares" xfId="3" builtinId="3"/>
    <cellStyle name="Millares 2" xfId="4" xr:uid="{00000000-0005-0000-0000-000032000000}"/>
    <cellStyle name="Millares 3" xfId="9" xr:uid="{85CA3299-4D48-4D39-A833-52494293491C}"/>
    <cellStyle name="Millares 5" xfId="11" xr:uid="{6BD341FC-3FF0-499F-9741-48D104AA82C8}"/>
    <cellStyle name="Millares 6" xfId="12" xr:uid="{E1844C5A-B2E2-4CD1-9ADE-8CD6DAC81F9D}"/>
    <cellStyle name="Moneda" xfId="10" builtinId="4"/>
    <cellStyle name="Moneda 2" xfId="8" xr:uid="{A8977B34-9F20-4EAF-B62B-BA27D16DC6F6}"/>
    <cellStyle name="Moneda 3" xfId="5" xr:uid="{00000000-0005-0000-0000-000034000000}"/>
    <cellStyle name="Normal" xfId="0" builtinId="0"/>
    <cellStyle name="Normal 2 2" xfId="2" xr:uid="{00000000-0005-0000-0000-000002000000}"/>
    <cellStyle name="Normal 2 2 2" xfId="6" xr:uid="{A50F049D-BABD-4974-858C-20B99A799E3A}"/>
    <cellStyle name="Normal 3" xfId="7" xr:uid="{D7B4CD47-8527-4939-AFBD-0E2933DD85FF}"/>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hyperlink" Target="#Hoja1!A1"/></Relationships>
</file>

<file path=xl/drawings/_rels/drawing2.xml.rels><?xml version="1.0" encoding="UTF-8" standalone="yes"?>
<Relationships xmlns="http://schemas.openxmlformats.org/package/2006/relationships"><Relationship Id="rId1" Type="http://schemas.openxmlformats.org/officeDocument/2006/relationships/hyperlink" Target="#Hoja1!A1"/></Relationships>
</file>

<file path=xl/drawings/_rels/drawing3.xml.rels><?xml version="1.0" encoding="UTF-8" standalone="yes"?>
<Relationships xmlns="http://schemas.openxmlformats.org/package/2006/relationships"><Relationship Id="rId1" Type="http://schemas.openxmlformats.org/officeDocument/2006/relationships/hyperlink" Target="#Hoja1!A1"/></Relationships>
</file>

<file path=xl/drawings/_rels/drawing4.xml.rels><?xml version="1.0" encoding="UTF-8" standalone="yes"?>
<Relationships xmlns="http://schemas.openxmlformats.org/package/2006/relationships"><Relationship Id="rId1" Type="http://schemas.openxmlformats.org/officeDocument/2006/relationships/hyperlink" Target="#Hoja1!A1"/></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5</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2661A517-193F-4455-B7C4-919E7BD872CE}"/>
            </a:ext>
          </a:extLst>
        </xdr:cNvPr>
        <xdr:cNvSpPr txBox="1"/>
      </xdr:nvSpPr>
      <xdr:spPr>
        <a:xfrm>
          <a:off x="1032510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CE613474-F5C8-42A8-AB3A-1D3C6FBB359E}"/>
            </a:ext>
          </a:extLst>
        </xdr:cNvPr>
        <xdr:cNvSpPr txBox="1"/>
      </xdr:nvSpPr>
      <xdr:spPr>
        <a:xfrm>
          <a:off x="1268730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5E8395D-9EF6-4307-ABFA-24EA469AFDF9}"/>
            </a:ext>
          </a:extLst>
        </xdr:cNvPr>
        <xdr:cNvSpPr txBox="1"/>
      </xdr:nvSpPr>
      <xdr:spPr>
        <a:xfrm>
          <a:off x="1564005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ED43C1A1-81F1-4392-BB52-EFBE453BE697}"/>
            </a:ext>
          </a:extLst>
        </xdr:cNvPr>
        <xdr:cNvSpPr txBox="1"/>
      </xdr:nvSpPr>
      <xdr:spPr>
        <a:xfrm>
          <a:off x="6638925"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C6" sqref="C6"/>
    </sheetView>
  </sheetViews>
  <sheetFormatPr baseColWidth="10" defaultRowHeight="15" x14ac:dyDescent="0.25"/>
  <cols>
    <col min="1" max="1" width="2" bestFit="1" customWidth="1"/>
    <col min="2" max="2" width="44" customWidth="1"/>
    <col min="3" max="3" width="19.7109375" bestFit="1" customWidth="1"/>
  </cols>
  <sheetData>
    <row r="1" spans="1:3" ht="40.5" customHeight="1" x14ac:dyDescent="0.25">
      <c r="A1" s="143" t="s">
        <v>200</v>
      </c>
      <c r="B1" s="143"/>
      <c r="C1" s="143"/>
    </row>
    <row r="2" spans="1:3" x14ac:dyDescent="0.25">
      <c r="A2" s="144" t="s">
        <v>228</v>
      </c>
      <c r="B2" s="144"/>
      <c r="C2" s="144"/>
    </row>
    <row r="3" spans="1:3" ht="17.25" customHeight="1" x14ac:dyDescent="0.25">
      <c r="A3" s="119" t="s">
        <v>0</v>
      </c>
      <c r="B3" s="119"/>
      <c r="C3" s="119"/>
    </row>
    <row r="4" spans="1:3" ht="25.5" x14ac:dyDescent="0.25">
      <c r="A4" s="139" t="s">
        <v>1</v>
      </c>
      <c r="B4" s="140"/>
      <c r="C4" s="6" t="s">
        <v>2</v>
      </c>
    </row>
    <row r="5" spans="1:3" x14ac:dyDescent="0.25">
      <c r="A5" s="4">
        <v>1</v>
      </c>
      <c r="B5" s="4" t="s">
        <v>3</v>
      </c>
      <c r="C5" s="104">
        <v>2547994</v>
      </c>
    </row>
    <row r="6" spans="1:3" x14ac:dyDescent="0.25">
      <c r="A6" s="4">
        <v>2</v>
      </c>
      <c r="B6" s="4" t="s">
        <v>4</v>
      </c>
      <c r="C6" s="4" t="s">
        <v>0</v>
      </c>
    </row>
    <row r="7" spans="1:3" x14ac:dyDescent="0.25">
      <c r="A7" s="4">
        <v>4</v>
      </c>
      <c r="B7" s="4" t="s">
        <v>5</v>
      </c>
      <c r="C7" s="4" t="s">
        <v>0</v>
      </c>
    </row>
    <row r="8" spans="1:3" x14ac:dyDescent="0.25">
      <c r="A8" s="4">
        <v>5</v>
      </c>
      <c r="B8" s="4" t="s">
        <v>6</v>
      </c>
      <c r="C8" s="4" t="s">
        <v>0</v>
      </c>
    </row>
    <row r="9" spans="1:3" x14ac:dyDescent="0.25">
      <c r="A9" s="4">
        <v>6</v>
      </c>
      <c r="B9" s="4" t="s">
        <v>7</v>
      </c>
      <c r="C9" s="4" t="s">
        <v>0</v>
      </c>
    </row>
    <row r="10" spans="1:3" x14ac:dyDescent="0.25">
      <c r="A10" s="4">
        <v>7</v>
      </c>
      <c r="B10" s="4" t="s">
        <v>8</v>
      </c>
      <c r="C10" s="4" t="s">
        <v>0</v>
      </c>
    </row>
    <row r="11" spans="1:3" x14ac:dyDescent="0.25">
      <c r="A11" s="141" t="s">
        <v>9</v>
      </c>
      <c r="B11" s="142"/>
      <c r="C11" s="105">
        <f>SUM(C5:C10)</f>
        <v>2547994</v>
      </c>
    </row>
    <row r="12" spans="1:3" x14ac:dyDescent="0.25">
      <c r="A12" s="1"/>
      <c r="B12" s="1"/>
      <c r="C12" s="1"/>
    </row>
    <row r="13" spans="1:3" x14ac:dyDescent="0.25">
      <c r="A13" s="5" t="s">
        <v>0</v>
      </c>
      <c r="B13" s="1"/>
      <c r="C13" s="1"/>
    </row>
  </sheetData>
  <mergeCells count="4">
    <mergeCell ref="A4:B4"/>
    <mergeCell ref="A11:B11"/>
    <mergeCell ref="A1:C1"/>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
  <sheetViews>
    <sheetView workbookViewId="0">
      <selection activeCell="C6" sqref="C6"/>
    </sheetView>
  </sheetViews>
  <sheetFormatPr baseColWidth="10" defaultRowHeight="15" x14ac:dyDescent="0.25"/>
  <cols>
    <col min="1" max="1" width="45.7109375" bestFit="1" customWidth="1"/>
    <col min="2" max="2" width="19.7109375" bestFit="1" customWidth="1"/>
  </cols>
  <sheetData>
    <row r="1" spans="1:2" ht="51.75" customHeight="1" x14ac:dyDescent="0.25">
      <c r="A1" s="147" t="s">
        <v>206</v>
      </c>
      <c r="B1" s="147"/>
    </row>
    <row r="2" spans="1:2" x14ac:dyDescent="0.25">
      <c r="A2" s="3" t="s">
        <v>0</v>
      </c>
      <c r="B2" s="1"/>
    </row>
    <row r="3" spans="1:2" ht="26.25" x14ac:dyDescent="0.25">
      <c r="A3" s="42" t="s">
        <v>102</v>
      </c>
      <c r="B3" s="42" t="s">
        <v>2</v>
      </c>
    </row>
    <row r="4" spans="1:2" x14ac:dyDescent="0.25">
      <c r="A4" s="41" t="s">
        <v>0</v>
      </c>
      <c r="B4" s="41" t="s">
        <v>0</v>
      </c>
    </row>
    <row r="5" spans="1:2" x14ac:dyDescent="0.25">
      <c r="A5" s="41" t="s">
        <v>0</v>
      </c>
      <c r="B5" s="41" t="s">
        <v>0</v>
      </c>
    </row>
    <row r="6" spans="1:2" x14ac:dyDescent="0.25">
      <c r="A6" s="43" t="s">
        <v>70</v>
      </c>
      <c r="B6" s="43" t="s">
        <v>0</v>
      </c>
    </row>
    <row r="7" spans="1:2" x14ac:dyDescent="0.25">
      <c r="A7" s="2" t="s">
        <v>0</v>
      </c>
      <c r="B7" s="1"/>
    </row>
    <row r="8" spans="1:2" x14ac:dyDescent="0.25">
      <c r="A8" s="133" t="s">
        <v>235</v>
      </c>
      <c r="B8" s="1"/>
    </row>
  </sheetData>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5"/>
  <sheetViews>
    <sheetView workbookViewId="0">
      <selection activeCell="C6" sqref="C6"/>
    </sheetView>
  </sheetViews>
  <sheetFormatPr baseColWidth="10" defaultRowHeight="15" x14ac:dyDescent="0.25"/>
  <cols>
    <col min="1" max="1" width="45.7109375" bestFit="1" customWidth="1"/>
    <col min="2" max="2" width="31.28515625" bestFit="1" customWidth="1"/>
    <col min="3" max="3" width="19.7109375" bestFit="1" customWidth="1"/>
  </cols>
  <sheetData>
    <row r="1" spans="1:3" ht="63.75" customHeight="1" x14ac:dyDescent="0.25">
      <c r="A1" s="147" t="s">
        <v>207</v>
      </c>
      <c r="B1" s="147"/>
      <c r="C1" s="147"/>
    </row>
    <row r="2" spans="1:3" ht="26.25" customHeight="1" x14ac:dyDescent="0.25">
      <c r="A2" s="190" t="s">
        <v>103</v>
      </c>
      <c r="B2" s="190"/>
      <c r="C2" s="190"/>
    </row>
    <row r="3" spans="1:3" x14ac:dyDescent="0.25">
      <c r="A3" s="2" t="s">
        <v>0</v>
      </c>
      <c r="B3" s="1"/>
      <c r="C3" s="1"/>
    </row>
    <row r="4" spans="1:3" ht="25.5" x14ac:dyDescent="0.25">
      <c r="A4" s="97" t="s">
        <v>104</v>
      </c>
      <c r="B4" s="97" t="s">
        <v>105</v>
      </c>
      <c r="C4" s="97" t="s">
        <v>2</v>
      </c>
    </row>
    <row r="5" spans="1:3" x14ac:dyDescent="0.25">
      <c r="A5" s="97" t="s">
        <v>106</v>
      </c>
      <c r="B5" s="97"/>
      <c r="C5" s="97" t="s">
        <v>0</v>
      </c>
    </row>
    <row r="6" spans="1:3" x14ac:dyDescent="0.25">
      <c r="A6" s="30" t="s">
        <v>107</v>
      </c>
      <c r="B6" s="30" t="s">
        <v>108</v>
      </c>
      <c r="C6" s="4" t="s">
        <v>0</v>
      </c>
    </row>
    <row r="7" spans="1:3" x14ac:dyDescent="0.25">
      <c r="A7" s="97" t="s">
        <v>109</v>
      </c>
      <c r="B7" s="97"/>
      <c r="C7" s="97" t="s">
        <v>0</v>
      </c>
    </row>
    <row r="8" spans="1:3" x14ac:dyDescent="0.25">
      <c r="A8" s="30" t="s">
        <v>107</v>
      </c>
      <c r="B8" s="30" t="s">
        <v>108</v>
      </c>
      <c r="C8" s="4" t="s">
        <v>0</v>
      </c>
    </row>
    <row r="9" spans="1:3" x14ac:dyDescent="0.25">
      <c r="A9" s="97" t="s">
        <v>110</v>
      </c>
      <c r="B9" s="97"/>
      <c r="C9" s="97" t="s">
        <v>0</v>
      </c>
    </row>
    <row r="10" spans="1:3" x14ac:dyDescent="0.25">
      <c r="A10" s="30" t="s">
        <v>107</v>
      </c>
      <c r="B10" s="30" t="s">
        <v>108</v>
      </c>
      <c r="C10" s="4" t="s">
        <v>0</v>
      </c>
    </row>
    <row r="11" spans="1:3" x14ac:dyDescent="0.25">
      <c r="A11" s="97" t="s">
        <v>111</v>
      </c>
      <c r="B11" s="97"/>
      <c r="C11" s="97" t="s">
        <v>0</v>
      </c>
    </row>
    <row r="12" spans="1:3" x14ac:dyDescent="0.25">
      <c r="A12" s="30" t="s">
        <v>107</v>
      </c>
      <c r="B12" s="30" t="s">
        <v>108</v>
      </c>
      <c r="C12" s="4" t="s">
        <v>0</v>
      </c>
    </row>
    <row r="13" spans="1:3" x14ac:dyDescent="0.25">
      <c r="A13" s="97" t="s">
        <v>70</v>
      </c>
      <c r="B13" s="97"/>
      <c r="C13" s="97" t="s">
        <v>0</v>
      </c>
    </row>
    <row r="15" spans="1:3" x14ac:dyDescent="0.25">
      <c r="A15" s="132" t="s">
        <v>235</v>
      </c>
    </row>
  </sheetData>
  <mergeCells count="2">
    <mergeCell ref="A1:C1"/>
    <mergeCell ref="A2:C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9"/>
  <sheetViews>
    <sheetView workbookViewId="0">
      <selection activeCell="C6" sqref="C6"/>
    </sheetView>
  </sheetViews>
  <sheetFormatPr baseColWidth="10" defaultRowHeight="15" x14ac:dyDescent="0.25"/>
  <cols>
    <col min="1" max="1" width="45.7109375" bestFit="1" customWidth="1"/>
    <col min="2" max="2" width="19.7109375" bestFit="1" customWidth="1"/>
  </cols>
  <sheetData>
    <row r="1" spans="1:2" ht="39" customHeight="1" x14ac:dyDescent="0.25">
      <c r="A1" s="147" t="s">
        <v>208</v>
      </c>
      <c r="B1" s="147"/>
    </row>
    <row r="2" spans="1:2" x14ac:dyDescent="0.25">
      <c r="A2" s="2" t="s">
        <v>0</v>
      </c>
      <c r="B2" s="1"/>
    </row>
    <row r="3" spans="1:2" ht="25.5" x14ac:dyDescent="0.25">
      <c r="A3" s="97" t="s">
        <v>112</v>
      </c>
      <c r="B3" s="97" t="s">
        <v>2</v>
      </c>
    </row>
    <row r="4" spans="1:2" x14ac:dyDescent="0.25">
      <c r="A4" s="30" t="s">
        <v>113</v>
      </c>
      <c r="B4" s="4" t="s">
        <v>0</v>
      </c>
    </row>
    <row r="5" spans="1:2" x14ac:dyDescent="0.25">
      <c r="A5" s="30" t="s">
        <v>114</v>
      </c>
      <c r="B5" s="4" t="s">
        <v>0</v>
      </c>
    </row>
    <row r="6" spans="1:2" x14ac:dyDescent="0.25">
      <c r="A6" s="30" t="s">
        <v>115</v>
      </c>
      <c r="B6" s="4" t="s">
        <v>0</v>
      </c>
    </row>
    <row r="7" spans="1:2" x14ac:dyDescent="0.25">
      <c r="A7" s="97" t="s">
        <v>70</v>
      </c>
      <c r="B7" s="97" t="s">
        <v>0</v>
      </c>
    </row>
    <row r="8" spans="1:2" x14ac:dyDescent="0.25">
      <c r="A8" s="2" t="s">
        <v>0</v>
      </c>
      <c r="B8" s="1"/>
    </row>
    <row r="9" spans="1:2" x14ac:dyDescent="0.25">
      <c r="A9" s="134" t="s">
        <v>235</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1"/>
  <sheetViews>
    <sheetView workbookViewId="0">
      <selection activeCell="C6" sqref="C6"/>
    </sheetView>
  </sheetViews>
  <sheetFormatPr baseColWidth="10" defaultRowHeight="15" x14ac:dyDescent="0.25"/>
  <cols>
    <col min="1" max="1" width="45.7109375" bestFit="1" customWidth="1"/>
    <col min="2" max="2" width="36" bestFit="1" customWidth="1"/>
    <col min="3" max="3" width="34.42578125" bestFit="1" customWidth="1"/>
    <col min="4" max="4" width="38.7109375" bestFit="1" customWidth="1"/>
  </cols>
  <sheetData>
    <row r="1" spans="1:4" ht="23.25" customHeight="1" x14ac:dyDescent="0.25">
      <c r="A1" s="191" t="s">
        <v>209</v>
      </c>
      <c r="B1" s="191"/>
      <c r="C1" s="191"/>
      <c r="D1" s="191"/>
    </row>
    <row r="2" spans="1:4" x14ac:dyDescent="0.25">
      <c r="A2" s="44" t="s">
        <v>0</v>
      </c>
      <c r="B2" s="1"/>
      <c r="C2" s="1"/>
      <c r="D2" s="1"/>
    </row>
    <row r="3" spans="1:4" ht="25.5" x14ac:dyDescent="0.25">
      <c r="A3" s="97" t="s">
        <v>116</v>
      </c>
      <c r="B3" s="97" t="s">
        <v>117</v>
      </c>
      <c r="C3" s="97" t="s">
        <v>118</v>
      </c>
      <c r="D3" s="97" t="s">
        <v>119</v>
      </c>
    </row>
    <row r="4" spans="1:4" x14ac:dyDescent="0.25">
      <c r="A4" s="7" t="s">
        <v>0</v>
      </c>
      <c r="B4" s="45"/>
      <c r="C4" s="31"/>
      <c r="D4" s="31"/>
    </row>
    <row r="5" spans="1:4" x14ac:dyDescent="0.25">
      <c r="A5" s="7" t="s">
        <v>0</v>
      </c>
      <c r="B5" s="45"/>
      <c r="C5" s="31"/>
      <c r="D5" s="31"/>
    </row>
    <row r="6" spans="1:4" x14ac:dyDescent="0.25">
      <c r="A6" s="97" t="s">
        <v>70</v>
      </c>
      <c r="B6" s="97" t="s">
        <v>0</v>
      </c>
      <c r="C6" s="97" t="s">
        <v>0</v>
      </c>
      <c r="D6" s="97" t="s">
        <v>0</v>
      </c>
    </row>
    <row r="7" spans="1:4" x14ac:dyDescent="0.25">
      <c r="A7" s="2" t="s">
        <v>0</v>
      </c>
      <c r="B7" s="1"/>
      <c r="C7" s="1"/>
      <c r="D7" s="1"/>
    </row>
    <row r="8" spans="1:4" x14ac:dyDescent="0.25">
      <c r="A8" s="2" t="s">
        <v>0</v>
      </c>
      <c r="B8" s="1"/>
      <c r="C8" s="1"/>
      <c r="D8" s="1"/>
    </row>
    <row r="9" spans="1:4" ht="49.5" customHeight="1" x14ac:dyDescent="0.25">
      <c r="A9" s="147" t="s">
        <v>120</v>
      </c>
      <c r="B9" s="147"/>
      <c r="C9" s="147"/>
      <c r="D9" s="147"/>
    </row>
    <row r="10" spans="1:4" x14ac:dyDescent="0.25">
      <c r="A10" s="133" t="s">
        <v>235</v>
      </c>
      <c r="B10" s="1"/>
      <c r="C10" s="1"/>
      <c r="D10" s="1"/>
    </row>
    <row r="11" spans="1:4" x14ac:dyDescent="0.25">
      <c r="A11" s="2" t="s">
        <v>0</v>
      </c>
      <c r="B11" s="1"/>
      <c r="C11" s="1"/>
      <c r="D11" s="1"/>
    </row>
  </sheetData>
  <mergeCells count="2">
    <mergeCell ref="A1:D1"/>
    <mergeCell ref="A9:D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0"/>
  <sheetViews>
    <sheetView topLeftCell="A10" workbookViewId="0">
      <selection activeCell="C6" sqref="C6"/>
    </sheetView>
  </sheetViews>
  <sheetFormatPr baseColWidth="10" defaultRowHeight="15" x14ac:dyDescent="0.25"/>
  <cols>
    <col min="1" max="1" width="45.7109375" bestFit="1" customWidth="1"/>
    <col min="2" max="2" width="11.5703125" bestFit="1" customWidth="1"/>
    <col min="3" max="3" width="32.5703125" bestFit="1" customWidth="1"/>
    <col min="4" max="4" width="16.140625" bestFit="1" customWidth="1"/>
    <col min="5" max="5" width="43.85546875" bestFit="1" customWidth="1"/>
    <col min="6" max="6" width="40.42578125" bestFit="1" customWidth="1"/>
  </cols>
  <sheetData>
    <row r="1" spans="1:6" ht="42" customHeight="1" x14ac:dyDescent="0.25">
      <c r="A1" s="191" t="s">
        <v>210</v>
      </c>
      <c r="B1" s="191"/>
      <c r="C1" s="191"/>
      <c r="D1" s="191"/>
      <c r="E1" s="191"/>
      <c r="F1" s="191"/>
    </row>
    <row r="2" spans="1:6" x14ac:dyDescent="0.25">
      <c r="A2" s="2" t="s">
        <v>0</v>
      </c>
    </row>
    <row r="4" spans="1:6" x14ac:dyDescent="0.25">
      <c r="A4" s="192" t="s">
        <v>121</v>
      </c>
      <c r="B4" s="193"/>
      <c r="C4" s="193"/>
      <c r="D4" s="193"/>
      <c r="E4" s="193"/>
      <c r="F4" s="194"/>
    </row>
    <row r="5" spans="1:6" x14ac:dyDescent="0.25">
      <c r="A5" s="192" t="s">
        <v>122</v>
      </c>
      <c r="B5" s="194"/>
      <c r="C5" s="195" t="s">
        <v>123</v>
      </c>
      <c r="D5" s="195" t="s">
        <v>124</v>
      </c>
      <c r="E5" s="195" t="s">
        <v>211</v>
      </c>
      <c r="F5" s="195" t="s">
        <v>125</v>
      </c>
    </row>
    <row r="6" spans="1:6" x14ac:dyDescent="0.25">
      <c r="A6" s="46" t="s">
        <v>126</v>
      </c>
      <c r="B6" s="47" t="s">
        <v>127</v>
      </c>
      <c r="C6" s="196"/>
      <c r="D6" s="196"/>
      <c r="E6" s="196"/>
      <c r="F6" s="196"/>
    </row>
    <row r="7" spans="1:6" x14ac:dyDescent="0.25">
      <c r="A7" s="197"/>
      <c r="B7" s="199" t="s">
        <v>0</v>
      </c>
      <c r="C7" s="199" t="s">
        <v>0</v>
      </c>
      <c r="D7" s="199" t="s">
        <v>0</v>
      </c>
      <c r="E7" s="4" t="s">
        <v>0</v>
      </c>
      <c r="F7" s="31"/>
    </row>
    <row r="8" spans="1:6" x14ac:dyDescent="0.25">
      <c r="A8" s="198"/>
      <c r="B8" s="200"/>
      <c r="C8" s="200"/>
      <c r="D8" s="200"/>
      <c r="E8" s="4" t="s">
        <v>0</v>
      </c>
      <c r="F8" s="31"/>
    </row>
    <row r="9" spans="1:6" x14ac:dyDescent="0.25">
      <c r="A9" s="201" t="s">
        <v>128</v>
      </c>
      <c r="B9" s="202"/>
      <c r="C9" s="202"/>
      <c r="D9" s="203"/>
      <c r="E9" s="48" t="s">
        <v>0</v>
      </c>
      <c r="F9" s="48" t="s">
        <v>0</v>
      </c>
    </row>
    <row r="12" spans="1:6" ht="45" customHeight="1" x14ac:dyDescent="0.25">
      <c r="A12" s="147" t="s">
        <v>214</v>
      </c>
      <c r="B12" s="147"/>
      <c r="C12" s="147"/>
      <c r="D12" s="147"/>
      <c r="E12" s="147"/>
      <c r="F12" s="147"/>
    </row>
    <row r="13" spans="1:6" x14ac:dyDescent="0.25">
      <c r="A13" s="2" t="s">
        <v>0</v>
      </c>
    </row>
    <row r="14" spans="1:6" ht="33.75" customHeight="1" x14ac:dyDescent="0.25">
      <c r="A14" s="147" t="s">
        <v>212</v>
      </c>
      <c r="B14" s="147"/>
      <c r="C14" s="147"/>
      <c r="D14" s="147"/>
      <c r="E14" s="147"/>
      <c r="F14" s="147"/>
    </row>
    <row r="15" spans="1:6" x14ac:dyDescent="0.25">
      <c r="A15" s="2" t="s">
        <v>0</v>
      </c>
    </row>
    <row r="16" spans="1:6" x14ac:dyDescent="0.25">
      <c r="A16" s="147" t="s">
        <v>213</v>
      </c>
      <c r="B16" s="147"/>
      <c r="C16" s="147"/>
      <c r="D16" s="147"/>
      <c r="E16" s="147"/>
      <c r="F16" s="147"/>
    </row>
    <row r="17" spans="1:6" x14ac:dyDescent="0.25">
      <c r="A17" s="2" t="s">
        <v>0</v>
      </c>
    </row>
    <row r="18" spans="1:6" ht="39.75" customHeight="1" x14ac:dyDescent="0.25">
      <c r="A18" s="143" t="s">
        <v>215</v>
      </c>
      <c r="B18" s="143"/>
      <c r="C18" s="143"/>
      <c r="D18" s="143"/>
      <c r="E18" s="143"/>
      <c r="F18" s="143"/>
    </row>
    <row r="20" spans="1:6" x14ac:dyDescent="0.25">
      <c r="A20" s="132" t="s">
        <v>235</v>
      </c>
    </row>
  </sheetData>
  <mergeCells count="16">
    <mergeCell ref="A12:F12"/>
    <mergeCell ref="A14:F14"/>
    <mergeCell ref="A16:F16"/>
    <mergeCell ref="A18:F18"/>
    <mergeCell ref="A7:A8"/>
    <mergeCell ref="B7:B8"/>
    <mergeCell ref="C7:C8"/>
    <mergeCell ref="D7:D8"/>
    <mergeCell ref="A9:D9"/>
    <mergeCell ref="A1:F1"/>
    <mergeCell ref="A4:F4"/>
    <mergeCell ref="A5:B5"/>
    <mergeCell ref="C5:C6"/>
    <mergeCell ref="D5:D6"/>
    <mergeCell ref="E5:E6"/>
    <mergeCell ref="F5:F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1"/>
  <sheetViews>
    <sheetView workbookViewId="0">
      <selection activeCell="C6" sqref="C6"/>
    </sheetView>
  </sheetViews>
  <sheetFormatPr baseColWidth="10" defaultRowHeight="15" x14ac:dyDescent="0.25"/>
  <cols>
    <col min="1" max="1" width="45.7109375" bestFit="1" customWidth="1"/>
    <col min="2" max="2" width="29" bestFit="1" customWidth="1"/>
    <col min="3" max="3" width="16.140625" bestFit="1" customWidth="1"/>
    <col min="4" max="6" width="11.5703125" bestFit="1" customWidth="1"/>
  </cols>
  <sheetData>
    <row r="1" spans="1:6" ht="35.25" customHeight="1" x14ac:dyDescent="0.25">
      <c r="A1" s="147" t="s">
        <v>265</v>
      </c>
      <c r="B1" s="147"/>
      <c r="C1" s="147"/>
      <c r="D1" s="147"/>
      <c r="E1" s="147"/>
      <c r="F1" s="147"/>
    </row>
    <row r="3" spans="1:6" ht="26.25" customHeight="1" x14ac:dyDescent="0.25">
      <c r="A3" s="204" t="s">
        <v>216</v>
      </c>
      <c r="B3" s="204"/>
      <c r="C3" s="204"/>
      <c r="D3" s="204"/>
      <c r="E3" s="204"/>
      <c r="F3" s="204"/>
    </row>
    <row r="4" spans="1:6" x14ac:dyDescent="0.25">
      <c r="A4" s="3" t="s">
        <v>0</v>
      </c>
      <c r="B4" s="1"/>
      <c r="C4" s="1"/>
      <c r="D4" s="1"/>
      <c r="E4" s="1"/>
      <c r="F4" s="1"/>
    </row>
    <row r="5" spans="1:6" ht="25.5" x14ac:dyDescent="0.25">
      <c r="A5" s="97" t="s">
        <v>129</v>
      </c>
      <c r="B5" s="97" t="s">
        <v>130</v>
      </c>
      <c r="C5" s="97" t="s">
        <v>131</v>
      </c>
      <c r="D5" s="97" t="s">
        <v>132</v>
      </c>
      <c r="E5" s="97" t="s">
        <v>133</v>
      </c>
      <c r="F5" s="97" t="s">
        <v>134</v>
      </c>
    </row>
    <row r="6" spans="1:6" x14ac:dyDescent="0.25">
      <c r="A6" s="30" t="s">
        <v>256</v>
      </c>
      <c r="B6" s="30" t="s">
        <v>266</v>
      </c>
      <c r="C6" s="30">
        <v>1</v>
      </c>
      <c r="D6" s="30">
        <v>1</v>
      </c>
      <c r="E6" s="30"/>
      <c r="F6" s="30" t="s">
        <v>0</v>
      </c>
    </row>
    <row r="7" spans="1:6" x14ac:dyDescent="0.25">
      <c r="A7" s="30" t="s">
        <v>261</v>
      </c>
      <c r="B7" s="30" t="s">
        <v>267</v>
      </c>
      <c r="C7" s="30">
        <v>1</v>
      </c>
      <c r="D7" s="30"/>
      <c r="E7" s="30">
        <v>1</v>
      </c>
      <c r="F7" s="30"/>
    </row>
    <row r="8" spans="1:6" x14ac:dyDescent="0.25">
      <c r="A8" s="30" t="s">
        <v>276</v>
      </c>
      <c r="B8" s="30" t="s">
        <v>267</v>
      </c>
      <c r="C8" s="30">
        <v>1</v>
      </c>
      <c r="D8" s="30"/>
      <c r="E8" s="30">
        <v>1</v>
      </c>
      <c r="F8" s="30"/>
    </row>
    <row r="9" spans="1:6" x14ac:dyDescent="0.25">
      <c r="A9" s="30" t="s">
        <v>277</v>
      </c>
      <c r="B9" s="30" t="s">
        <v>267</v>
      </c>
      <c r="C9" s="30">
        <v>1</v>
      </c>
      <c r="D9" s="30"/>
      <c r="E9" s="30">
        <v>1</v>
      </c>
      <c r="F9" s="30"/>
    </row>
    <row r="10" spans="1:6" x14ac:dyDescent="0.25">
      <c r="A10" s="30" t="s">
        <v>278</v>
      </c>
      <c r="B10" s="30" t="s">
        <v>267</v>
      </c>
      <c r="C10" s="30">
        <v>1</v>
      </c>
      <c r="D10" s="30"/>
      <c r="E10" s="30">
        <v>1</v>
      </c>
      <c r="F10" s="30"/>
    </row>
    <row r="11" spans="1:6" x14ac:dyDescent="0.25">
      <c r="A11" s="30" t="s">
        <v>279</v>
      </c>
      <c r="B11" s="30" t="s">
        <v>267</v>
      </c>
      <c r="C11" s="30">
        <v>2</v>
      </c>
      <c r="D11" s="30"/>
      <c r="E11" s="30">
        <v>2</v>
      </c>
      <c r="F11" s="30"/>
    </row>
    <row r="12" spans="1:6" x14ac:dyDescent="0.25">
      <c r="A12" s="30" t="s">
        <v>280</v>
      </c>
      <c r="B12" s="30" t="s">
        <v>267</v>
      </c>
      <c r="C12" s="30">
        <v>1</v>
      </c>
      <c r="D12" s="30"/>
      <c r="E12" s="30">
        <v>1</v>
      </c>
      <c r="F12" s="30"/>
    </row>
    <row r="13" spans="1:6" x14ac:dyDescent="0.25">
      <c r="A13" s="30"/>
      <c r="B13" s="30"/>
      <c r="C13" s="30"/>
      <c r="D13" s="30"/>
      <c r="E13" s="30"/>
      <c r="F13" s="30"/>
    </row>
    <row r="14" spans="1:6" x14ac:dyDescent="0.25">
      <c r="A14" s="30"/>
      <c r="B14" s="30"/>
      <c r="C14" s="30"/>
      <c r="D14" s="30"/>
      <c r="E14" s="30"/>
      <c r="F14" s="30"/>
    </row>
    <row r="15" spans="1:6" x14ac:dyDescent="0.25">
      <c r="A15" s="30"/>
      <c r="B15" s="30"/>
      <c r="C15" s="30"/>
      <c r="D15" s="30"/>
      <c r="E15" s="30"/>
      <c r="F15" s="30"/>
    </row>
    <row r="16" spans="1:6" x14ac:dyDescent="0.25">
      <c r="A16" s="30"/>
      <c r="B16" s="30"/>
      <c r="C16" s="30"/>
      <c r="D16" s="30"/>
      <c r="E16" s="30"/>
      <c r="F16" s="30"/>
    </row>
    <row r="17" spans="1:6" x14ac:dyDescent="0.25">
      <c r="A17" s="30"/>
      <c r="B17" s="30"/>
      <c r="C17" s="30"/>
      <c r="D17" s="30"/>
      <c r="E17" s="30"/>
      <c r="F17" s="30"/>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97" t="s">
        <v>135</v>
      </c>
      <c r="B30" s="97"/>
      <c r="C30" s="97">
        <f>SUM(C6:C29)</f>
        <v>8</v>
      </c>
      <c r="D30" s="97">
        <f>SUM(D6:D29)</f>
        <v>1</v>
      </c>
      <c r="E30" s="97">
        <f>SUM(E6:E29)</f>
        <v>7</v>
      </c>
      <c r="F30" s="97">
        <f>SUM(F6:F29)</f>
        <v>0</v>
      </c>
    </row>
    <row r="31" spans="1:6" ht="36.75" customHeight="1" x14ac:dyDescent="0.25">
      <c r="A31" s="205"/>
      <c r="B31" s="205"/>
      <c r="C31" s="205"/>
      <c r="D31" s="205"/>
      <c r="E31" s="205"/>
      <c r="F31" s="205"/>
    </row>
  </sheetData>
  <mergeCells count="3">
    <mergeCell ref="A1:F1"/>
    <mergeCell ref="A3:F3"/>
    <mergeCell ref="A31:F3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1"/>
  <sheetViews>
    <sheetView topLeftCell="B1" workbookViewId="0">
      <selection activeCell="E12" sqref="E12"/>
    </sheetView>
  </sheetViews>
  <sheetFormatPr baseColWidth="10" defaultRowHeight="15" x14ac:dyDescent="0.25"/>
  <cols>
    <col min="1" max="1" width="45.7109375" bestFit="1" customWidth="1"/>
    <col min="2" max="12" width="11.5703125" bestFit="1" customWidth="1"/>
    <col min="13" max="13" width="11.5703125" customWidth="1"/>
    <col min="14" max="14" width="45.7109375" bestFit="1" customWidth="1"/>
  </cols>
  <sheetData>
    <row r="1" spans="1:14" ht="44.25" customHeight="1" x14ac:dyDescent="0.25">
      <c r="A1" s="147" t="s">
        <v>217</v>
      </c>
      <c r="B1" s="147"/>
      <c r="C1" s="147"/>
      <c r="D1" s="147"/>
      <c r="E1" s="147"/>
      <c r="F1" s="147"/>
      <c r="G1" s="147"/>
      <c r="H1" s="147"/>
      <c r="I1" s="147"/>
      <c r="J1" s="147"/>
      <c r="K1" s="147"/>
      <c r="L1" s="147"/>
      <c r="M1" s="147"/>
      <c r="N1" s="147"/>
    </row>
    <row r="2" spans="1:14" ht="36.75" x14ac:dyDescent="0.25">
      <c r="A2" s="209" t="s">
        <v>136</v>
      </c>
      <c r="B2" s="210" t="s">
        <v>137</v>
      </c>
      <c r="C2" s="211"/>
      <c r="D2" s="212"/>
      <c r="E2" s="129" t="s">
        <v>0</v>
      </c>
      <c r="F2" s="129" t="s">
        <v>0</v>
      </c>
      <c r="G2" s="129" t="s">
        <v>0</v>
      </c>
      <c r="H2" s="129" t="s">
        <v>0</v>
      </c>
      <c r="I2" s="129" t="s">
        <v>0</v>
      </c>
      <c r="J2" s="129" t="s">
        <v>0</v>
      </c>
      <c r="K2" s="129" t="s">
        <v>0</v>
      </c>
      <c r="L2" s="129" t="s">
        <v>0</v>
      </c>
      <c r="M2" s="129" t="s">
        <v>0</v>
      </c>
      <c r="N2" s="49" t="s">
        <v>138</v>
      </c>
    </row>
    <row r="3" spans="1:14" x14ac:dyDescent="0.25">
      <c r="A3" s="209"/>
      <c r="B3" s="213"/>
      <c r="C3" s="214"/>
      <c r="D3" s="215"/>
      <c r="E3" s="130">
        <f>+E4*12</f>
        <v>410248.60559999995</v>
      </c>
      <c r="F3" s="130">
        <f>+F4*12</f>
        <v>202459.16236688424</v>
      </c>
      <c r="G3" s="130">
        <f>+G4*12</f>
        <v>168615.16988756118</v>
      </c>
      <c r="H3" s="130">
        <f>+H4*12</f>
        <v>163201.16236688424</v>
      </c>
      <c r="I3" s="130">
        <f>+I4*12</f>
        <v>168523.6123168646</v>
      </c>
      <c r="J3" s="130">
        <f>+J4*12</f>
        <v>170651.52571690799</v>
      </c>
      <c r="K3" s="130">
        <f>+K4*12</f>
        <v>184257.48076454399</v>
      </c>
      <c r="L3" s="130">
        <f>+L4*12</f>
        <v>126438.6980568265</v>
      </c>
      <c r="M3" s="130">
        <f>+M4*12</f>
        <v>122998.53798543634</v>
      </c>
      <c r="N3" s="50" t="s">
        <v>0</v>
      </c>
    </row>
    <row r="4" spans="1:14" x14ac:dyDescent="0.25">
      <c r="A4" s="209"/>
      <c r="B4" s="206" t="s">
        <v>139</v>
      </c>
      <c r="C4" s="207"/>
      <c r="D4" s="208"/>
      <c r="E4" s="128">
        <f>SUM(E5:E8)</f>
        <v>34187.383799999996</v>
      </c>
      <c r="F4" s="128">
        <f t="shared" ref="F4:M4" si="0">SUM(F5:F8)</f>
        <v>16871.59686390702</v>
      </c>
      <c r="G4" s="128">
        <f t="shared" si="0"/>
        <v>14051.264157296766</v>
      </c>
      <c r="H4" s="128">
        <f t="shared" si="0"/>
        <v>13600.09686390702</v>
      </c>
      <c r="I4" s="128">
        <f t="shared" si="0"/>
        <v>14043.634359738717</v>
      </c>
      <c r="J4" s="128">
        <f t="shared" si="0"/>
        <v>14220.960476408998</v>
      </c>
      <c r="K4" s="128">
        <f t="shared" si="0"/>
        <v>15354.790063712</v>
      </c>
      <c r="L4" s="128">
        <f t="shared" si="0"/>
        <v>10536.558171402208</v>
      </c>
      <c r="M4" s="128">
        <f t="shared" si="0"/>
        <v>10249.878165453028</v>
      </c>
      <c r="N4" s="1"/>
    </row>
    <row r="5" spans="1:14" x14ac:dyDescent="0.25">
      <c r="A5" s="209"/>
      <c r="B5" s="216" t="s">
        <v>140</v>
      </c>
      <c r="C5" s="206" t="s">
        <v>268</v>
      </c>
      <c r="D5" s="208"/>
      <c r="E5" s="251">
        <v>1372.99</v>
      </c>
      <c r="F5" s="251">
        <v>3854.5902639070191</v>
      </c>
      <c r="G5" s="251">
        <v>603.15435729676176</v>
      </c>
      <c r="H5" s="251">
        <v>583.09026390701922</v>
      </c>
      <c r="I5" s="251">
        <v>602.47015973871441</v>
      </c>
      <c r="J5" s="251">
        <v>1535.3476764089983</v>
      </c>
      <c r="K5" s="251">
        <v>671.40306371199858</v>
      </c>
      <c r="L5" s="251">
        <v>448.57497140220926</v>
      </c>
      <c r="M5" s="251">
        <v>435.56016545302992</v>
      </c>
      <c r="N5" s="1"/>
    </row>
    <row r="6" spans="1:14" x14ac:dyDescent="0.25">
      <c r="A6" s="209"/>
      <c r="B6" s="217"/>
      <c r="C6" s="206" t="s">
        <v>142</v>
      </c>
      <c r="D6" s="208"/>
      <c r="E6" s="128">
        <f>+E8*0.02</f>
        <v>590.47379999999987</v>
      </c>
      <c r="F6" s="128">
        <f t="shared" ref="F6:M6" si="1">+F8*0.02</f>
        <v>226.29660000000001</v>
      </c>
      <c r="G6" s="128">
        <f t="shared" si="1"/>
        <v>234.13980000000006</v>
      </c>
      <c r="H6" s="128">
        <f t="shared" si="1"/>
        <v>226.29660000000001</v>
      </c>
      <c r="I6" s="128">
        <f t="shared" si="1"/>
        <v>234.02420000000006</v>
      </c>
      <c r="J6" s="128">
        <f t="shared" si="1"/>
        <v>220.58279999999999</v>
      </c>
      <c r="K6" s="128">
        <f t="shared" si="1"/>
        <v>256.28700000000003</v>
      </c>
      <c r="L6" s="128">
        <f t="shared" si="1"/>
        <v>172.95320000000001</v>
      </c>
      <c r="M6" s="128">
        <f t="shared" si="1"/>
        <v>168.38800000000001</v>
      </c>
      <c r="N6" s="1"/>
    </row>
    <row r="7" spans="1:14" x14ac:dyDescent="0.25">
      <c r="A7" s="209"/>
      <c r="B7" s="218"/>
      <c r="C7" s="206" t="s">
        <v>143</v>
      </c>
      <c r="D7" s="208"/>
      <c r="E7" s="128">
        <v>2700.23</v>
      </c>
      <c r="F7" s="128">
        <v>1475.88</v>
      </c>
      <c r="G7" s="128">
        <v>1506.98</v>
      </c>
      <c r="H7" s="128">
        <v>1475.88</v>
      </c>
      <c r="I7" s="128">
        <v>1505.93</v>
      </c>
      <c r="J7" s="128">
        <v>1435.89</v>
      </c>
      <c r="K7" s="128">
        <v>1612.75</v>
      </c>
      <c r="L7" s="128">
        <v>1267.3699999999999</v>
      </c>
      <c r="M7" s="128">
        <v>1226.53</v>
      </c>
      <c r="N7" s="1"/>
    </row>
    <row r="8" spans="1:14" x14ac:dyDescent="0.25">
      <c r="A8" s="209"/>
      <c r="B8" s="206" t="s">
        <v>144</v>
      </c>
      <c r="C8" s="207"/>
      <c r="D8" s="208"/>
      <c r="E8" s="128">
        <f>3384.69+E9</f>
        <v>29523.689999999995</v>
      </c>
      <c r="F8" s="128">
        <f>1262.47+F9</f>
        <v>11314.83</v>
      </c>
      <c r="G8" s="128">
        <f>1315.35+G9</f>
        <v>11706.990000000003</v>
      </c>
      <c r="H8" s="128">
        <f>1262.47+H9</f>
        <v>11314.83</v>
      </c>
      <c r="I8" s="128">
        <f>1315.35+I9</f>
        <v>11701.210000000003</v>
      </c>
      <c r="J8" s="128">
        <f>1226.26+J9</f>
        <v>11029.14</v>
      </c>
      <c r="K8" s="128">
        <f>1242.22+K9</f>
        <v>12814.35</v>
      </c>
      <c r="L8" s="128">
        <f>910.14+L9</f>
        <v>8647.66</v>
      </c>
      <c r="M8" s="128">
        <f>910.14+M9</f>
        <v>8419.4</v>
      </c>
      <c r="N8" s="1"/>
    </row>
    <row r="9" spans="1:14" x14ac:dyDescent="0.25">
      <c r="A9" s="209"/>
      <c r="B9" s="206" t="s">
        <v>145</v>
      </c>
      <c r="C9" s="207"/>
      <c r="D9" s="208"/>
      <c r="E9" s="128">
        <f>+E13-E10</f>
        <v>26138.999999999996</v>
      </c>
      <c r="F9" s="128">
        <f t="shared" ref="F9:M9" si="2">+F13-F10</f>
        <v>10052.36</v>
      </c>
      <c r="G9" s="128">
        <f t="shared" si="2"/>
        <v>10391.640000000003</v>
      </c>
      <c r="H9" s="128">
        <f t="shared" si="2"/>
        <v>10052.36</v>
      </c>
      <c r="I9" s="128">
        <f t="shared" si="2"/>
        <v>10385.860000000002</v>
      </c>
      <c r="J9" s="128">
        <f t="shared" si="2"/>
        <v>9802.8799999999992</v>
      </c>
      <c r="K9" s="128">
        <f t="shared" si="2"/>
        <v>11572.130000000001</v>
      </c>
      <c r="L9" s="128">
        <f t="shared" si="2"/>
        <v>7737.5199999999995</v>
      </c>
      <c r="M9" s="128">
        <f t="shared" si="2"/>
        <v>7509.26</v>
      </c>
      <c r="N9" s="1"/>
    </row>
    <row r="10" spans="1:14" x14ac:dyDescent="0.25">
      <c r="A10" s="209"/>
      <c r="B10" s="216" t="s">
        <v>146</v>
      </c>
      <c r="C10" s="207" t="s">
        <v>147</v>
      </c>
      <c r="D10" s="208"/>
      <c r="E10" s="128">
        <f>SUM(E11:E12)</f>
        <v>435</v>
      </c>
      <c r="F10" s="128">
        <f t="shared" ref="F10:G10" si="3">SUM(F11:F12)</f>
        <v>174.34</v>
      </c>
      <c r="G10" s="128">
        <f t="shared" si="3"/>
        <v>180.96</v>
      </c>
      <c r="H10" s="128">
        <f t="shared" ref="H10:M10" si="4">SUM(H11:H12)</f>
        <v>174.34</v>
      </c>
      <c r="I10" s="128">
        <f t="shared" si="4"/>
        <v>180.74</v>
      </c>
      <c r="J10" s="128">
        <f t="shared" si="4"/>
        <v>165.82</v>
      </c>
      <c r="K10" s="128">
        <f t="shared" si="4"/>
        <v>203.47</v>
      </c>
      <c r="L10" s="128">
        <f t="shared" si="4"/>
        <v>129.94</v>
      </c>
      <c r="M10" s="128">
        <f t="shared" si="4"/>
        <v>129.94</v>
      </c>
      <c r="N10" s="1"/>
    </row>
    <row r="11" spans="1:14" x14ac:dyDescent="0.25">
      <c r="A11" s="209"/>
      <c r="B11" s="217"/>
      <c r="C11" s="207" t="s">
        <v>143</v>
      </c>
      <c r="D11" s="208"/>
      <c r="E11" s="128">
        <v>435</v>
      </c>
      <c r="F11" s="128">
        <v>174.34</v>
      </c>
      <c r="G11" s="128">
        <v>180.96</v>
      </c>
      <c r="H11" s="128">
        <v>174.34</v>
      </c>
      <c r="I11" s="128">
        <v>180.74</v>
      </c>
      <c r="J11" s="128">
        <v>165.82</v>
      </c>
      <c r="K11" s="128">
        <v>203.47</v>
      </c>
      <c r="L11" s="128">
        <v>129.94</v>
      </c>
      <c r="M11" s="128">
        <v>129.94</v>
      </c>
      <c r="N11" s="1"/>
    </row>
    <row r="12" spans="1:14" x14ac:dyDescent="0.25">
      <c r="A12" s="209"/>
      <c r="B12" s="218"/>
      <c r="C12" s="207" t="s">
        <v>148</v>
      </c>
      <c r="D12" s="208"/>
      <c r="E12" s="128"/>
      <c r="F12" s="128"/>
      <c r="G12" s="128"/>
      <c r="H12" s="128"/>
      <c r="I12" s="128"/>
      <c r="J12" s="128"/>
      <c r="K12" s="128"/>
      <c r="L12" s="128"/>
      <c r="M12" s="128"/>
      <c r="N12" s="1"/>
    </row>
    <row r="13" spans="1:14" x14ac:dyDescent="0.25">
      <c r="A13" s="209"/>
      <c r="B13" s="216" t="s">
        <v>149</v>
      </c>
      <c r="C13" s="207" t="s">
        <v>150</v>
      </c>
      <c r="D13" s="208"/>
      <c r="E13" s="128">
        <f>SUM(E14:E18)</f>
        <v>26573.999999999996</v>
      </c>
      <c r="F13" s="128">
        <f t="shared" ref="F13:G13" si="5">SUM(F14:F18)</f>
        <v>10226.700000000001</v>
      </c>
      <c r="G13" s="128">
        <f t="shared" si="5"/>
        <v>10572.600000000002</v>
      </c>
      <c r="H13" s="128">
        <f t="shared" ref="H13:M13" si="6">SUM(H14:H18)</f>
        <v>10226.700000000001</v>
      </c>
      <c r="I13" s="128">
        <f t="shared" si="6"/>
        <v>10566.600000000002</v>
      </c>
      <c r="J13" s="128">
        <f t="shared" si="6"/>
        <v>9968.6999999999989</v>
      </c>
      <c r="K13" s="128">
        <f>SUM(K14:K18)</f>
        <v>11775.6</v>
      </c>
      <c r="L13" s="128">
        <f t="shared" si="6"/>
        <v>7867.4599999999991</v>
      </c>
      <c r="M13" s="128">
        <f>SUM(M14:M18)</f>
        <v>7639.2</v>
      </c>
      <c r="N13" s="1"/>
    </row>
    <row r="14" spans="1:14" x14ac:dyDescent="0.25">
      <c r="A14" s="209"/>
      <c r="B14" s="217"/>
      <c r="C14" s="219" t="s">
        <v>151</v>
      </c>
      <c r="D14" s="98" t="s">
        <v>141</v>
      </c>
      <c r="E14" s="128">
        <v>0</v>
      </c>
      <c r="F14" s="128">
        <v>0</v>
      </c>
      <c r="G14" s="128">
        <v>0</v>
      </c>
      <c r="H14" s="128">
        <v>0</v>
      </c>
      <c r="I14" s="128">
        <v>0</v>
      </c>
      <c r="J14" s="128">
        <v>0</v>
      </c>
      <c r="K14" s="128">
        <v>0</v>
      </c>
      <c r="L14" s="128">
        <v>0</v>
      </c>
      <c r="M14" s="128">
        <v>0</v>
      </c>
      <c r="N14" s="1"/>
    </row>
    <row r="15" spans="1:14" ht="18.75" x14ac:dyDescent="0.25">
      <c r="A15" s="209"/>
      <c r="B15" s="217"/>
      <c r="C15" s="220"/>
      <c r="D15" s="98" t="s">
        <v>359</v>
      </c>
      <c r="E15" s="128">
        <v>3955.2</v>
      </c>
      <c r="F15" s="128">
        <v>1262.0999999999999</v>
      </c>
      <c r="G15" s="128">
        <v>1262.0999999999999</v>
      </c>
      <c r="H15" s="128">
        <v>1262.0999999999999</v>
      </c>
      <c r="I15" s="128">
        <v>1262.0999999999999</v>
      </c>
      <c r="J15" s="128">
        <v>1249.5</v>
      </c>
      <c r="K15" s="128">
        <v>2929.8</v>
      </c>
      <c r="L15" s="128">
        <v>1173.8599999999999</v>
      </c>
      <c r="M15" s="128">
        <f>441.86+552.94</f>
        <v>994.80000000000007</v>
      </c>
      <c r="N15" s="1"/>
    </row>
    <row r="16" spans="1:14" ht="31.5" x14ac:dyDescent="0.25">
      <c r="A16" s="209"/>
      <c r="B16" s="217"/>
      <c r="C16" s="220"/>
      <c r="D16" s="98" t="s">
        <v>358</v>
      </c>
      <c r="E16" s="128">
        <v>410.1</v>
      </c>
      <c r="F16" s="128">
        <v>398.7</v>
      </c>
      <c r="G16" s="128">
        <v>404.7</v>
      </c>
      <c r="H16" s="128">
        <v>398.7</v>
      </c>
      <c r="I16" s="128">
        <v>398.7</v>
      </c>
      <c r="J16" s="128">
        <v>386.1</v>
      </c>
      <c r="K16" s="128">
        <v>410.1</v>
      </c>
      <c r="L16" s="128">
        <v>392.7</v>
      </c>
      <c r="M16" s="128">
        <v>380.1</v>
      </c>
      <c r="N16" s="1"/>
    </row>
    <row r="17" spans="1:14" ht="42" x14ac:dyDescent="0.25">
      <c r="A17" s="209"/>
      <c r="B17" s="217"/>
      <c r="C17" s="221"/>
      <c r="D17" s="98" t="s">
        <v>152</v>
      </c>
      <c r="E17" s="128">
        <v>450</v>
      </c>
      <c r="F17" s="128">
        <v>450</v>
      </c>
      <c r="G17" s="128">
        <v>450</v>
      </c>
      <c r="H17" s="128">
        <v>450</v>
      </c>
      <c r="I17" s="128">
        <v>450</v>
      </c>
      <c r="J17" s="128">
        <v>450</v>
      </c>
      <c r="K17" s="128">
        <v>450</v>
      </c>
      <c r="L17" s="128">
        <v>450</v>
      </c>
      <c r="M17" s="128">
        <v>413.4</v>
      </c>
      <c r="N17" s="1"/>
    </row>
    <row r="18" spans="1:14" ht="16.5" x14ac:dyDescent="0.25">
      <c r="A18" s="209"/>
      <c r="B18" s="218"/>
      <c r="C18" s="207" t="s">
        <v>153</v>
      </c>
      <c r="D18" s="208"/>
      <c r="E18" s="250">
        <v>21758.699999999997</v>
      </c>
      <c r="F18" s="250">
        <v>8115.9</v>
      </c>
      <c r="G18" s="250">
        <v>8455.8000000000011</v>
      </c>
      <c r="H18" s="250">
        <v>8115.9</v>
      </c>
      <c r="I18" s="250">
        <v>8455.8000000000011</v>
      </c>
      <c r="J18" s="250">
        <v>7883.0999999999995</v>
      </c>
      <c r="K18" s="250">
        <v>7985.7</v>
      </c>
      <c r="L18" s="250">
        <v>5850.9</v>
      </c>
      <c r="M18" s="250">
        <v>5850.9</v>
      </c>
      <c r="N18" s="1"/>
    </row>
    <row r="19" spans="1:14" ht="89.25" x14ac:dyDescent="0.25">
      <c r="A19" s="209"/>
      <c r="B19" s="206" t="s">
        <v>130</v>
      </c>
      <c r="C19" s="207"/>
      <c r="D19" s="208"/>
      <c r="E19" s="51" t="s">
        <v>349</v>
      </c>
      <c r="F19" s="51" t="s">
        <v>350</v>
      </c>
      <c r="G19" s="51" t="s">
        <v>351</v>
      </c>
      <c r="H19" s="51" t="s">
        <v>352</v>
      </c>
      <c r="I19" s="51" t="s">
        <v>353</v>
      </c>
      <c r="J19" s="51" t="s">
        <v>354</v>
      </c>
      <c r="K19" s="51" t="s">
        <v>355</v>
      </c>
      <c r="L19" s="51" t="s">
        <v>356</v>
      </c>
      <c r="M19" s="51" t="s">
        <v>357</v>
      </c>
      <c r="N19" s="1"/>
    </row>
    <row r="20" spans="1:14" x14ac:dyDescent="0.25">
      <c r="A20" s="1"/>
      <c r="B20" s="1"/>
      <c r="C20" s="1"/>
      <c r="D20" s="1"/>
      <c r="E20" s="1"/>
      <c r="F20" s="1"/>
      <c r="G20" s="1"/>
      <c r="H20" s="1"/>
      <c r="I20" s="1"/>
      <c r="J20" s="1">
        <v>2</v>
      </c>
      <c r="K20" s="1"/>
      <c r="L20" s="1"/>
      <c r="M20" s="1"/>
      <c r="N20" s="1"/>
    </row>
    <row r="21" spans="1:14" x14ac:dyDescent="0.25">
      <c r="A21" s="99" t="s">
        <v>154</v>
      </c>
      <c r="B21" s="1"/>
      <c r="C21" s="1"/>
      <c r="D21" s="1"/>
      <c r="E21" s="1"/>
      <c r="F21" s="1"/>
      <c r="G21" s="1"/>
      <c r="H21" s="1"/>
      <c r="I21" s="1"/>
      <c r="J21" s="1"/>
      <c r="K21" s="1"/>
      <c r="L21" s="1"/>
      <c r="M21" s="1"/>
      <c r="N21" s="1"/>
    </row>
  </sheetData>
  <mergeCells count="19">
    <mergeCell ref="A1:N1"/>
    <mergeCell ref="C12:D12"/>
    <mergeCell ref="B13:B18"/>
    <mergeCell ref="C13:D13"/>
    <mergeCell ref="C14:C17"/>
    <mergeCell ref="C18:D18"/>
    <mergeCell ref="B19:D19"/>
    <mergeCell ref="A2:A19"/>
    <mergeCell ref="B2:D3"/>
    <mergeCell ref="B4:D4"/>
    <mergeCell ref="B5:B7"/>
    <mergeCell ref="C5:D5"/>
    <mergeCell ref="C6:D6"/>
    <mergeCell ref="C7:D7"/>
    <mergeCell ref="B9:D9"/>
    <mergeCell ref="B10:B12"/>
    <mergeCell ref="B8:D8"/>
    <mergeCell ref="C10:D10"/>
    <mergeCell ref="C11:D11"/>
  </mergeCells>
  <hyperlinks>
    <hyperlink ref="C14" location="_ftn1" display="_ftn1" xr:uid="{00000000-0004-0000-0F00-000000000000}"/>
  </hyperlink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9"/>
  <sheetViews>
    <sheetView tabSelected="1" workbookViewId="0">
      <selection activeCell="C17" sqref="C17"/>
    </sheetView>
  </sheetViews>
  <sheetFormatPr baseColWidth="10" defaultRowHeight="15" x14ac:dyDescent="0.25"/>
  <cols>
    <col min="1" max="1" width="45.7109375" bestFit="1" customWidth="1"/>
    <col min="2" max="2" width="26" bestFit="1" customWidth="1"/>
    <col min="3" max="3" width="28.28515625" bestFit="1" customWidth="1"/>
    <col min="4" max="4" width="24.42578125" bestFit="1" customWidth="1"/>
    <col min="5" max="5" width="19.7109375" bestFit="1" customWidth="1"/>
    <col min="6" max="6" width="17.7109375" bestFit="1" customWidth="1"/>
    <col min="7" max="7" width="21.85546875" bestFit="1" customWidth="1"/>
    <col min="8" max="8" width="14.42578125" bestFit="1" customWidth="1"/>
    <col min="9" max="9" width="11.5703125" bestFit="1" customWidth="1"/>
    <col min="10" max="10" width="24.85546875" bestFit="1" customWidth="1"/>
  </cols>
  <sheetData>
    <row r="1" spans="1:10" ht="38.25" customHeight="1" x14ac:dyDescent="0.25">
      <c r="A1" s="191" t="s">
        <v>218</v>
      </c>
      <c r="B1" s="191"/>
      <c r="C1" s="191"/>
      <c r="D1" s="191"/>
      <c r="E1" s="191"/>
      <c r="F1" s="191"/>
      <c r="G1" s="191"/>
      <c r="H1" s="191"/>
      <c r="I1" s="191"/>
      <c r="J1" s="191"/>
    </row>
    <row r="2" spans="1:10" x14ac:dyDescent="0.25">
      <c r="A2" s="2" t="s">
        <v>155</v>
      </c>
      <c r="B2" s="1"/>
      <c r="C2" s="1"/>
      <c r="D2" s="1"/>
      <c r="E2" s="1"/>
      <c r="F2" s="1"/>
      <c r="G2" s="1"/>
      <c r="H2" s="1"/>
      <c r="I2" s="1"/>
      <c r="J2" s="1"/>
    </row>
    <row r="3" spans="1:10" x14ac:dyDescent="0.25">
      <c r="A3" s="225" t="s">
        <v>156</v>
      </c>
      <c r="B3" s="226"/>
      <c r="C3" s="226"/>
      <c r="D3" s="226"/>
      <c r="E3" s="226"/>
      <c r="F3" s="226"/>
      <c r="G3" s="226"/>
      <c r="H3" s="226"/>
      <c r="I3" s="227"/>
      <c r="J3" s="57" t="s">
        <v>0</v>
      </c>
    </row>
    <row r="4" spans="1:10" ht="24.75" x14ac:dyDescent="0.25">
      <c r="A4" s="58" t="s">
        <v>157</v>
      </c>
      <c r="B4" s="58" t="s">
        <v>158</v>
      </c>
      <c r="C4" s="58" t="s">
        <v>159</v>
      </c>
      <c r="D4" s="58" t="s">
        <v>160</v>
      </c>
      <c r="E4" s="58" t="s">
        <v>161</v>
      </c>
      <c r="F4" s="58" t="s">
        <v>162</v>
      </c>
      <c r="G4" s="58" t="s">
        <v>163</v>
      </c>
      <c r="H4" s="58" t="s">
        <v>164</v>
      </c>
      <c r="I4" s="58" t="s">
        <v>165</v>
      </c>
      <c r="J4" s="58" t="s">
        <v>219</v>
      </c>
    </row>
    <row r="5" spans="1:10" x14ac:dyDescent="0.25">
      <c r="A5" s="41" t="s">
        <v>0</v>
      </c>
      <c r="B5" s="41" t="s">
        <v>0</v>
      </c>
      <c r="C5" s="41" t="s">
        <v>0</v>
      </c>
      <c r="D5" s="41" t="s">
        <v>0</v>
      </c>
      <c r="E5" s="41" t="s">
        <v>0</v>
      </c>
      <c r="F5" s="41" t="s">
        <v>0</v>
      </c>
      <c r="G5" s="41" t="s">
        <v>0</v>
      </c>
      <c r="H5" s="41" t="s">
        <v>0</v>
      </c>
      <c r="I5" s="41" t="s">
        <v>0</v>
      </c>
      <c r="J5" s="41" t="s">
        <v>0</v>
      </c>
    </row>
    <row r="6" spans="1:10" x14ac:dyDescent="0.25">
      <c r="A6" s="228" t="s">
        <v>166</v>
      </c>
      <c r="B6" s="229"/>
      <c r="C6" s="229"/>
      <c r="D6" s="229"/>
      <c r="E6" s="229"/>
      <c r="F6" s="229"/>
      <c r="G6" s="229"/>
      <c r="H6" s="229"/>
      <c r="I6" s="230"/>
      <c r="J6" s="52" t="s">
        <v>0</v>
      </c>
    </row>
    <row r="7" spans="1:10" x14ac:dyDescent="0.25">
      <c r="A7" s="228" t="s">
        <v>167</v>
      </c>
      <c r="B7" s="229"/>
      <c r="C7" s="229"/>
      <c r="D7" s="229"/>
      <c r="E7" s="229"/>
      <c r="F7" s="229"/>
      <c r="G7" s="229"/>
      <c r="H7" s="229"/>
      <c r="I7" s="230"/>
      <c r="J7" s="52" t="s">
        <v>0</v>
      </c>
    </row>
    <row r="8" spans="1:10" x14ac:dyDescent="0.25">
      <c r="A8" s="231" t="s">
        <v>168</v>
      </c>
      <c r="B8" s="232"/>
      <c r="C8" s="232"/>
      <c r="D8" s="232"/>
      <c r="E8" s="232"/>
      <c r="F8" s="232"/>
      <c r="G8" s="232"/>
      <c r="H8" s="232"/>
      <c r="I8" s="233"/>
      <c r="J8" s="59" t="s">
        <v>0</v>
      </c>
    </row>
    <row r="9" spans="1:10" x14ac:dyDescent="0.25">
      <c r="A9" s="3" t="s">
        <v>0</v>
      </c>
      <c r="B9" s="1"/>
      <c r="C9" s="1"/>
      <c r="D9" s="1"/>
      <c r="E9" s="1"/>
      <c r="F9" s="1"/>
      <c r="G9" s="1"/>
      <c r="H9" s="1"/>
      <c r="I9" s="1"/>
      <c r="J9" s="1"/>
    </row>
    <row r="10" spans="1:10" x14ac:dyDescent="0.25">
      <c r="A10" s="2" t="s">
        <v>0</v>
      </c>
      <c r="B10" s="1"/>
      <c r="C10" s="1"/>
      <c r="D10" s="1"/>
      <c r="E10" s="1"/>
      <c r="F10" s="1"/>
      <c r="G10" s="1"/>
      <c r="H10" s="1"/>
      <c r="I10" s="1"/>
      <c r="J10" s="1"/>
    </row>
    <row r="11" spans="1:10" ht="64.5" x14ac:dyDescent="0.25">
      <c r="A11" s="2" t="s">
        <v>169</v>
      </c>
      <c r="B11" s="1"/>
      <c r="C11" s="1"/>
      <c r="D11" s="1"/>
      <c r="E11" s="1"/>
      <c r="F11" s="1"/>
      <c r="G11" s="1"/>
      <c r="H11" s="1"/>
      <c r="I11" s="1"/>
      <c r="J11" s="1"/>
    </row>
    <row r="12" spans="1:10" x14ac:dyDescent="0.25">
      <c r="A12" s="3" t="s">
        <v>0</v>
      </c>
      <c r="B12" s="1"/>
      <c r="C12" s="1"/>
      <c r="D12" s="1"/>
      <c r="E12" s="1"/>
      <c r="F12" s="1"/>
      <c r="G12" s="1"/>
      <c r="H12" s="1"/>
      <c r="I12" s="1"/>
      <c r="J12" s="1"/>
    </row>
    <row r="13" spans="1:10" x14ac:dyDescent="0.25">
      <c r="A13" s="222" t="s">
        <v>170</v>
      </c>
      <c r="B13" s="223"/>
      <c r="C13" s="223"/>
      <c r="D13" s="223"/>
      <c r="E13" s="223"/>
      <c r="F13" s="223"/>
      <c r="G13" s="224"/>
      <c r="H13" s="1"/>
      <c r="I13" s="1"/>
      <c r="J13" s="1"/>
    </row>
    <row r="14" spans="1:10" x14ac:dyDescent="0.25">
      <c r="A14" s="60">
        <v>9100</v>
      </c>
      <c r="B14" s="61">
        <v>9200</v>
      </c>
      <c r="C14" s="61">
        <v>9300</v>
      </c>
      <c r="D14" s="61">
        <v>9400</v>
      </c>
      <c r="E14" s="61">
        <v>9500</v>
      </c>
      <c r="F14" s="61">
        <v>9600</v>
      </c>
      <c r="G14" s="61" t="s">
        <v>171</v>
      </c>
      <c r="H14" s="1"/>
      <c r="I14" s="1"/>
      <c r="J14" s="1"/>
    </row>
    <row r="15" spans="1:10" ht="26.25" x14ac:dyDescent="0.25">
      <c r="A15" s="62" t="s">
        <v>172</v>
      </c>
      <c r="B15" s="63" t="s">
        <v>173</v>
      </c>
      <c r="C15" s="63" t="s">
        <v>174</v>
      </c>
      <c r="D15" s="63" t="s">
        <v>175</v>
      </c>
      <c r="E15" s="63" t="s">
        <v>176</v>
      </c>
      <c r="F15" s="63" t="s">
        <v>177</v>
      </c>
      <c r="G15" s="64"/>
      <c r="H15" s="1"/>
      <c r="I15" s="1"/>
      <c r="J15" s="1"/>
    </row>
    <row r="16" spans="1:10" x14ac:dyDescent="0.25">
      <c r="A16" s="53" t="s">
        <v>0</v>
      </c>
      <c r="B16" s="54" t="s">
        <v>0</v>
      </c>
      <c r="C16" s="54" t="s">
        <v>0</v>
      </c>
      <c r="D16" s="54" t="s">
        <v>0</v>
      </c>
      <c r="E16" s="54" t="s">
        <v>0</v>
      </c>
      <c r="F16" s="54" t="s">
        <v>0</v>
      </c>
      <c r="G16" s="54" t="s">
        <v>0</v>
      </c>
      <c r="H16" s="1"/>
      <c r="I16" s="1"/>
      <c r="J16" s="1"/>
    </row>
    <row r="17" spans="1:10" x14ac:dyDescent="0.25">
      <c r="A17" s="55" t="s">
        <v>0</v>
      </c>
      <c r="B17" s="56" t="s">
        <v>0</v>
      </c>
      <c r="C17" s="56" t="s">
        <v>0</v>
      </c>
      <c r="D17" s="56" t="s">
        <v>0</v>
      </c>
      <c r="E17" s="56" t="s">
        <v>0</v>
      </c>
      <c r="F17" s="56" t="s">
        <v>0</v>
      </c>
      <c r="G17" s="56" t="s">
        <v>0</v>
      </c>
      <c r="H17" s="1"/>
      <c r="I17" s="1"/>
      <c r="J17" s="1"/>
    </row>
    <row r="19" spans="1:10" x14ac:dyDescent="0.25">
      <c r="A19" s="132" t="s">
        <v>235</v>
      </c>
    </row>
  </sheetData>
  <mergeCells count="6">
    <mergeCell ref="A13:G13"/>
    <mergeCell ref="A1:J1"/>
    <mergeCell ref="A3:I3"/>
    <mergeCell ref="A6:I6"/>
    <mergeCell ref="A7:I7"/>
    <mergeCell ref="A8:I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tabSelected="1" workbookViewId="0">
      <selection activeCell="C17" sqref="C17"/>
    </sheetView>
  </sheetViews>
  <sheetFormatPr baseColWidth="10" defaultRowHeight="15" x14ac:dyDescent="0.25"/>
  <cols>
    <col min="1" max="1" width="99.5703125" customWidth="1"/>
  </cols>
  <sheetData>
    <row r="1" spans="1:1" ht="25.5" x14ac:dyDescent="0.25">
      <c r="A1" s="65" t="s">
        <v>220</v>
      </c>
    </row>
    <row r="2" spans="1:1" x14ac:dyDescent="0.25">
      <c r="A2" s="2" t="s">
        <v>0</v>
      </c>
    </row>
    <row r="3" spans="1:1" x14ac:dyDescent="0.25">
      <c r="A3" s="135" t="s">
        <v>235</v>
      </c>
    </row>
    <row r="4" spans="1:1" x14ac:dyDescent="0.25">
      <c r="A4" s="66"/>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7"/>
  <sheetViews>
    <sheetView tabSelected="1" topLeftCell="A4" workbookViewId="0">
      <selection activeCell="C17" sqref="C17"/>
    </sheetView>
  </sheetViews>
  <sheetFormatPr baseColWidth="10" defaultRowHeight="15" x14ac:dyDescent="0.25"/>
  <cols>
    <col min="1" max="1" width="5" bestFit="1" customWidth="1"/>
    <col min="2" max="2" width="37.5703125" bestFit="1" customWidth="1"/>
    <col min="3" max="3" width="19.7109375" bestFit="1" customWidth="1"/>
  </cols>
  <sheetData>
    <row r="1" spans="1:3" ht="78.75" customHeight="1" x14ac:dyDescent="0.25">
      <c r="A1" s="147" t="s">
        <v>221</v>
      </c>
      <c r="B1" s="147"/>
      <c r="C1" s="147"/>
    </row>
    <row r="2" spans="1:3" x14ac:dyDescent="0.25">
      <c r="A2" s="2" t="s">
        <v>0</v>
      </c>
      <c r="B2" s="1"/>
      <c r="C2" s="1"/>
    </row>
    <row r="3" spans="1:3" ht="35.25" customHeight="1" x14ac:dyDescent="0.25">
      <c r="A3" s="147" t="s">
        <v>222</v>
      </c>
      <c r="B3" s="147"/>
      <c r="C3" s="147"/>
    </row>
    <row r="4" spans="1:3" x14ac:dyDescent="0.25">
      <c r="A4" s="2" t="s">
        <v>0</v>
      </c>
      <c r="B4" s="1"/>
      <c r="C4" s="1"/>
    </row>
    <row r="5" spans="1:3" x14ac:dyDescent="0.25">
      <c r="A5" s="234" t="s">
        <v>15</v>
      </c>
      <c r="B5" s="235"/>
      <c r="C5" s="100" t="s">
        <v>2</v>
      </c>
    </row>
    <row r="6" spans="1:3" x14ac:dyDescent="0.25">
      <c r="A6" s="100">
        <v>3000</v>
      </c>
      <c r="B6" s="100" t="s">
        <v>33</v>
      </c>
      <c r="C6" s="123"/>
    </row>
    <row r="7" spans="1:3" x14ac:dyDescent="0.25">
      <c r="A7" s="101">
        <v>3700</v>
      </c>
      <c r="B7" s="101" t="s">
        <v>45</v>
      </c>
      <c r="C7" s="124"/>
    </row>
    <row r="8" spans="1:3" x14ac:dyDescent="0.25">
      <c r="A8" s="4">
        <v>371</v>
      </c>
      <c r="B8" s="4" t="s">
        <v>46</v>
      </c>
      <c r="C8" s="125"/>
    </row>
    <row r="9" spans="1:3" x14ac:dyDescent="0.25">
      <c r="A9" s="4">
        <v>372</v>
      </c>
      <c r="B9" s="4" t="s">
        <v>47</v>
      </c>
      <c r="C9" s="125"/>
    </row>
    <row r="10" spans="1:3" x14ac:dyDescent="0.25">
      <c r="A10" s="4">
        <v>373</v>
      </c>
      <c r="B10" s="4" t="s">
        <v>48</v>
      </c>
      <c r="C10" s="125"/>
    </row>
    <row r="11" spans="1:3" x14ac:dyDescent="0.25">
      <c r="A11" s="4">
        <v>374</v>
      </c>
      <c r="B11" s="4" t="s">
        <v>49</v>
      </c>
      <c r="C11" s="125"/>
    </row>
    <row r="12" spans="1:3" x14ac:dyDescent="0.25">
      <c r="A12" s="4">
        <v>375</v>
      </c>
      <c r="B12" s="4" t="s">
        <v>50</v>
      </c>
      <c r="C12" s="126">
        <v>3000</v>
      </c>
    </row>
    <row r="13" spans="1:3" x14ac:dyDescent="0.25">
      <c r="A13" s="4">
        <v>376</v>
      </c>
      <c r="B13" s="4" t="s">
        <v>51</v>
      </c>
      <c r="C13" s="126"/>
    </row>
    <row r="14" spans="1:3" x14ac:dyDescent="0.25">
      <c r="A14" s="4">
        <v>377</v>
      </c>
      <c r="B14" s="4" t="s">
        <v>52</v>
      </c>
      <c r="C14" s="126"/>
    </row>
    <row r="15" spans="1:3" x14ac:dyDescent="0.25">
      <c r="A15" s="4">
        <v>378</v>
      </c>
      <c r="B15" s="4" t="s">
        <v>53</v>
      </c>
      <c r="C15" s="126"/>
    </row>
    <row r="16" spans="1:3" x14ac:dyDescent="0.25">
      <c r="A16" s="4">
        <v>379</v>
      </c>
      <c r="B16" s="4" t="s">
        <v>54</v>
      </c>
      <c r="C16" s="126"/>
    </row>
    <row r="17" spans="1:3" x14ac:dyDescent="0.25">
      <c r="A17" s="236" t="s">
        <v>70</v>
      </c>
      <c r="B17" s="237"/>
      <c r="C17" s="127">
        <f>SUM(C8:C16)</f>
        <v>3000</v>
      </c>
    </row>
  </sheetData>
  <mergeCells count="4">
    <mergeCell ref="A5:B5"/>
    <mergeCell ref="A17:B17"/>
    <mergeCell ref="A1:C1"/>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election activeCell="C6" sqref="C6"/>
    </sheetView>
  </sheetViews>
  <sheetFormatPr baseColWidth="10" defaultRowHeight="15" x14ac:dyDescent="0.25"/>
  <cols>
    <col min="1" max="1" width="10.85546875" customWidth="1"/>
    <col min="2" max="2" width="45" bestFit="1" customWidth="1"/>
    <col min="3" max="3" width="19.7109375" bestFit="1" customWidth="1"/>
  </cols>
  <sheetData>
    <row r="1" spans="1:3" ht="57.75" customHeight="1" x14ac:dyDescent="0.25">
      <c r="A1" s="147" t="s">
        <v>199</v>
      </c>
      <c r="B1" s="147"/>
      <c r="C1" s="147"/>
    </row>
    <row r="2" spans="1:3" x14ac:dyDescent="0.25">
      <c r="A2" s="2" t="s">
        <v>0</v>
      </c>
      <c r="B2" s="1"/>
      <c r="C2" s="1"/>
    </row>
    <row r="3" spans="1:3" x14ac:dyDescent="0.25">
      <c r="A3" s="149" t="s">
        <v>229</v>
      </c>
      <c r="B3" s="149"/>
      <c r="C3" s="149"/>
    </row>
    <row r="4" spans="1:3" x14ac:dyDescent="0.25">
      <c r="A4" s="3" t="s">
        <v>0</v>
      </c>
      <c r="B4" s="1"/>
      <c r="C4" s="1"/>
    </row>
    <row r="5" spans="1:3" x14ac:dyDescent="0.25">
      <c r="A5" s="145" t="s">
        <v>1</v>
      </c>
      <c r="B5" s="146"/>
      <c r="C5" s="9" t="s">
        <v>2</v>
      </c>
    </row>
    <row r="6" spans="1:3" x14ac:dyDescent="0.25">
      <c r="A6" s="7">
        <v>1</v>
      </c>
      <c r="B6" s="7" t="s">
        <v>10</v>
      </c>
      <c r="C6" s="106">
        <v>2547994</v>
      </c>
    </row>
    <row r="7" spans="1:3" x14ac:dyDescent="0.25">
      <c r="A7" s="7">
        <v>2</v>
      </c>
      <c r="B7" s="7" t="s">
        <v>11</v>
      </c>
      <c r="C7" s="106"/>
    </row>
    <row r="8" spans="1:3" x14ac:dyDescent="0.25">
      <c r="A8" s="7">
        <v>3</v>
      </c>
      <c r="B8" s="7" t="s">
        <v>12</v>
      </c>
      <c r="C8" s="106" t="s">
        <v>0</v>
      </c>
    </row>
    <row r="9" spans="1:3" x14ac:dyDescent="0.25">
      <c r="A9" s="7">
        <v>4</v>
      </c>
      <c r="B9" s="7" t="s">
        <v>13</v>
      </c>
      <c r="C9" s="106" t="s">
        <v>0</v>
      </c>
    </row>
    <row r="10" spans="1:3" x14ac:dyDescent="0.25">
      <c r="A10" s="7">
        <v>5</v>
      </c>
      <c r="B10" s="7" t="s">
        <v>14</v>
      </c>
      <c r="C10" s="107" t="s">
        <v>0</v>
      </c>
    </row>
    <row r="11" spans="1:3" x14ac:dyDescent="0.25">
      <c r="A11" s="145" t="s">
        <v>9</v>
      </c>
      <c r="B11" s="146"/>
      <c r="C11" s="105">
        <f>SUM(C6:C10)</f>
        <v>2547994</v>
      </c>
    </row>
    <row r="12" spans="1:3" x14ac:dyDescent="0.25">
      <c r="A12" s="2" t="s">
        <v>0</v>
      </c>
      <c r="B12" s="1"/>
      <c r="C12" s="1"/>
    </row>
    <row r="13" spans="1:3" x14ac:dyDescent="0.25">
      <c r="A13" s="1"/>
      <c r="B13" s="1"/>
      <c r="C13" s="1"/>
    </row>
    <row r="14" spans="1:3" ht="51" customHeight="1" x14ac:dyDescent="0.25">
      <c r="A14" s="148"/>
      <c r="B14" s="148"/>
      <c r="C14" s="148"/>
    </row>
    <row r="15" spans="1:3" x14ac:dyDescent="0.25">
      <c r="A15" s="8" t="s">
        <v>0</v>
      </c>
      <c r="B15" s="1"/>
      <c r="C15" s="1"/>
    </row>
  </sheetData>
  <mergeCells count="5">
    <mergeCell ref="A5:B5"/>
    <mergeCell ref="A11:B11"/>
    <mergeCell ref="A1:C1"/>
    <mergeCell ref="A14:C14"/>
    <mergeCell ref="A3:C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5"/>
  <sheetViews>
    <sheetView tabSelected="1" workbookViewId="0">
      <selection activeCell="C17" sqref="C17"/>
    </sheetView>
  </sheetViews>
  <sheetFormatPr baseColWidth="10" defaultRowHeight="15" x14ac:dyDescent="0.25"/>
  <cols>
    <col min="1" max="1" width="45" bestFit="1" customWidth="1"/>
    <col min="2" max="2" width="21" bestFit="1" customWidth="1"/>
    <col min="3" max="3" width="33.85546875" bestFit="1" customWidth="1"/>
    <col min="4" max="4" width="11.5703125" bestFit="1" customWidth="1"/>
    <col min="5" max="5" width="33.5703125" bestFit="1" customWidth="1"/>
    <col min="6" max="6" width="11.5703125" bestFit="1" customWidth="1"/>
    <col min="7" max="7" width="20.85546875" bestFit="1" customWidth="1"/>
    <col min="8" max="8" width="24" bestFit="1" customWidth="1"/>
  </cols>
  <sheetData>
    <row r="1" spans="1:8" x14ac:dyDescent="0.25">
      <c r="A1" s="2" t="s">
        <v>0</v>
      </c>
      <c r="B1" s="1"/>
      <c r="C1" s="1"/>
      <c r="D1" s="1"/>
      <c r="E1" s="1"/>
      <c r="F1" s="1"/>
      <c r="G1" s="1"/>
      <c r="H1" s="1"/>
    </row>
    <row r="2" spans="1:8" ht="27.75" customHeight="1" x14ac:dyDescent="0.25">
      <c r="A2" s="147" t="s">
        <v>226</v>
      </c>
      <c r="B2" s="147"/>
      <c r="C2" s="147"/>
      <c r="D2" s="147"/>
      <c r="E2" s="147"/>
      <c r="F2" s="147"/>
      <c r="G2" s="147"/>
      <c r="H2" s="147"/>
    </row>
    <row r="3" spans="1:8" ht="15.75" thickBot="1" x14ac:dyDescent="0.3">
      <c r="A3" s="2" t="s">
        <v>0</v>
      </c>
      <c r="B3" s="1"/>
      <c r="C3" s="1"/>
      <c r="D3" s="1"/>
      <c r="E3" s="1"/>
      <c r="F3" s="1"/>
      <c r="G3" s="1"/>
      <c r="H3" s="1"/>
    </row>
    <row r="4" spans="1:8" x14ac:dyDescent="0.25">
      <c r="A4" s="238" t="s">
        <v>223</v>
      </c>
      <c r="B4" s="239"/>
      <c r="C4" s="242" t="s">
        <v>224</v>
      </c>
      <c r="D4" s="243"/>
      <c r="E4" s="242" t="s">
        <v>225</v>
      </c>
      <c r="F4" s="244"/>
      <c r="G4" s="244"/>
      <c r="H4" s="243"/>
    </row>
    <row r="5" spans="1:8" ht="25.5" x14ac:dyDescent="0.25">
      <c r="A5" s="240"/>
      <c r="B5" s="241"/>
      <c r="C5" s="68" t="s">
        <v>178</v>
      </c>
      <c r="D5" s="69" t="s">
        <v>83</v>
      </c>
      <c r="E5" s="68" t="s">
        <v>179</v>
      </c>
      <c r="F5" s="67" t="s">
        <v>83</v>
      </c>
      <c r="G5" s="67" t="s">
        <v>180</v>
      </c>
      <c r="H5" s="69" t="s">
        <v>181</v>
      </c>
    </row>
    <row r="6" spans="1:8" x14ac:dyDescent="0.25">
      <c r="A6" s="75"/>
      <c r="B6" s="76" t="s">
        <v>0</v>
      </c>
      <c r="C6" s="70" t="s">
        <v>70</v>
      </c>
      <c r="D6" s="71" t="s">
        <v>70</v>
      </c>
      <c r="E6" s="70" t="s">
        <v>182</v>
      </c>
      <c r="F6" s="41" t="s">
        <v>182</v>
      </c>
      <c r="G6" s="41" t="s">
        <v>70</v>
      </c>
      <c r="H6" s="71" t="s">
        <v>70</v>
      </c>
    </row>
    <row r="7" spans="1:8" x14ac:dyDescent="0.25">
      <c r="A7" s="75" t="s">
        <v>0</v>
      </c>
      <c r="B7" s="77" t="s">
        <v>183</v>
      </c>
      <c r="C7" s="70" t="s">
        <v>126</v>
      </c>
      <c r="D7" s="71" t="s">
        <v>83</v>
      </c>
      <c r="E7" s="70" t="s">
        <v>184</v>
      </c>
      <c r="F7" s="41" t="s">
        <v>185</v>
      </c>
      <c r="G7" s="41" t="s">
        <v>126</v>
      </c>
      <c r="H7" s="71" t="s">
        <v>126</v>
      </c>
    </row>
    <row r="8" spans="1:8" x14ac:dyDescent="0.25">
      <c r="A8" s="75" t="s">
        <v>0</v>
      </c>
      <c r="B8" s="77" t="s">
        <v>186</v>
      </c>
      <c r="C8" s="70" t="s">
        <v>0</v>
      </c>
      <c r="D8" s="71" t="s">
        <v>0</v>
      </c>
      <c r="E8" s="70" t="s">
        <v>0</v>
      </c>
      <c r="F8" s="41" t="s">
        <v>0</v>
      </c>
      <c r="G8" s="41" t="s">
        <v>0</v>
      </c>
      <c r="H8" s="71" t="s">
        <v>0</v>
      </c>
    </row>
    <row r="9" spans="1:8" x14ac:dyDescent="0.25">
      <c r="A9" s="75" t="s">
        <v>187</v>
      </c>
      <c r="B9" s="76" t="s">
        <v>187</v>
      </c>
      <c r="C9" s="70" t="s">
        <v>70</v>
      </c>
      <c r="D9" s="71" t="s">
        <v>70</v>
      </c>
      <c r="E9" s="70" t="s">
        <v>182</v>
      </c>
      <c r="F9" s="41" t="s">
        <v>182</v>
      </c>
      <c r="G9" s="41" t="s">
        <v>70</v>
      </c>
      <c r="H9" s="71" t="s">
        <v>70</v>
      </c>
    </row>
    <row r="10" spans="1:8" ht="15.75" thickBot="1" x14ac:dyDescent="0.3">
      <c r="A10" s="245" t="s">
        <v>70</v>
      </c>
      <c r="B10" s="246"/>
      <c r="C10" s="72" t="s">
        <v>70</v>
      </c>
      <c r="D10" s="73" t="s">
        <v>70</v>
      </c>
      <c r="E10" s="72" t="s">
        <v>182</v>
      </c>
      <c r="F10" s="74" t="s">
        <v>182</v>
      </c>
      <c r="G10" s="74" t="s">
        <v>70</v>
      </c>
      <c r="H10" s="73" t="s">
        <v>70</v>
      </c>
    </row>
    <row r="11" spans="1:8" x14ac:dyDescent="0.25">
      <c r="A11" s="2" t="s">
        <v>0</v>
      </c>
      <c r="B11" s="1"/>
      <c r="C11" s="1"/>
      <c r="D11" s="1"/>
      <c r="E11" s="1"/>
      <c r="F11" s="1"/>
      <c r="G11" s="1"/>
      <c r="H11" s="1"/>
    </row>
    <row r="12" spans="1:8" x14ac:dyDescent="0.25">
      <c r="A12" s="2" t="s">
        <v>0</v>
      </c>
      <c r="B12" s="1"/>
      <c r="C12" s="1"/>
      <c r="D12" s="1"/>
      <c r="E12" s="1"/>
      <c r="F12" s="1"/>
      <c r="G12" s="1"/>
      <c r="H12" s="1"/>
    </row>
    <row r="13" spans="1:8" x14ac:dyDescent="0.25">
      <c r="A13" s="191" t="s">
        <v>227</v>
      </c>
      <c r="B13" s="191"/>
      <c r="C13" s="191"/>
      <c r="D13" s="191"/>
      <c r="E13" s="191"/>
      <c r="F13" s="191"/>
      <c r="G13" s="191"/>
      <c r="H13" s="191"/>
    </row>
    <row r="14" spans="1:8" x14ac:dyDescent="0.25">
      <c r="A14" s="2" t="s">
        <v>0</v>
      </c>
      <c r="B14" s="1"/>
      <c r="C14" s="1"/>
      <c r="D14" s="1"/>
      <c r="E14" s="1"/>
      <c r="F14" s="1"/>
      <c r="G14" s="1"/>
      <c r="H14" s="1"/>
    </row>
    <row r="15" spans="1:8" x14ac:dyDescent="0.25">
      <c r="A15" s="131" t="s">
        <v>235</v>
      </c>
    </row>
  </sheetData>
  <mergeCells count="6">
    <mergeCell ref="A2:H2"/>
    <mergeCell ref="A13:H13"/>
    <mergeCell ref="A4:B5"/>
    <mergeCell ref="C4:D4"/>
    <mergeCell ref="E4:H4"/>
    <mergeCell ref="A10:B10"/>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8"/>
  <sheetViews>
    <sheetView tabSelected="1" workbookViewId="0">
      <selection activeCell="C17" sqref="C17"/>
    </sheetView>
  </sheetViews>
  <sheetFormatPr baseColWidth="10" defaultColWidth="20.85546875" defaultRowHeight="15" x14ac:dyDescent="0.25"/>
  <cols>
    <col min="1" max="1" width="11.42578125" customWidth="1"/>
    <col min="2" max="2" width="61" bestFit="1" customWidth="1"/>
    <col min="3" max="3" width="13.140625" customWidth="1"/>
    <col min="4" max="4" width="10.28515625" customWidth="1"/>
  </cols>
  <sheetData>
    <row r="1" spans="1:5" x14ac:dyDescent="0.25">
      <c r="A1" s="247" t="s">
        <v>255</v>
      </c>
      <c r="B1" s="247"/>
      <c r="C1" s="248"/>
      <c r="D1" s="248"/>
      <c r="E1" s="84"/>
    </row>
    <row r="2" spans="1:5" x14ac:dyDescent="0.25">
      <c r="A2" s="247" t="s">
        <v>188</v>
      </c>
      <c r="B2" s="247"/>
      <c r="C2" s="248"/>
      <c r="D2" s="248"/>
    </row>
    <row r="3" spans="1:5" x14ac:dyDescent="0.25">
      <c r="A3" s="78" t="s">
        <v>189</v>
      </c>
      <c r="B3" s="78" t="s">
        <v>190</v>
      </c>
      <c r="C3" s="78" t="s">
        <v>191</v>
      </c>
      <c r="D3" s="78" t="s">
        <v>192</v>
      </c>
    </row>
    <row r="4" spans="1:5" x14ac:dyDescent="0.25">
      <c r="A4">
        <v>918801</v>
      </c>
      <c r="B4" t="s">
        <v>251</v>
      </c>
      <c r="C4" s="108">
        <f>+'4'!C4</f>
        <v>1824634.998276904</v>
      </c>
      <c r="D4">
        <v>1100118</v>
      </c>
    </row>
    <row r="5" spans="1:5" x14ac:dyDescent="0.25">
      <c r="A5">
        <v>918802</v>
      </c>
      <c r="B5" t="s">
        <v>252</v>
      </c>
      <c r="C5" s="108">
        <f>+'4'!C5</f>
        <v>137019.14000000001</v>
      </c>
      <c r="D5">
        <v>1100118</v>
      </c>
    </row>
    <row r="6" spans="1:5" x14ac:dyDescent="0.25">
      <c r="A6">
        <v>918803</v>
      </c>
      <c r="B6" t="s">
        <v>253</v>
      </c>
      <c r="C6" s="108">
        <f>+'4'!C6</f>
        <v>336339.86</v>
      </c>
      <c r="D6">
        <v>1100118</v>
      </c>
    </row>
    <row r="7" spans="1:5" x14ac:dyDescent="0.25">
      <c r="A7">
        <v>918804</v>
      </c>
      <c r="B7" t="s">
        <v>282</v>
      </c>
      <c r="C7" s="108">
        <f>+'4'!C7</f>
        <v>213000</v>
      </c>
      <c r="D7">
        <v>1100118</v>
      </c>
    </row>
    <row r="8" spans="1:5" x14ac:dyDescent="0.25">
      <c r="A8">
        <v>918805</v>
      </c>
      <c r="B8" t="s">
        <v>254</v>
      </c>
      <c r="C8" s="108">
        <f>+'4'!C8</f>
        <v>37000</v>
      </c>
      <c r="D8">
        <v>1100118</v>
      </c>
    </row>
  </sheetData>
  <mergeCells count="2">
    <mergeCell ref="A1:D1"/>
    <mergeCell ref="A2:D2"/>
  </mergeCells>
  <pageMargins left="0.7" right="0.7"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438"/>
  <sheetViews>
    <sheetView tabSelected="1" topLeftCell="A55" workbookViewId="0">
      <selection activeCell="C17" sqref="C17"/>
    </sheetView>
  </sheetViews>
  <sheetFormatPr baseColWidth="10" defaultRowHeight="15" x14ac:dyDescent="0.25"/>
  <cols>
    <col min="2" max="2" width="44.42578125" bestFit="1" customWidth="1"/>
    <col min="3" max="3" width="14.42578125" customWidth="1"/>
    <col min="5" max="5" width="19.5703125" customWidth="1"/>
    <col min="6" max="6" width="14.5703125" customWidth="1"/>
  </cols>
  <sheetData>
    <row r="1" spans="1:6" x14ac:dyDescent="0.25">
      <c r="A1" s="247" t="s">
        <v>255</v>
      </c>
      <c r="B1" s="247"/>
      <c r="C1" s="247"/>
      <c r="D1" s="247"/>
      <c r="E1" s="247"/>
      <c r="F1" s="247"/>
    </row>
    <row r="2" spans="1:6" x14ac:dyDescent="0.25">
      <c r="A2" s="247" t="s">
        <v>197</v>
      </c>
      <c r="B2" s="247"/>
      <c r="C2" s="247"/>
      <c r="D2" s="247"/>
      <c r="E2" s="247"/>
      <c r="F2" s="247"/>
    </row>
    <row r="3" spans="1:6" x14ac:dyDescent="0.25">
      <c r="A3" s="79" t="s">
        <v>193</v>
      </c>
      <c r="B3" s="80" t="s">
        <v>190</v>
      </c>
      <c r="C3" s="79" t="s">
        <v>191</v>
      </c>
      <c r="D3" s="81" t="s">
        <v>194</v>
      </c>
      <c r="E3" s="82" t="s">
        <v>195</v>
      </c>
      <c r="F3" s="83" t="s">
        <v>196</v>
      </c>
    </row>
    <row r="4" spans="1:6" x14ac:dyDescent="0.25">
      <c r="A4" t="s">
        <v>257</v>
      </c>
      <c r="C4" s="108">
        <f>+C5+C28+C44</f>
        <v>2601133.8582769041</v>
      </c>
      <c r="D4">
        <v>1100118</v>
      </c>
      <c r="E4" s="109" t="s">
        <v>269</v>
      </c>
    </row>
    <row r="5" spans="1:6" x14ac:dyDescent="0.25">
      <c r="A5" t="s">
        <v>259</v>
      </c>
      <c r="B5" t="s">
        <v>258</v>
      </c>
      <c r="C5" s="108">
        <f>+C6</f>
        <v>2547993.9982769042</v>
      </c>
      <c r="D5">
        <v>1100118</v>
      </c>
      <c r="E5" s="109" t="s">
        <v>269</v>
      </c>
    </row>
    <row r="6" spans="1:6" x14ac:dyDescent="0.25">
      <c r="A6" t="s">
        <v>283</v>
      </c>
      <c r="B6" t="s">
        <v>256</v>
      </c>
      <c r="C6" s="108">
        <f>SUM(C7:C49)</f>
        <v>2547993.9982769042</v>
      </c>
      <c r="D6">
        <v>1100118</v>
      </c>
      <c r="E6" s="109" t="s">
        <v>269</v>
      </c>
    </row>
    <row r="7" spans="1:6" x14ac:dyDescent="0.25">
      <c r="A7" s="138">
        <v>1131</v>
      </c>
      <c r="B7" s="138" t="s">
        <v>284</v>
      </c>
      <c r="C7" s="108">
        <v>1012057.204014995</v>
      </c>
      <c r="D7">
        <v>1100118</v>
      </c>
      <c r="E7">
        <v>1</v>
      </c>
    </row>
    <row r="8" spans="1:6" x14ac:dyDescent="0.25">
      <c r="A8" s="138">
        <v>1321</v>
      </c>
      <c r="B8" s="138" t="s">
        <v>285</v>
      </c>
      <c r="C8" s="108">
        <v>16494.54</v>
      </c>
      <c r="D8">
        <v>1100118</v>
      </c>
      <c r="E8">
        <v>1</v>
      </c>
    </row>
    <row r="9" spans="1:6" x14ac:dyDescent="0.25">
      <c r="A9" s="138">
        <v>1323</v>
      </c>
      <c r="B9" s="138" t="s">
        <v>286</v>
      </c>
      <c r="C9" s="108">
        <v>137454.5</v>
      </c>
      <c r="D9">
        <v>1100118</v>
      </c>
      <c r="E9">
        <v>1</v>
      </c>
    </row>
    <row r="10" spans="1:6" x14ac:dyDescent="0.25">
      <c r="A10" s="138">
        <v>1413</v>
      </c>
      <c r="B10" s="138" t="s">
        <v>287</v>
      </c>
      <c r="C10" s="108">
        <v>170489.28000000003</v>
      </c>
      <c r="D10">
        <v>1100118</v>
      </c>
      <c r="E10">
        <v>1</v>
      </c>
    </row>
    <row r="11" spans="1:6" x14ac:dyDescent="0.25">
      <c r="A11" s="138">
        <v>1421</v>
      </c>
      <c r="B11" s="138" t="s">
        <v>288</v>
      </c>
      <c r="C11" s="108">
        <v>121286.17106190903</v>
      </c>
      <c r="D11">
        <v>1100118</v>
      </c>
      <c r="E11">
        <v>1</v>
      </c>
    </row>
    <row r="12" spans="1:6" x14ac:dyDescent="0.25">
      <c r="A12" s="138">
        <v>1431</v>
      </c>
      <c r="B12" s="138" t="s">
        <v>289</v>
      </c>
      <c r="C12" s="108">
        <v>88382.82</v>
      </c>
      <c r="D12">
        <v>1100118</v>
      </c>
      <c r="E12">
        <v>1</v>
      </c>
    </row>
    <row r="13" spans="1:6" x14ac:dyDescent="0.25">
      <c r="A13" s="138">
        <v>1541</v>
      </c>
      <c r="B13" s="138" t="s">
        <v>290</v>
      </c>
      <c r="C13" s="108">
        <v>278470.48319999996</v>
      </c>
      <c r="D13">
        <v>1100118</v>
      </c>
      <c r="E13">
        <v>1</v>
      </c>
    </row>
    <row r="14" spans="1:6" x14ac:dyDescent="0.25">
      <c r="A14" s="138">
        <v>2111</v>
      </c>
      <c r="B14" s="138" t="s">
        <v>243</v>
      </c>
      <c r="C14" s="108">
        <v>5000</v>
      </c>
      <c r="D14">
        <v>1100118</v>
      </c>
      <c r="E14">
        <v>1</v>
      </c>
    </row>
    <row r="15" spans="1:6" x14ac:dyDescent="0.25">
      <c r="A15" s="138">
        <v>2112</v>
      </c>
      <c r="B15" s="138" t="s">
        <v>291</v>
      </c>
      <c r="C15" s="108">
        <v>1000</v>
      </c>
      <c r="D15">
        <v>1100118</v>
      </c>
      <c r="E15">
        <v>1</v>
      </c>
    </row>
    <row r="16" spans="1:6" x14ac:dyDescent="0.25">
      <c r="A16" s="138">
        <v>2121</v>
      </c>
      <c r="B16" s="138" t="s">
        <v>29</v>
      </c>
      <c r="C16" s="108">
        <v>20000</v>
      </c>
      <c r="D16">
        <v>1100118</v>
      </c>
      <c r="E16">
        <v>1</v>
      </c>
    </row>
    <row r="17" spans="1:5" x14ac:dyDescent="0.25">
      <c r="A17" s="138">
        <v>2151</v>
      </c>
      <c r="B17" s="138" t="s">
        <v>292</v>
      </c>
      <c r="C17" s="108">
        <v>20000</v>
      </c>
      <c r="D17">
        <v>1100118</v>
      </c>
      <c r="E17">
        <v>1</v>
      </c>
    </row>
    <row r="18" spans="1:5" x14ac:dyDescent="0.25">
      <c r="A18" s="138">
        <v>2161</v>
      </c>
      <c r="B18" s="138" t="s">
        <v>293</v>
      </c>
      <c r="C18" s="108">
        <v>5000</v>
      </c>
      <c r="D18">
        <v>1100118</v>
      </c>
      <c r="E18">
        <v>1</v>
      </c>
    </row>
    <row r="19" spans="1:5" x14ac:dyDescent="0.25">
      <c r="A19" s="138">
        <v>2212</v>
      </c>
      <c r="B19" s="138" t="s">
        <v>294</v>
      </c>
      <c r="C19" s="108">
        <v>2000</v>
      </c>
      <c r="D19">
        <v>1100118</v>
      </c>
      <c r="E19">
        <v>1</v>
      </c>
    </row>
    <row r="20" spans="1:5" x14ac:dyDescent="0.25">
      <c r="A20" s="138">
        <v>2221</v>
      </c>
      <c r="B20" s="138" t="s">
        <v>295</v>
      </c>
      <c r="C20" s="108">
        <v>800</v>
      </c>
      <c r="D20">
        <v>1100118</v>
      </c>
      <c r="E20">
        <v>1</v>
      </c>
    </row>
    <row r="21" spans="1:5" x14ac:dyDescent="0.25">
      <c r="A21" s="138">
        <v>2351</v>
      </c>
      <c r="B21" s="138" t="s">
        <v>296</v>
      </c>
      <c r="C21" s="108">
        <v>1000</v>
      </c>
      <c r="D21">
        <v>1100118</v>
      </c>
      <c r="E21">
        <v>1</v>
      </c>
    </row>
    <row r="22" spans="1:5" x14ac:dyDescent="0.25">
      <c r="A22" s="138">
        <v>2491</v>
      </c>
      <c r="B22" s="138" t="s">
        <v>297</v>
      </c>
      <c r="C22" s="108">
        <v>34200</v>
      </c>
      <c r="D22">
        <v>1100118</v>
      </c>
      <c r="E22">
        <v>1</v>
      </c>
    </row>
    <row r="23" spans="1:5" x14ac:dyDescent="0.25">
      <c r="A23" s="138">
        <v>2612</v>
      </c>
      <c r="B23" s="138" t="s">
        <v>298</v>
      </c>
      <c r="C23" s="108">
        <v>42019.14</v>
      </c>
      <c r="D23">
        <v>1100118</v>
      </c>
      <c r="E23">
        <v>1</v>
      </c>
    </row>
    <row r="24" spans="1:5" x14ac:dyDescent="0.25">
      <c r="A24" s="138">
        <v>2711</v>
      </c>
      <c r="B24" s="138" t="s">
        <v>299</v>
      </c>
      <c r="C24" s="108">
        <v>2000</v>
      </c>
      <c r="D24">
        <v>1100118</v>
      </c>
      <c r="E24">
        <v>1</v>
      </c>
    </row>
    <row r="25" spans="1:5" x14ac:dyDescent="0.25">
      <c r="A25" s="138">
        <v>2731</v>
      </c>
      <c r="B25" s="138" t="s">
        <v>300</v>
      </c>
      <c r="C25" s="108">
        <v>1000</v>
      </c>
      <c r="D25">
        <v>1100118</v>
      </c>
      <c r="E25">
        <v>1</v>
      </c>
    </row>
    <row r="26" spans="1:5" x14ac:dyDescent="0.25">
      <c r="A26" s="138">
        <v>2911</v>
      </c>
      <c r="B26" s="138" t="s">
        <v>301</v>
      </c>
      <c r="C26" s="108">
        <v>3000</v>
      </c>
      <c r="D26">
        <v>1100118</v>
      </c>
      <c r="E26">
        <v>1</v>
      </c>
    </row>
    <row r="27" spans="1:5" x14ac:dyDescent="0.25">
      <c r="A27" s="138">
        <v>3111</v>
      </c>
      <c r="B27" s="138" t="s">
        <v>302</v>
      </c>
      <c r="C27" s="108">
        <v>16000</v>
      </c>
      <c r="D27">
        <v>1100118</v>
      </c>
      <c r="E27">
        <v>1</v>
      </c>
    </row>
    <row r="28" spans="1:5" x14ac:dyDescent="0.25">
      <c r="A28" s="138">
        <v>3131</v>
      </c>
      <c r="B28" s="138" t="s">
        <v>303</v>
      </c>
      <c r="C28" s="108">
        <v>3139.86</v>
      </c>
      <c r="D28">
        <v>1100118</v>
      </c>
      <c r="E28" s="138">
        <v>1</v>
      </c>
    </row>
    <row r="29" spans="1:5" x14ac:dyDescent="0.25">
      <c r="A29" s="138">
        <v>3141</v>
      </c>
      <c r="B29" s="138" t="s">
        <v>304</v>
      </c>
      <c r="C29" s="108">
        <v>19200</v>
      </c>
      <c r="D29">
        <v>1100118</v>
      </c>
      <c r="E29" s="138">
        <v>1</v>
      </c>
    </row>
    <row r="30" spans="1:5" x14ac:dyDescent="0.25">
      <c r="A30" s="138">
        <v>3181</v>
      </c>
      <c r="B30" s="138" t="s">
        <v>305</v>
      </c>
      <c r="C30" s="108">
        <v>1000</v>
      </c>
      <c r="D30">
        <v>1100118</v>
      </c>
      <c r="E30" s="138">
        <v>1</v>
      </c>
    </row>
    <row r="31" spans="1:5" x14ac:dyDescent="0.25">
      <c r="A31" s="138">
        <v>3291</v>
      </c>
      <c r="B31" s="138" t="s">
        <v>306</v>
      </c>
      <c r="C31" s="108">
        <v>50000</v>
      </c>
      <c r="D31">
        <v>1100118</v>
      </c>
      <c r="E31" s="138">
        <v>1</v>
      </c>
    </row>
    <row r="32" spans="1:5" x14ac:dyDescent="0.25">
      <c r="A32" s="138">
        <v>3341</v>
      </c>
      <c r="B32" s="138" t="s">
        <v>307</v>
      </c>
      <c r="C32" s="108">
        <v>5000</v>
      </c>
      <c r="D32">
        <v>1100118</v>
      </c>
      <c r="E32" s="138">
        <v>1</v>
      </c>
    </row>
    <row r="33" spans="1:5" x14ac:dyDescent="0.25">
      <c r="A33" s="138">
        <v>3361</v>
      </c>
      <c r="B33" s="138" t="s">
        <v>308</v>
      </c>
      <c r="C33" s="108">
        <v>1000</v>
      </c>
      <c r="D33">
        <v>1100118</v>
      </c>
      <c r="E33" s="138">
        <v>1</v>
      </c>
    </row>
    <row r="34" spans="1:5" x14ac:dyDescent="0.25">
      <c r="A34" s="138">
        <v>3411</v>
      </c>
      <c r="B34" s="138" t="s">
        <v>39</v>
      </c>
      <c r="C34" s="108">
        <v>4000</v>
      </c>
      <c r="D34">
        <v>1100118</v>
      </c>
      <c r="E34" s="138">
        <v>1</v>
      </c>
    </row>
    <row r="35" spans="1:5" x14ac:dyDescent="0.25">
      <c r="A35" s="138">
        <v>3441</v>
      </c>
      <c r="B35" s="138" t="s">
        <v>309</v>
      </c>
      <c r="C35" s="108">
        <v>10000</v>
      </c>
      <c r="D35">
        <v>1100118</v>
      </c>
      <c r="E35" s="138">
        <v>1</v>
      </c>
    </row>
    <row r="36" spans="1:5" x14ac:dyDescent="0.25">
      <c r="A36" s="138">
        <v>3451</v>
      </c>
      <c r="B36" s="138" t="s">
        <v>310</v>
      </c>
      <c r="C36" s="108">
        <v>20000</v>
      </c>
      <c r="D36">
        <v>1100118</v>
      </c>
      <c r="E36" s="138">
        <v>1</v>
      </c>
    </row>
    <row r="37" spans="1:5" x14ac:dyDescent="0.25">
      <c r="A37" s="138">
        <v>3511</v>
      </c>
      <c r="B37" s="138" t="s">
        <v>260</v>
      </c>
      <c r="C37" s="108">
        <v>7000</v>
      </c>
      <c r="D37">
        <v>1100118</v>
      </c>
      <c r="E37" s="138">
        <v>1</v>
      </c>
    </row>
    <row r="38" spans="1:5" x14ac:dyDescent="0.25">
      <c r="A38" s="138">
        <v>3521</v>
      </c>
      <c r="B38" s="138" t="s">
        <v>311</v>
      </c>
      <c r="C38" s="108">
        <v>8000</v>
      </c>
      <c r="D38">
        <v>1100118</v>
      </c>
      <c r="E38" s="138">
        <v>1</v>
      </c>
    </row>
    <row r="39" spans="1:5" x14ac:dyDescent="0.25">
      <c r="A39" s="138">
        <v>3551</v>
      </c>
      <c r="B39" s="138" t="s">
        <v>312</v>
      </c>
      <c r="C39" s="108">
        <v>20000</v>
      </c>
      <c r="D39">
        <v>1100118</v>
      </c>
      <c r="E39" s="138">
        <v>1</v>
      </c>
    </row>
    <row r="40" spans="1:5" x14ac:dyDescent="0.25">
      <c r="A40" s="138">
        <v>3611</v>
      </c>
      <c r="B40" s="138" t="s">
        <v>313</v>
      </c>
      <c r="C40" s="108"/>
      <c r="D40">
        <v>1100118</v>
      </c>
      <c r="E40" s="138">
        <v>1</v>
      </c>
    </row>
    <row r="41" spans="1:5" x14ac:dyDescent="0.25">
      <c r="A41" s="138">
        <v>3661</v>
      </c>
      <c r="B41" s="138" t="s">
        <v>314</v>
      </c>
      <c r="C41" s="108">
        <v>3000</v>
      </c>
      <c r="D41">
        <v>1100118</v>
      </c>
      <c r="E41" s="138">
        <v>1</v>
      </c>
    </row>
    <row r="42" spans="1:5" x14ac:dyDescent="0.25">
      <c r="A42" s="138">
        <v>3751</v>
      </c>
      <c r="B42" s="138" t="s">
        <v>262</v>
      </c>
      <c r="C42" s="108">
        <v>3000</v>
      </c>
      <c r="D42">
        <v>1100118</v>
      </c>
      <c r="E42" s="138">
        <v>1</v>
      </c>
    </row>
    <row r="43" spans="1:5" x14ac:dyDescent="0.25">
      <c r="A43" s="138">
        <v>3821</v>
      </c>
      <c r="B43" s="138" t="s">
        <v>315</v>
      </c>
      <c r="C43" s="108">
        <v>50000</v>
      </c>
      <c r="D43">
        <v>1100118</v>
      </c>
      <c r="E43" s="138">
        <v>1</v>
      </c>
    </row>
    <row r="44" spans="1:5" x14ac:dyDescent="0.25">
      <c r="A44" s="138">
        <v>3830</v>
      </c>
      <c r="B44" s="138" t="s">
        <v>316</v>
      </c>
      <c r="C44" s="108">
        <v>50000</v>
      </c>
      <c r="D44">
        <v>1100118</v>
      </c>
      <c r="E44" s="138">
        <v>1</v>
      </c>
    </row>
    <row r="45" spans="1:5" x14ac:dyDescent="0.25">
      <c r="A45" s="138">
        <v>3921</v>
      </c>
      <c r="B45" s="138" t="s">
        <v>249</v>
      </c>
      <c r="C45" s="108">
        <v>30000</v>
      </c>
      <c r="D45">
        <v>1100118</v>
      </c>
      <c r="E45" s="138">
        <v>1</v>
      </c>
    </row>
    <row r="46" spans="1:5" x14ac:dyDescent="0.25">
      <c r="A46" s="138">
        <v>3981</v>
      </c>
      <c r="B46" s="138" t="s">
        <v>317</v>
      </c>
      <c r="C46" s="108">
        <v>36000</v>
      </c>
      <c r="D46">
        <v>1100118</v>
      </c>
      <c r="E46" s="138">
        <v>1</v>
      </c>
    </row>
    <row r="47" spans="1:5" x14ac:dyDescent="0.25">
      <c r="A47" s="138">
        <v>4411</v>
      </c>
      <c r="B47" s="138" t="s">
        <v>281</v>
      </c>
      <c r="C47" s="108">
        <v>100000</v>
      </c>
      <c r="D47">
        <v>1100118</v>
      </c>
      <c r="E47" s="138">
        <v>1</v>
      </c>
    </row>
    <row r="48" spans="1:5" x14ac:dyDescent="0.25">
      <c r="A48" s="138">
        <v>4413</v>
      </c>
      <c r="B48" s="138" t="s">
        <v>318</v>
      </c>
      <c r="C48" s="108">
        <v>113000</v>
      </c>
      <c r="D48">
        <v>1100118</v>
      </c>
      <c r="E48" s="138">
        <v>1</v>
      </c>
    </row>
    <row r="49" spans="1:5" x14ac:dyDescent="0.25">
      <c r="A49" s="138">
        <v>5211</v>
      </c>
      <c r="B49" s="138" t="s">
        <v>319</v>
      </c>
      <c r="C49" s="108">
        <v>37000</v>
      </c>
      <c r="D49">
        <v>1100118</v>
      </c>
      <c r="E49" s="138">
        <v>1</v>
      </c>
    </row>
    <row r="50" spans="1:5" x14ac:dyDescent="0.25">
      <c r="A50" s="138"/>
      <c r="B50" s="138"/>
      <c r="C50" s="108"/>
    </row>
    <row r="51" spans="1:5" x14ac:dyDescent="0.25">
      <c r="C51" s="108"/>
    </row>
    <row r="52" spans="1:5" x14ac:dyDescent="0.25">
      <c r="C52" s="108"/>
    </row>
    <row r="53" spans="1:5" x14ac:dyDescent="0.25">
      <c r="C53" s="108"/>
    </row>
    <row r="54" spans="1:5" x14ac:dyDescent="0.25">
      <c r="C54" s="108"/>
    </row>
    <row r="55" spans="1:5" x14ac:dyDescent="0.25">
      <c r="C55" s="108"/>
    </row>
    <row r="56" spans="1:5" x14ac:dyDescent="0.25">
      <c r="C56" s="108"/>
    </row>
    <row r="57" spans="1:5" x14ac:dyDescent="0.25">
      <c r="C57" s="108"/>
    </row>
    <row r="58" spans="1:5" x14ac:dyDescent="0.25">
      <c r="C58" s="108"/>
    </row>
    <row r="59" spans="1:5" x14ac:dyDescent="0.25">
      <c r="C59" s="108"/>
    </row>
    <row r="60" spans="1:5" x14ac:dyDescent="0.25">
      <c r="C60" s="108"/>
    </row>
    <row r="61" spans="1:5" x14ac:dyDescent="0.25">
      <c r="C61" s="108"/>
    </row>
    <row r="62" spans="1:5" x14ac:dyDescent="0.25">
      <c r="C62" s="108"/>
    </row>
    <row r="63" spans="1:5" x14ac:dyDescent="0.25">
      <c r="C63" s="108"/>
    </row>
    <row r="64" spans="1:5" x14ac:dyDescent="0.25">
      <c r="C64" s="108"/>
    </row>
    <row r="65" spans="3:3" x14ac:dyDescent="0.25">
      <c r="C65" s="108"/>
    </row>
    <row r="66" spans="3:3" x14ac:dyDescent="0.25">
      <c r="C66" s="108"/>
    </row>
    <row r="67" spans="3:3" x14ac:dyDescent="0.25">
      <c r="C67" s="108"/>
    </row>
    <row r="68" spans="3:3" x14ac:dyDescent="0.25">
      <c r="C68" s="108"/>
    </row>
    <row r="69" spans="3:3" x14ac:dyDescent="0.25">
      <c r="C69" s="108"/>
    </row>
    <row r="70" spans="3:3" x14ac:dyDescent="0.25">
      <c r="C70" s="108"/>
    </row>
    <row r="71" spans="3:3" x14ac:dyDescent="0.25">
      <c r="C71" s="108"/>
    </row>
    <row r="72" spans="3:3" x14ac:dyDescent="0.25">
      <c r="C72" s="108"/>
    </row>
    <row r="73" spans="3:3" x14ac:dyDescent="0.25">
      <c r="C73" s="108"/>
    </row>
    <row r="74" spans="3:3" x14ac:dyDescent="0.25">
      <c r="C74" s="108"/>
    </row>
    <row r="75" spans="3:3" x14ac:dyDescent="0.25">
      <c r="C75" s="108"/>
    </row>
    <row r="76" spans="3:3" x14ac:dyDescent="0.25">
      <c r="C76" s="108"/>
    </row>
    <row r="77" spans="3:3" x14ac:dyDescent="0.25">
      <c r="C77" s="108"/>
    </row>
    <row r="78" spans="3:3" x14ac:dyDescent="0.25">
      <c r="C78" s="108"/>
    </row>
    <row r="79" spans="3:3" x14ac:dyDescent="0.25">
      <c r="C79" s="108"/>
    </row>
    <row r="80" spans="3:3" x14ac:dyDescent="0.25">
      <c r="C80" s="108"/>
    </row>
    <row r="81" spans="3:3" x14ac:dyDescent="0.25">
      <c r="C81" s="108"/>
    </row>
    <row r="82" spans="3:3" x14ac:dyDescent="0.25">
      <c r="C82" s="108"/>
    </row>
    <row r="83" spans="3:3" x14ac:dyDescent="0.25">
      <c r="C83" s="108"/>
    </row>
    <row r="84" spans="3:3" x14ac:dyDescent="0.25">
      <c r="C84" s="108"/>
    </row>
    <row r="85" spans="3:3" x14ac:dyDescent="0.25">
      <c r="C85" s="108"/>
    </row>
    <row r="86" spans="3:3" x14ac:dyDescent="0.25">
      <c r="C86" s="108"/>
    </row>
    <row r="87" spans="3:3" x14ac:dyDescent="0.25">
      <c r="C87" s="108"/>
    </row>
    <row r="88" spans="3:3" x14ac:dyDescent="0.25">
      <c r="C88" s="108"/>
    </row>
    <row r="89" spans="3:3" x14ac:dyDescent="0.25">
      <c r="C89" s="108"/>
    </row>
    <row r="90" spans="3:3" x14ac:dyDescent="0.25">
      <c r="C90" s="108"/>
    </row>
    <row r="91" spans="3:3" x14ac:dyDescent="0.25">
      <c r="C91" s="108"/>
    </row>
    <row r="92" spans="3:3" x14ac:dyDescent="0.25">
      <c r="C92" s="108"/>
    </row>
    <row r="93" spans="3:3" x14ac:dyDescent="0.25">
      <c r="C93" s="108"/>
    </row>
    <row r="94" spans="3:3" x14ac:dyDescent="0.25">
      <c r="C94" s="108"/>
    </row>
    <row r="95" spans="3:3" x14ac:dyDescent="0.25">
      <c r="C95" s="108"/>
    </row>
    <row r="96" spans="3:3" x14ac:dyDescent="0.25">
      <c r="C96" s="108"/>
    </row>
    <row r="97" spans="3:3" x14ac:dyDescent="0.25">
      <c r="C97" s="108"/>
    </row>
    <row r="98" spans="3:3" x14ac:dyDescent="0.25">
      <c r="C98" s="108"/>
    </row>
    <row r="99" spans="3:3" x14ac:dyDescent="0.25">
      <c r="C99" s="108"/>
    </row>
    <row r="100" spans="3:3" x14ac:dyDescent="0.25">
      <c r="C100" s="108"/>
    </row>
    <row r="101" spans="3:3" x14ac:dyDescent="0.25">
      <c r="C101" s="108"/>
    </row>
    <row r="102" spans="3:3" x14ac:dyDescent="0.25">
      <c r="C102" s="108"/>
    </row>
    <row r="103" spans="3:3" x14ac:dyDescent="0.25">
      <c r="C103" s="108"/>
    </row>
    <row r="104" spans="3:3" x14ac:dyDescent="0.25">
      <c r="C104" s="108"/>
    </row>
    <row r="105" spans="3:3" x14ac:dyDescent="0.25">
      <c r="C105" s="108"/>
    </row>
    <row r="106" spans="3:3" x14ac:dyDescent="0.25">
      <c r="C106" s="108"/>
    </row>
    <row r="107" spans="3:3" x14ac:dyDescent="0.25">
      <c r="C107" s="108"/>
    </row>
    <row r="108" spans="3:3" x14ac:dyDescent="0.25">
      <c r="C108" s="108"/>
    </row>
    <row r="109" spans="3:3" x14ac:dyDescent="0.25">
      <c r="C109" s="108"/>
    </row>
    <row r="110" spans="3:3" x14ac:dyDescent="0.25">
      <c r="C110" s="108"/>
    </row>
    <row r="111" spans="3:3" x14ac:dyDescent="0.25">
      <c r="C111" s="108"/>
    </row>
    <row r="112" spans="3:3" x14ac:dyDescent="0.25">
      <c r="C112" s="108"/>
    </row>
    <row r="113" spans="3:3" x14ac:dyDescent="0.25">
      <c r="C113" s="108"/>
    </row>
    <row r="114" spans="3:3" x14ac:dyDescent="0.25">
      <c r="C114" s="108"/>
    </row>
    <row r="115" spans="3:3" x14ac:dyDescent="0.25">
      <c r="C115" s="108"/>
    </row>
    <row r="116" spans="3:3" x14ac:dyDescent="0.25">
      <c r="C116" s="108"/>
    </row>
    <row r="117" spans="3:3" x14ac:dyDescent="0.25">
      <c r="C117" s="108"/>
    </row>
    <row r="118" spans="3:3" x14ac:dyDescent="0.25">
      <c r="C118" s="108"/>
    </row>
    <row r="119" spans="3:3" x14ac:dyDescent="0.25">
      <c r="C119" s="108"/>
    </row>
    <row r="120" spans="3:3" x14ac:dyDescent="0.25">
      <c r="C120" s="108"/>
    </row>
    <row r="121" spans="3:3" x14ac:dyDescent="0.25">
      <c r="C121" s="108"/>
    </row>
    <row r="122" spans="3:3" x14ac:dyDescent="0.25">
      <c r="C122" s="108"/>
    </row>
    <row r="123" spans="3:3" x14ac:dyDescent="0.25">
      <c r="C123" s="108"/>
    </row>
    <row r="124" spans="3:3" x14ac:dyDescent="0.25">
      <c r="C124" s="108"/>
    </row>
    <row r="125" spans="3:3" x14ac:dyDescent="0.25">
      <c r="C125" s="108"/>
    </row>
    <row r="126" spans="3:3" x14ac:dyDescent="0.25">
      <c r="C126" s="108"/>
    </row>
    <row r="127" spans="3:3" x14ac:dyDescent="0.25">
      <c r="C127" s="108"/>
    </row>
    <row r="128" spans="3:3" x14ac:dyDescent="0.25">
      <c r="C128" s="108"/>
    </row>
    <row r="129" spans="3:3" x14ac:dyDescent="0.25">
      <c r="C129" s="108"/>
    </row>
    <row r="130" spans="3:3" x14ac:dyDescent="0.25">
      <c r="C130" s="108"/>
    </row>
    <row r="131" spans="3:3" x14ac:dyDescent="0.25">
      <c r="C131" s="108"/>
    </row>
    <row r="132" spans="3:3" x14ac:dyDescent="0.25">
      <c r="C132" s="108"/>
    </row>
    <row r="133" spans="3:3" x14ac:dyDescent="0.25">
      <c r="C133" s="108"/>
    </row>
    <row r="134" spans="3:3" x14ac:dyDescent="0.25">
      <c r="C134" s="108"/>
    </row>
    <row r="135" spans="3:3" x14ac:dyDescent="0.25">
      <c r="C135" s="108"/>
    </row>
    <row r="136" spans="3:3" x14ac:dyDescent="0.25">
      <c r="C136" s="108"/>
    </row>
    <row r="137" spans="3:3" x14ac:dyDescent="0.25">
      <c r="C137" s="108"/>
    </row>
    <row r="138" spans="3:3" x14ac:dyDescent="0.25">
      <c r="C138" s="108"/>
    </row>
    <row r="139" spans="3:3" x14ac:dyDescent="0.25">
      <c r="C139" s="108"/>
    </row>
    <row r="140" spans="3:3" x14ac:dyDescent="0.25">
      <c r="C140" s="108"/>
    </row>
    <row r="141" spans="3:3" x14ac:dyDescent="0.25">
      <c r="C141" s="108"/>
    </row>
    <row r="142" spans="3:3" x14ac:dyDescent="0.25">
      <c r="C142" s="108"/>
    </row>
    <row r="143" spans="3:3" x14ac:dyDescent="0.25">
      <c r="C143" s="108"/>
    </row>
    <row r="144" spans="3:3" x14ac:dyDescent="0.25">
      <c r="C144" s="108"/>
    </row>
    <row r="145" spans="3:3" x14ac:dyDescent="0.25">
      <c r="C145" s="108"/>
    </row>
    <row r="146" spans="3:3" x14ac:dyDescent="0.25">
      <c r="C146" s="108"/>
    </row>
    <row r="147" spans="3:3" x14ac:dyDescent="0.25">
      <c r="C147" s="108"/>
    </row>
    <row r="148" spans="3:3" x14ac:dyDescent="0.25">
      <c r="C148" s="108"/>
    </row>
    <row r="149" spans="3:3" x14ac:dyDescent="0.25">
      <c r="C149" s="108"/>
    </row>
    <row r="150" spans="3:3" x14ac:dyDescent="0.25">
      <c r="C150" s="108"/>
    </row>
    <row r="151" spans="3:3" x14ac:dyDescent="0.25">
      <c r="C151" s="108"/>
    </row>
    <row r="152" spans="3:3" x14ac:dyDescent="0.25">
      <c r="C152" s="108"/>
    </row>
    <row r="153" spans="3:3" x14ac:dyDescent="0.25">
      <c r="C153" s="108"/>
    </row>
    <row r="154" spans="3:3" x14ac:dyDescent="0.25">
      <c r="C154" s="108"/>
    </row>
    <row r="155" spans="3:3" x14ac:dyDescent="0.25">
      <c r="C155" s="108"/>
    </row>
    <row r="156" spans="3:3" x14ac:dyDescent="0.25">
      <c r="C156" s="108"/>
    </row>
    <row r="157" spans="3:3" x14ac:dyDescent="0.25">
      <c r="C157" s="108"/>
    </row>
    <row r="158" spans="3:3" x14ac:dyDescent="0.25">
      <c r="C158" s="108"/>
    </row>
    <row r="159" spans="3:3" x14ac:dyDescent="0.25">
      <c r="C159" s="108"/>
    </row>
    <row r="160" spans="3:3" x14ac:dyDescent="0.25">
      <c r="C160" s="108"/>
    </row>
    <row r="161" spans="3:3" x14ac:dyDescent="0.25">
      <c r="C161" s="108"/>
    </row>
    <row r="162" spans="3:3" x14ac:dyDescent="0.25">
      <c r="C162" s="108"/>
    </row>
    <row r="163" spans="3:3" x14ac:dyDescent="0.25">
      <c r="C163" s="108"/>
    </row>
    <row r="164" spans="3:3" x14ac:dyDescent="0.25">
      <c r="C164" s="108"/>
    </row>
    <row r="165" spans="3:3" x14ac:dyDescent="0.25">
      <c r="C165" s="108"/>
    </row>
    <row r="166" spans="3:3" x14ac:dyDescent="0.25">
      <c r="C166" s="108"/>
    </row>
    <row r="167" spans="3:3" x14ac:dyDescent="0.25">
      <c r="C167" s="108"/>
    </row>
    <row r="168" spans="3:3" x14ac:dyDescent="0.25">
      <c r="C168" s="108"/>
    </row>
    <row r="169" spans="3:3" x14ac:dyDescent="0.25">
      <c r="C169" s="108"/>
    </row>
    <row r="170" spans="3:3" x14ac:dyDescent="0.25">
      <c r="C170" s="108"/>
    </row>
    <row r="171" spans="3:3" x14ac:dyDescent="0.25">
      <c r="C171" s="108"/>
    </row>
    <row r="172" spans="3:3" x14ac:dyDescent="0.25">
      <c r="C172" s="108"/>
    </row>
    <row r="173" spans="3:3" x14ac:dyDescent="0.25">
      <c r="C173" s="108"/>
    </row>
    <row r="174" spans="3:3" x14ac:dyDescent="0.25">
      <c r="C174" s="108"/>
    </row>
    <row r="175" spans="3:3" x14ac:dyDescent="0.25">
      <c r="C175" s="108"/>
    </row>
    <row r="176" spans="3:3" x14ac:dyDescent="0.25">
      <c r="C176" s="108"/>
    </row>
    <row r="177" spans="3:3" x14ac:dyDescent="0.25">
      <c r="C177" s="108"/>
    </row>
    <row r="178" spans="3:3" x14ac:dyDescent="0.25">
      <c r="C178" s="108"/>
    </row>
    <row r="179" spans="3:3" x14ac:dyDescent="0.25">
      <c r="C179" s="108"/>
    </row>
    <row r="180" spans="3:3" x14ac:dyDescent="0.25">
      <c r="C180" s="108"/>
    </row>
    <row r="181" spans="3:3" x14ac:dyDescent="0.25">
      <c r="C181" s="108"/>
    </row>
    <row r="182" spans="3:3" x14ac:dyDescent="0.25">
      <c r="C182" s="108"/>
    </row>
    <row r="183" spans="3:3" x14ac:dyDescent="0.25">
      <c r="C183" s="108"/>
    </row>
    <row r="184" spans="3:3" x14ac:dyDescent="0.25">
      <c r="C184" s="108"/>
    </row>
    <row r="185" spans="3:3" x14ac:dyDescent="0.25">
      <c r="C185" s="108"/>
    </row>
    <row r="186" spans="3:3" x14ac:dyDescent="0.25">
      <c r="C186" s="108"/>
    </row>
    <row r="187" spans="3:3" x14ac:dyDescent="0.25">
      <c r="C187" s="108"/>
    </row>
    <row r="188" spans="3:3" x14ac:dyDescent="0.25">
      <c r="C188" s="108"/>
    </row>
    <row r="189" spans="3:3" x14ac:dyDescent="0.25">
      <c r="C189" s="108"/>
    </row>
    <row r="190" spans="3:3" x14ac:dyDescent="0.25">
      <c r="C190" s="108"/>
    </row>
    <row r="191" spans="3:3" x14ac:dyDescent="0.25">
      <c r="C191" s="108"/>
    </row>
    <row r="192" spans="3:3" x14ac:dyDescent="0.25">
      <c r="C192" s="108"/>
    </row>
    <row r="193" spans="3:3" x14ac:dyDescent="0.25">
      <c r="C193" s="108"/>
    </row>
    <row r="194" spans="3:3" x14ac:dyDescent="0.25">
      <c r="C194" s="108"/>
    </row>
    <row r="195" spans="3:3" x14ac:dyDescent="0.25">
      <c r="C195" s="108"/>
    </row>
    <row r="196" spans="3:3" x14ac:dyDescent="0.25">
      <c r="C196" s="108"/>
    </row>
    <row r="197" spans="3:3" x14ac:dyDescent="0.25">
      <c r="C197" s="108"/>
    </row>
    <row r="198" spans="3:3" x14ac:dyDescent="0.25">
      <c r="C198" s="108"/>
    </row>
    <row r="199" spans="3:3" x14ac:dyDescent="0.25">
      <c r="C199" s="108"/>
    </row>
    <row r="200" spans="3:3" x14ac:dyDescent="0.25">
      <c r="C200" s="108"/>
    </row>
    <row r="201" spans="3:3" x14ac:dyDescent="0.25">
      <c r="C201" s="108"/>
    </row>
    <row r="202" spans="3:3" x14ac:dyDescent="0.25">
      <c r="C202" s="108"/>
    </row>
    <row r="203" spans="3:3" x14ac:dyDescent="0.25">
      <c r="C203" s="108"/>
    </row>
    <row r="204" spans="3:3" x14ac:dyDescent="0.25">
      <c r="C204" s="108"/>
    </row>
    <row r="205" spans="3:3" x14ac:dyDescent="0.25">
      <c r="C205" s="108"/>
    </row>
    <row r="206" spans="3:3" x14ac:dyDescent="0.25">
      <c r="C206" s="108"/>
    </row>
    <row r="207" spans="3:3" x14ac:dyDescent="0.25">
      <c r="C207" s="108"/>
    </row>
    <row r="208" spans="3:3" x14ac:dyDescent="0.25">
      <c r="C208" s="108"/>
    </row>
    <row r="209" spans="3:3" x14ac:dyDescent="0.25">
      <c r="C209" s="108"/>
    </row>
    <row r="210" spans="3:3" x14ac:dyDescent="0.25">
      <c r="C210" s="108"/>
    </row>
    <row r="211" spans="3:3" x14ac:dyDescent="0.25">
      <c r="C211" s="108"/>
    </row>
    <row r="212" spans="3:3" x14ac:dyDescent="0.25">
      <c r="C212" s="108"/>
    </row>
    <row r="213" spans="3:3" x14ac:dyDescent="0.25">
      <c r="C213" s="108"/>
    </row>
    <row r="214" spans="3:3" x14ac:dyDescent="0.25">
      <c r="C214" s="108"/>
    </row>
    <row r="215" spans="3:3" x14ac:dyDescent="0.25">
      <c r="C215" s="108"/>
    </row>
    <row r="216" spans="3:3" x14ac:dyDescent="0.25">
      <c r="C216" s="108"/>
    </row>
    <row r="217" spans="3:3" x14ac:dyDescent="0.25">
      <c r="C217" s="108"/>
    </row>
    <row r="218" spans="3:3" x14ac:dyDescent="0.25">
      <c r="C218" s="108"/>
    </row>
    <row r="219" spans="3:3" x14ac:dyDescent="0.25">
      <c r="C219" s="108"/>
    </row>
    <row r="220" spans="3:3" x14ac:dyDescent="0.25">
      <c r="C220" s="108"/>
    </row>
    <row r="221" spans="3:3" x14ac:dyDescent="0.25">
      <c r="C221" s="108"/>
    </row>
    <row r="222" spans="3:3" x14ac:dyDescent="0.25">
      <c r="C222" s="108"/>
    </row>
    <row r="223" spans="3:3" x14ac:dyDescent="0.25">
      <c r="C223" s="108"/>
    </row>
    <row r="224" spans="3:3" x14ac:dyDescent="0.25">
      <c r="C224" s="108"/>
    </row>
    <row r="225" spans="3:3" x14ac:dyDescent="0.25">
      <c r="C225" s="108"/>
    </row>
    <row r="226" spans="3:3" x14ac:dyDescent="0.25">
      <c r="C226" s="108"/>
    </row>
    <row r="227" spans="3:3" x14ac:dyDescent="0.25">
      <c r="C227" s="108"/>
    </row>
    <row r="228" spans="3:3" x14ac:dyDescent="0.25">
      <c r="C228" s="108"/>
    </row>
    <row r="229" spans="3:3" x14ac:dyDescent="0.25">
      <c r="C229" s="108"/>
    </row>
    <row r="230" spans="3:3" x14ac:dyDescent="0.25">
      <c r="C230" s="108"/>
    </row>
    <row r="231" spans="3:3" x14ac:dyDescent="0.25">
      <c r="C231" s="108"/>
    </row>
    <row r="232" spans="3:3" x14ac:dyDescent="0.25">
      <c r="C232" s="108"/>
    </row>
    <row r="233" spans="3:3" x14ac:dyDescent="0.25">
      <c r="C233" s="108"/>
    </row>
    <row r="234" spans="3:3" x14ac:dyDescent="0.25">
      <c r="C234" s="108"/>
    </row>
    <row r="235" spans="3:3" x14ac:dyDescent="0.25">
      <c r="C235" s="108"/>
    </row>
    <row r="236" spans="3:3" x14ac:dyDescent="0.25">
      <c r="C236" s="108"/>
    </row>
    <row r="237" spans="3:3" x14ac:dyDescent="0.25">
      <c r="C237" s="108"/>
    </row>
    <row r="238" spans="3:3" x14ac:dyDescent="0.25">
      <c r="C238" s="108"/>
    </row>
    <row r="239" spans="3:3" x14ac:dyDescent="0.25">
      <c r="C239" s="108"/>
    </row>
    <row r="240" spans="3:3" x14ac:dyDescent="0.25">
      <c r="C240" s="108"/>
    </row>
    <row r="241" spans="3:3" x14ac:dyDescent="0.25">
      <c r="C241" s="108"/>
    </row>
    <row r="242" spans="3:3" x14ac:dyDescent="0.25">
      <c r="C242" s="108"/>
    </row>
    <row r="243" spans="3:3" x14ac:dyDescent="0.25">
      <c r="C243" s="108"/>
    </row>
    <row r="244" spans="3:3" x14ac:dyDescent="0.25">
      <c r="C244" s="108"/>
    </row>
    <row r="245" spans="3:3" x14ac:dyDescent="0.25">
      <c r="C245" s="108"/>
    </row>
    <row r="246" spans="3:3" x14ac:dyDescent="0.25">
      <c r="C246" s="108"/>
    </row>
    <row r="247" spans="3:3" x14ac:dyDescent="0.25">
      <c r="C247" s="108"/>
    </row>
    <row r="248" spans="3:3" x14ac:dyDescent="0.25">
      <c r="C248" s="108"/>
    </row>
    <row r="249" spans="3:3" x14ac:dyDescent="0.25">
      <c r="C249" s="108"/>
    </row>
    <row r="250" spans="3:3" x14ac:dyDescent="0.25">
      <c r="C250" s="108"/>
    </row>
    <row r="251" spans="3:3" x14ac:dyDescent="0.25">
      <c r="C251" s="108"/>
    </row>
    <row r="252" spans="3:3" x14ac:dyDescent="0.25">
      <c r="C252" s="108"/>
    </row>
    <row r="253" spans="3:3" x14ac:dyDescent="0.25">
      <c r="C253" s="108"/>
    </row>
    <row r="254" spans="3:3" x14ac:dyDescent="0.25">
      <c r="C254" s="108"/>
    </row>
    <row r="255" spans="3:3" x14ac:dyDescent="0.25">
      <c r="C255" s="108"/>
    </row>
    <row r="256" spans="3:3" x14ac:dyDescent="0.25">
      <c r="C256" s="108"/>
    </row>
    <row r="257" spans="3:3" x14ac:dyDescent="0.25">
      <c r="C257" s="108"/>
    </row>
    <row r="258" spans="3:3" x14ac:dyDescent="0.25">
      <c r="C258" s="108"/>
    </row>
    <row r="259" spans="3:3" x14ac:dyDescent="0.25">
      <c r="C259" s="108"/>
    </row>
    <row r="260" spans="3:3" x14ac:dyDescent="0.25">
      <c r="C260" s="108"/>
    </row>
    <row r="261" spans="3:3" x14ac:dyDescent="0.25">
      <c r="C261" s="108"/>
    </row>
    <row r="262" spans="3:3" x14ac:dyDescent="0.25">
      <c r="C262" s="108"/>
    </row>
    <row r="263" spans="3:3" x14ac:dyDescent="0.25">
      <c r="C263" s="108"/>
    </row>
    <row r="264" spans="3:3" x14ac:dyDescent="0.25">
      <c r="C264" s="108"/>
    </row>
    <row r="265" spans="3:3" x14ac:dyDescent="0.25">
      <c r="C265" s="108"/>
    </row>
    <row r="266" spans="3:3" x14ac:dyDescent="0.25">
      <c r="C266" s="108"/>
    </row>
    <row r="267" spans="3:3" x14ac:dyDescent="0.25">
      <c r="C267" s="108"/>
    </row>
    <row r="268" spans="3:3" x14ac:dyDescent="0.25">
      <c r="C268" s="108"/>
    </row>
    <row r="269" spans="3:3" x14ac:dyDescent="0.25">
      <c r="C269" s="108"/>
    </row>
    <row r="270" spans="3:3" x14ac:dyDescent="0.25">
      <c r="C270" s="108"/>
    </row>
    <row r="271" spans="3:3" x14ac:dyDescent="0.25">
      <c r="C271" s="108"/>
    </row>
    <row r="272" spans="3:3" x14ac:dyDescent="0.25">
      <c r="C272" s="108"/>
    </row>
    <row r="273" spans="3:3" x14ac:dyDescent="0.25">
      <c r="C273" s="108"/>
    </row>
    <row r="274" spans="3:3" x14ac:dyDescent="0.25">
      <c r="C274" s="108"/>
    </row>
    <row r="275" spans="3:3" x14ac:dyDescent="0.25">
      <c r="C275" s="108"/>
    </row>
    <row r="276" spans="3:3" x14ac:dyDescent="0.25">
      <c r="C276" s="108"/>
    </row>
    <row r="277" spans="3:3" x14ac:dyDescent="0.25">
      <c r="C277" s="108"/>
    </row>
    <row r="278" spans="3:3" x14ac:dyDescent="0.25">
      <c r="C278" s="108"/>
    </row>
    <row r="279" spans="3:3" x14ac:dyDescent="0.25">
      <c r="C279" s="108"/>
    </row>
    <row r="280" spans="3:3" x14ac:dyDescent="0.25">
      <c r="C280" s="108"/>
    </row>
    <row r="281" spans="3:3" x14ac:dyDescent="0.25">
      <c r="C281" s="108"/>
    </row>
    <row r="282" spans="3:3" x14ac:dyDescent="0.25">
      <c r="C282" s="108"/>
    </row>
    <row r="283" spans="3:3" x14ac:dyDescent="0.25">
      <c r="C283" s="108"/>
    </row>
    <row r="284" spans="3:3" x14ac:dyDescent="0.25">
      <c r="C284" s="108"/>
    </row>
    <row r="285" spans="3:3" x14ac:dyDescent="0.25">
      <c r="C285" s="108"/>
    </row>
    <row r="286" spans="3:3" x14ac:dyDescent="0.25">
      <c r="C286" s="108"/>
    </row>
    <row r="287" spans="3:3" x14ac:dyDescent="0.25">
      <c r="C287" s="108"/>
    </row>
    <row r="288" spans="3:3" x14ac:dyDescent="0.25">
      <c r="C288" s="108"/>
    </row>
    <row r="289" spans="3:3" x14ac:dyDescent="0.25">
      <c r="C289" s="108"/>
    </row>
    <row r="290" spans="3:3" x14ac:dyDescent="0.25">
      <c r="C290" s="108"/>
    </row>
    <row r="291" spans="3:3" x14ac:dyDescent="0.25">
      <c r="C291" s="108"/>
    </row>
    <row r="292" spans="3:3" x14ac:dyDescent="0.25">
      <c r="C292" s="108"/>
    </row>
    <row r="293" spans="3:3" x14ac:dyDescent="0.25">
      <c r="C293" s="108"/>
    </row>
    <row r="294" spans="3:3" x14ac:dyDescent="0.25">
      <c r="C294" s="108"/>
    </row>
    <row r="295" spans="3:3" x14ac:dyDescent="0.25">
      <c r="C295" s="108"/>
    </row>
    <row r="296" spans="3:3" x14ac:dyDescent="0.25">
      <c r="C296" s="108"/>
    </row>
    <row r="297" spans="3:3" x14ac:dyDescent="0.25">
      <c r="C297" s="108"/>
    </row>
    <row r="298" spans="3:3" x14ac:dyDescent="0.25">
      <c r="C298" s="108"/>
    </row>
    <row r="299" spans="3:3" x14ac:dyDescent="0.25">
      <c r="C299" s="108"/>
    </row>
    <row r="300" spans="3:3" x14ac:dyDescent="0.25">
      <c r="C300" s="108"/>
    </row>
    <row r="301" spans="3:3" x14ac:dyDescent="0.25">
      <c r="C301" s="108"/>
    </row>
    <row r="302" spans="3:3" x14ac:dyDescent="0.25">
      <c r="C302" s="108"/>
    </row>
    <row r="303" spans="3:3" x14ac:dyDescent="0.25">
      <c r="C303" s="108"/>
    </row>
    <row r="304" spans="3:3" x14ac:dyDescent="0.25">
      <c r="C304" s="108"/>
    </row>
    <row r="305" spans="3:3" x14ac:dyDescent="0.25">
      <c r="C305" s="108"/>
    </row>
    <row r="306" spans="3:3" x14ac:dyDescent="0.25">
      <c r="C306" s="108"/>
    </row>
    <row r="307" spans="3:3" x14ac:dyDescent="0.25">
      <c r="C307" s="108"/>
    </row>
    <row r="308" spans="3:3" x14ac:dyDescent="0.25">
      <c r="C308" s="108"/>
    </row>
    <row r="309" spans="3:3" x14ac:dyDescent="0.25">
      <c r="C309" s="108"/>
    </row>
    <row r="310" spans="3:3" x14ac:dyDescent="0.25">
      <c r="C310" s="108"/>
    </row>
    <row r="311" spans="3:3" x14ac:dyDescent="0.25">
      <c r="C311" s="108"/>
    </row>
    <row r="312" spans="3:3" x14ac:dyDescent="0.25">
      <c r="C312" s="108"/>
    </row>
    <row r="313" spans="3:3" x14ac:dyDescent="0.25">
      <c r="C313" s="108"/>
    </row>
    <row r="314" spans="3:3" x14ac:dyDescent="0.25">
      <c r="C314" s="108"/>
    </row>
    <row r="315" spans="3:3" x14ac:dyDescent="0.25">
      <c r="C315" s="108"/>
    </row>
    <row r="316" spans="3:3" x14ac:dyDescent="0.25">
      <c r="C316" s="108"/>
    </row>
    <row r="317" spans="3:3" x14ac:dyDescent="0.25">
      <c r="C317" s="108"/>
    </row>
    <row r="318" spans="3:3" x14ac:dyDescent="0.25">
      <c r="C318" s="108"/>
    </row>
    <row r="319" spans="3:3" x14ac:dyDescent="0.25">
      <c r="C319" s="108"/>
    </row>
    <row r="320" spans="3:3" x14ac:dyDescent="0.25">
      <c r="C320" s="108"/>
    </row>
    <row r="321" spans="3:3" x14ac:dyDescent="0.25">
      <c r="C321" s="108"/>
    </row>
    <row r="322" spans="3:3" x14ac:dyDescent="0.25">
      <c r="C322" s="108"/>
    </row>
    <row r="323" spans="3:3" x14ac:dyDescent="0.25">
      <c r="C323" s="108"/>
    </row>
    <row r="324" spans="3:3" x14ac:dyDescent="0.25">
      <c r="C324" s="108"/>
    </row>
    <row r="325" spans="3:3" x14ac:dyDescent="0.25">
      <c r="C325" s="108"/>
    </row>
    <row r="326" spans="3:3" x14ac:dyDescent="0.25">
      <c r="C326" s="108"/>
    </row>
    <row r="327" spans="3:3" x14ac:dyDescent="0.25">
      <c r="C327" s="108"/>
    </row>
    <row r="328" spans="3:3" x14ac:dyDescent="0.25">
      <c r="C328" s="108"/>
    </row>
    <row r="329" spans="3:3" x14ac:dyDescent="0.25">
      <c r="C329" s="108"/>
    </row>
    <row r="330" spans="3:3" x14ac:dyDescent="0.25">
      <c r="C330" s="108"/>
    </row>
    <row r="331" spans="3:3" x14ac:dyDescent="0.25">
      <c r="C331" s="108"/>
    </row>
    <row r="332" spans="3:3" x14ac:dyDescent="0.25">
      <c r="C332" s="108"/>
    </row>
    <row r="333" spans="3:3" x14ac:dyDescent="0.25">
      <c r="C333" s="108"/>
    </row>
    <row r="334" spans="3:3" x14ac:dyDescent="0.25">
      <c r="C334" s="108"/>
    </row>
    <row r="335" spans="3:3" x14ac:dyDescent="0.25">
      <c r="C335" s="108"/>
    </row>
    <row r="336" spans="3:3" x14ac:dyDescent="0.25">
      <c r="C336" s="108"/>
    </row>
    <row r="337" spans="3:3" x14ac:dyDescent="0.25">
      <c r="C337" s="108"/>
    </row>
    <row r="338" spans="3:3" x14ac:dyDescent="0.25">
      <c r="C338" s="108"/>
    </row>
    <row r="339" spans="3:3" x14ac:dyDescent="0.25">
      <c r="C339" s="108"/>
    </row>
    <row r="340" spans="3:3" x14ac:dyDescent="0.25">
      <c r="C340" s="108"/>
    </row>
    <row r="341" spans="3:3" x14ac:dyDescent="0.25">
      <c r="C341" s="108"/>
    </row>
    <row r="342" spans="3:3" x14ac:dyDescent="0.25">
      <c r="C342" s="108"/>
    </row>
    <row r="343" spans="3:3" x14ac:dyDescent="0.25">
      <c r="C343" s="108"/>
    </row>
    <row r="344" spans="3:3" x14ac:dyDescent="0.25">
      <c r="C344" s="108"/>
    </row>
    <row r="345" spans="3:3" x14ac:dyDescent="0.25">
      <c r="C345" s="108"/>
    </row>
    <row r="346" spans="3:3" x14ac:dyDescent="0.25">
      <c r="C346" s="108"/>
    </row>
    <row r="347" spans="3:3" x14ac:dyDescent="0.25">
      <c r="C347" s="108"/>
    </row>
    <row r="348" spans="3:3" x14ac:dyDescent="0.25">
      <c r="C348" s="108"/>
    </row>
    <row r="349" spans="3:3" x14ac:dyDescent="0.25">
      <c r="C349" s="108"/>
    </row>
    <row r="350" spans="3:3" x14ac:dyDescent="0.25">
      <c r="C350" s="108"/>
    </row>
    <row r="351" spans="3:3" x14ac:dyDescent="0.25">
      <c r="C351" s="108"/>
    </row>
    <row r="352" spans="3:3" x14ac:dyDescent="0.25">
      <c r="C352" s="108"/>
    </row>
    <row r="353" spans="3:3" x14ac:dyDescent="0.25">
      <c r="C353" s="108"/>
    </row>
    <row r="354" spans="3:3" x14ac:dyDescent="0.25">
      <c r="C354" s="108"/>
    </row>
    <row r="355" spans="3:3" x14ac:dyDescent="0.25">
      <c r="C355" s="108"/>
    </row>
    <row r="356" spans="3:3" x14ac:dyDescent="0.25">
      <c r="C356" s="108"/>
    </row>
    <row r="357" spans="3:3" x14ac:dyDescent="0.25">
      <c r="C357" s="108"/>
    </row>
    <row r="358" spans="3:3" x14ac:dyDescent="0.25">
      <c r="C358" s="108"/>
    </row>
    <row r="359" spans="3:3" x14ac:dyDescent="0.25">
      <c r="C359" s="108"/>
    </row>
    <row r="360" spans="3:3" x14ac:dyDescent="0.25">
      <c r="C360" s="108"/>
    </row>
    <row r="361" spans="3:3" x14ac:dyDescent="0.25">
      <c r="C361" s="108"/>
    </row>
    <row r="362" spans="3:3" x14ac:dyDescent="0.25">
      <c r="C362" s="108"/>
    </row>
    <row r="363" spans="3:3" x14ac:dyDescent="0.25">
      <c r="C363" s="108"/>
    </row>
    <row r="364" spans="3:3" x14ac:dyDescent="0.25">
      <c r="C364" s="108"/>
    </row>
    <row r="365" spans="3:3" x14ac:dyDescent="0.25">
      <c r="C365" s="108"/>
    </row>
    <row r="366" spans="3:3" x14ac:dyDescent="0.25">
      <c r="C366" s="108"/>
    </row>
    <row r="367" spans="3:3" x14ac:dyDescent="0.25">
      <c r="C367" s="108"/>
    </row>
    <row r="368" spans="3:3" x14ac:dyDescent="0.25">
      <c r="C368" s="108"/>
    </row>
    <row r="369" spans="3:3" x14ac:dyDescent="0.25">
      <c r="C369" s="108"/>
    </row>
    <row r="370" spans="3:3" x14ac:dyDescent="0.25">
      <c r="C370" s="108"/>
    </row>
    <row r="371" spans="3:3" x14ac:dyDescent="0.25">
      <c r="C371" s="108"/>
    </row>
    <row r="372" spans="3:3" x14ac:dyDescent="0.25">
      <c r="C372" s="108"/>
    </row>
    <row r="373" spans="3:3" x14ac:dyDescent="0.25">
      <c r="C373" s="108"/>
    </row>
    <row r="374" spans="3:3" x14ac:dyDescent="0.25">
      <c r="C374" s="108"/>
    </row>
    <row r="375" spans="3:3" x14ac:dyDescent="0.25">
      <c r="C375" s="108"/>
    </row>
    <row r="376" spans="3:3" x14ac:dyDescent="0.25">
      <c r="C376" s="108"/>
    </row>
    <row r="377" spans="3:3" x14ac:dyDescent="0.25">
      <c r="C377" s="108"/>
    </row>
    <row r="378" spans="3:3" x14ac:dyDescent="0.25">
      <c r="C378" s="108"/>
    </row>
    <row r="379" spans="3:3" x14ac:dyDescent="0.25">
      <c r="C379" s="108"/>
    </row>
    <row r="380" spans="3:3" x14ac:dyDescent="0.25">
      <c r="C380" s="108"/>
    </row>
    <row r="381" spans="3:3" x14ac:dyDescent="0.25">
      <c r="C381" s="108"/>
    </row>
    <row r="382" spans="3:3" x14ac:dyDescent="0.25">
      <c r="C382" s="108"/>
    </row>
    <row r="383" spans="3:3" x14ac:dyDescent="0.25">
      <c r="C383" s="108"/>
    </row>
    <row r="384" spans="3:3" x14ac:dyDescent="0.25">
      <c r="C384" s="108"/>
    </row>
    <row r="385" spans="3:3" x14ac:dyDescent="0.25">
      <c r="C385" s="108"/>
    </row>
    <row r="386" spans="3:3" x14ac:dyDescent="0.25">
      <c r="C386" s="108"/>
    </row>
    <row r="387" spans="3:3" x14ac:dyDescent="0.25">
      <c r="C387" s="108"/>
    </row>
    <row r="388" spans="3:3" x14ac:dyDescent="0.25">
      <c r="C388" s="108"/>
    </row>
    <row r="389" spans="3:3" x14ac:dyDescent="0.25">
      <c r="C389" s="108"/>
    </row>
    <row r="390" spans="3:3" x14ac:dyDescent="0.25">
      <c r="C390" s="108"/>
    </row>
    <row r="391" spans="3:3" x14ac:dyDescent="0.25">
      <c r="C391" s="108"/>
    </row>
    <row r="392" spans="3:3" x14ac:dyDescent="0.25">
      <c r="C392" s="108"/>
    </row>
    <row r="393" spans="3:3" x14ac:dyDescent="0.25">
      <c r="C393" s="108"/>
    </row>
    <row r="394" spans="3:3" x14ac:dyDescent="0.25">
      <c r="C394" s="108"/>
    </row>
    <row r="395" spans="3:3" x14ac:dyDescent="0.25">
      <c r="C395" s="108"/>
    </row>
    <row r="396" spans="3:3" x14ac:dyDescent="0.25">
      <c r="C396" s="108"/>
    </row>
    <row r="397" spans="3:3" x14ac:dyDescent="0.25">
      <c r="C397" s="108"/>
    </row>
    <row r="398" spans="3:3" x14ac:dyDescent="0.25">
      <c r="C398" s="108"/>
    </row>
    <row r="399" spans="3:3" x14ac:dyDescent="0.25">
      <c r="C399" s="108"/>
    </row>
    <row r="400" spans="3:3" x14ac:dyDescent="0.25">
      <c r="C400" s="108"/>
    </row>
    <row r="401" spans="3:3" x14ac:dyDescent="0.25">
      <c r="C401" s="108"/>
    </row>
    <row r="402" spans="3:3" x14ac:dyDescent="0.25">
      <c r="C402" s="108"/>
    </row>
    <row r="403" spans="3:3" x14ac:dyDescent="0.25">
      <c r="C403" s="108"/>
    </row>
    <row r="404" spans="3:3" x14ac:dyDescent="0.25">
      <c r="C404" s="108"/>
    </row>
    <row r="405" spans="3:3" x14ac:dyDescent="0.25">
      <c r="C405" s="108"/>
    </row>
    <row r="406" spans="3:3" x14ac:dyDescent="0.25">
      <c r="C406" s="108"/>
    </row>
    <row r="407" spans="3:3" x14ac:dyDescent="0.25">
      <c r="C407" s="108"/>
    </row>
    <row r="408" spans="3:3" x14ac:dyDescent="0.25">
      <c r="C408" s="108"/>
    </row>
    <row r="409" spans="3:3" x14ac:dyDescent="0.25">
      <c r="C409" s="108"/>
    </row>
    <row r="410" spans="3:3" x14ac:dyDescent="0.25">
      <c r="C410" s="108"/>
    </row>
    <row r="411" spans="3:3" x14ac:dyDescent="0.25">
      <c r="C411" s="108"/>
    </row>
    <row r="412" spans="3:3" x14ac:dyDescent="0.25">
      <c r="C412" s="108"/>
    </row>
    <row r="413" spans="3:3" x14ac:dyDescent="0.25">
      <c r="C413" s="108"/>
    </row>
    <row r="414" spans="3:3" x14ac:dyDescent="0.25">
      <c r="C414" s="108"/>
    </row>
    <row r="415" spans="3:3" x14ac:dyDescent="0.25">
      <c r="C415" s="108"/>
    </row>
    <row r="416" spans="3:3" x14ac:dyDescent="0.25">
      <c r="C416" s="108"/>
    </row>
    <row r="417" spans="3:3" x14ac:dyDescent="0.25">
      <c r="C417" s="108"/>
    </row>
    <row r="418" spans="3:3" x14ac:dyDescent="0.25">
      <c r="C418" s="108"/>
    </row>
    <row r="419" spans="3:3" x14ac:dyDescent="0.25">
      <c r="C419" s="108"/>
    </row>
    <row r="420" spans="3:3" x14ac:dyDescent="0.25">
      <c r="C420" s="108"/>
    </row>
    <row r="421" spans="3:3" x14ac:dyDescent="0.25">
      <c r="C421" s="108"/>
    </row>
    <row r="422" spans="3:3" x14ac:dyDescent="0.25">
      <c r="C422" s="108"/>
    </row>
    <row r="423" spans="3:3" x14ac:dyDescent="0.25">
      <c r="C423" s="108"/>
    </row>
    <row r="424" spans="3:3" x14ac:dyDescent="0.25">
      <c r="C424" s="108"/>
    </row>
    <row r="425" spans="3:3" x14ac:dyDescent="0.25">
      <c r="C425" s="108"/>
    </row>
    <row r="426" spans="3:3" x14ac:dyDescent="0.25">
      <c r="C426" s="108"/>
    </row>
    <row r="427" spans="3:3" x14ac:dyDescent="0.25">
      <c r="C427" s="108"/>
    </row>
    <row r="428" spans="3:3" x14ac:dyDescent="0.25">
      <c r="C428" s="108"/>
    </row>
    <row r="429" spans="3:3" x14ac:dyDescent="0.25">
      <c r="C429" s="108"/>
    </row>
    <row r="430" spans="3:3" x14ac:dyDescent="0.25">
      <c r="C430" s="108"/>
    </row>
    <row r="431" spans="3:3" x14ac:dyDescent="0.25">
      <c r="C431" s="108"/>
    </row>
    <row r="432" spans="3:3" x14ac:dyDescent="0.25">
      <c r="C432" s="108"/>
    </row>
    <row r="433" spans="3:3" x14ac:dyDescent="0.25">
      <c r="C433" s="108"/>
    </row>
    <row r="434" spans="3:3" x14ac:dyDescent="0.25">
      <c r="C434" s="108"/>
    </row>
    <row r="435" spans="3:3" x14ac:dyDescent="0.25">
      <c r="C435" s="108"/>
    </row>
    <row r="436" spans="3:3" x14ac:dyDescent="0.25">
      <c r="C436" s="108"/>
    </row>
    <row r="437" spans="3:3" x14ac:dyDescent="0.25">
      <c r="C437" s="108"/>
    </row>
    <row r="438" spans="3:3" x14ac:dyDescent="0.25">
      <c r="C438" s="108"/>
    </row>
  </sheetData>
  <mergeCells count="2">
    <mergeCell ref="A1:F1"/>
    <mergeCell ref="A2:F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4"/>
  <sheetViews>
    <sheetView workbookViewId="0">
      <pane ySplit="2" topLeftCell="A87" activePane="bottomLeft" state="frozen"/>
      <selection activeCell="C6" sqref="C6"/>
      <selection pane="bottomLeft" activeCell="C6" sqref="C6"/>
    </sheetView>
  </sheetViews>
  <sheetFormatPr baseColWidth="10" defaultRowHeight="15" x14ac:dyDescent="0.25"/>
  <cols>
    <col min="1" max="1" width="16.7109375" customWidth="1"/>
    <col min="2" max="2" width="90.42578125" customWidth="1"/>
    <col min="3" max="3" width="19.7109375" bestFit="1" customWidth="1"/>
    <col min="5" max="5" width="12.7109375" bestFit="1" customWidth="1"/>
  </cols>
  <sheetData>
    <row r="1" spans="1:5" ht="49.5" customHeight="1" x14ac:dyDescent="0.25">
      <c r="A1" s="153" t="s">
        <v>198</v>
      </c>
      <c r="B1" s="153"/>
      <c r="C1" s="153"/>
    </row>
    <row r="2" spans="1:5" ht="25.5" x14ac:dyDescent="0.25">
      <c r="A2" s="151" t="s">
        <v>15</v>
      </c>
      <c r="B2" s="152"/>
      <c r="C2" s="17" t="s">
        <v>2</v>
      </c>
    </row>
    <row r="3" spans="1:5" x14ac:dyDescent="0.25">
      <c r="A3" s="102">
        <v>1000</v>
      </c>
      <c r="B3" s="86" t="s">
        <v>16</v>
      </c>
      <c r="C3" s="110">
        <f>+C4+C7+C13+C21</f>
        <v>1824634.998276904</v>
      </c>
    </row>
    <row r="4" spans="1:5" x14ac:dyDescent="0.25">
      <c r="A4" s="93">
        <v>1100</v>
      </c>
      <c r="B4" s="88" t="s">
        <v>17</v>
      </c>
      <c r="C4" s="111">
        <f>SUM(C5:C6)</f>
        <v>1012057.204014995</v>
      </c>
      <c r="E4" s="108"/>
    </row>
    <row r="5" spans="1:5" x14ac:dyDescent="0.25">
      <c r="A5" s="90">
        <v>113</v>
      </c>
      <c r="B5" s="13" t="s">
        <v>18</v>
      </c>
      <c r="C5" s="112"/>
    </row>
    <row r="6" spans="1:5" x14ac:dyDescent="0.25">
      <c r="A6" s="90">
        <v>1131</v>
      </c>
      <c r="B6" s="13" t="s">
        <v>236</v>
      </c>
      <c r="C6" s="112">
        <v>1012057.204014995</v>
      </c>
    </row>
    <row r="7" spans="1:5" x14ac:dyDescent="0.25">
      <c r="A7" s="93">
        <v>1300</v>
      </c>
      <c r="B7" s="88" t="s">
        <v>19</v>
      </c>
      <c r="C7" s="111">
        <f>SUM(C8:C12)</f>
        <v>153949.04</v>
      </c>
    </row>
    <row r="8" spans="1:5" x14ac:dyDescent="0.25">
      <c r="A8" s="90">
        <v>132</v>
      </c>
      <c r="B8" s="13" t="s">
        <v>20</v>
      </c>
      <c r="C8" s="112"/>
    </row>
    <row r="9" spans="1:5" x14ac:dyDescent="0.25">
      <c r="A9" s="90">
        <v>1321</v>
      </c>
      <c r="B9" s="13" t="s">
        <v>237</v>
      </c>
      <c r="C9" s="249">
        <v>16494.54</v>
      </c>
    </row>
    <row r="10" spans="1:5" x14ac:dyDescent="0.25">
      <c r="A10" s="90">
        <v>1323</v>
      </c>
      <c r="B10" s="13" t="s">
        <v>238</v>
      </c>
      <c r="C10" s="249">
        <v>137454.5</v>
      </c>
    </row>
    <row r="11" spans="1:5" x14ac:dyDescent="0.25">
      <c r="A11" s="90">
        <v>133</v>
      </c>
      <c r="B11" s="13" t="s">
        <v>21</v>
      </c>
      <c r="C11" s="112"/>
    </row>
    <row r="12" spans="1:5" x14ac:dyDescent="0.25">
      <c r="A12" s="90">
        <v>1331</v>
      </c>
      <c r="B12" s="13" t="s">
        <v>239</v>
      </c>
      <c r="C12" s="112"/>
    </row>
    <row r="13" spans="1:5" x14ac:dyDescent="0.25">
      <c r="A13" s="93">
        <v>1400</v>
      </c>
      <c r="B13" s="88" t="s">
        <v>22</v>
      </c>
      <c r="C13" s="111">
        <f>SUM(C14:C20)</f>
        <v>380158.27106190909</v>
      </c>
    </row>
    <row r="14" spans="1:5" x14ac:dyDescent="0.25">
      <c r="A14" s="90">
        <v>141</v>
      </c>
      <c r="B14" s="13" t="s">
        <v>23</v>
      </c>
      <c r="C14" s="112"/>
    </row>
    <row r="15" spans="1:5" x14ac:dyDescent="0.25">
      <c r="A15" s="90">
        <v>1411</v>
      </c>
      <c r="B15" s="13" t="s">
        <v>240</v>
      </c>
      <c r="C15" s="112"/>
    </row>
    <row r="16" spans="1:5" x14ac:dyDescent="0.25">
      <c r="A16" s="90">
        <v>1413</v>
      </c>
      <c r="B16" s="13" t="s">
        <v>241</v>
      </c>
      <c r="C16" s="112">
        <v>170489.28000000003</v>
      </c>
    </row>
    <row r="17" spans="1:3" x14ac:dyDescent="0.25">
      <c r="A17" s="90">
        <v>142</v>
      </c>
      <c r="B17" s="13" t="s">
        <v>24</v>
      </c>
      <c r="C17" s="112"/>
    </row>
    <row r="18" spans="1:3" s="138" customFormat="1" x14ac:dyDescent="0.25">
      <c r="A18" s="90">
        <v>1421</v>
      </c>
      <c r="B18" s="13" t="s">
        <v>242</v>
      </c>
      <c r="C18" s="112">
        <v>121286.17106190903</v>
      </c>
    </row>
    <row r="19" spans="1:3" s="138" customFormat="1" x14ac:dyDescent="0.25">
      <c r="A19" s="90">
        <v>143</v>
      </c>
      <c r="B19" s="13" t="s">
        <v>325</v>
      </c>
      <c r="C19" s="112"/>
    </row>
    <row r="20" spans="1:3" s="138" customFormat="1" x14ac:dyDescent="0.25">
      <c r="A20" s="90">
        <v>1431</v>
      </c>
      <c r="B20" s="13" t="s">
        <v>324</v>
      </c>
      <c r="C20" s="112">
        <v>88382.82</v>
      </c>
    </row>
    <row r="21" spans="1:3" s="138" customFormat="1" x14ac:dyDescent="0.25">
      <c r="A21" s="93">
        <v>1500</v>
      </c>
      <c r="B21" s="88" t="s">
        <v>25</v>
      </c>
      <c r="C21" s="111">
        <f>SUM(C22:C23)</f>
        <v>278470.48319999996</v>
      </c>
    </row>
    <row r="22" spans="1:3" x14ac:dyDescent="0.25">
      <c r="A22" s="90">
        <v>154</v>
      </c>
      <c r="B22" s="13" t="s">
        <v>326</v>
      </c>
      <c r="C22" s="112"/>
    </row>
    <row r="23" spans="1:3" x14ac:dyDescent="0.25">
      <c r="A23" s="90">
        <v>1551</v>
      </c>
      <c r="B23" s="13" t="s">
        <v>327</v>
      </c>
      <c r="C23" s="112">
        <v>278470.48319999996</v>
      </c>
    </row>
    <row r="24" spans="1:3" x14ac:dyDescent="0.25">
      <c r="A24" s="103">
        <v>2000</v>
      </c>
      <c r="B24" s="87" t="s">
        <v>26</v>
      </c>
      <c r="C24" s="113">
        <f>+C25+C35+C41+C44+C47+C50+C54</f>
        <v>137019.14000000001</v>
      </c>
    </row>
    <row r="25" spans="1:3" x14ac:dyDescent="0.25">
      <c r="A25" s="93">
        <v>2100</v>
      </c>
      <c r="B25" s="88" t="s">
        <v>27</v>
      </c>
      <c r="C25" s="111">
        <f>SUM(C26:C34)</f>
        <v>51000</v>
      </c>
    </row>
    <row r="26" spans="1:3" x14ac:dyDescent="0.25">
      <c r="A26" s="90">
        <v>211</v>
      </c>
      <c r="B26" s="13" t="s">
        <v>28</v>
      </c>
      <c r="C26" s="112"/>
    </row>
    <row r="27" spans="1:3" x14ac:dyDescent="0.25">
      <c r="A27" s="90">
        <v>2111</v>
      </c>
      <c r="B27" s="13" t="s">
        <v>243</v>
      </c>
      <c r="C27" s="112">
        <v>5000</v>
      </c>
    </row>
    <row r="28" spans="1:3" x14ac:dyDescent="0.25">
      <c r="A28" s="90">
        <v>2112</v>
      </c>
      <c r="B28" s="13" t="s">
        <v>291</v>
      </c>
      <c r="C28" s="112">
        <v>1000</v>
      </c>
    </row>
    <row r="29" spans="1:3" s="138" customFormat="1" x14ac:dyDescent="0.25">
      <c r="A29" s="90">
        <v>212</v>
      </c>
      <c r="B29" s="13" t="s">
        <v>29</v>
      </c>
      <c r="C29" s="112"/>
    </row>
    <row r="30" spans="1:3" x14ac:dyDescent="0.25">
      <c r="A30" s="90">
        <v>2121</v>
      </c>
      <c r="B30" s="13" t="s">
        <v>29</v>
      </c>
      <c r="C30" s="112">
        <v>20000</v>
      </c>
    </row>
    <row r="31" spans="1:3" s="138" customFormat="1" x14ac:dyDescent="0.25">
      <c r="A31" s="90">
        <v>215</v>
      </c>
      <c r="B31" s="13" t="s">
        <v>292</v>
      </c>
      <c r="C31" s="112"/>
    </row>
    <row r="32" spans="1:3" x14ac:dyDescent="0.25">
      <c r="A32" s="90">
        <v>2151</v>
      </c>
      <c r="B32" s="13" t="s">
        <v>292</v>
      </c>
      <c r="C32" s="112">
        <v>20000</v>
      </c>
    </row>
    <row r="33" spans="1:3" s="138" customFormat="1" x14ac:dyDescent="0.25">
      <c r="A33" s="90">
        <v>216</v>
      </c>
      <c r="B33" s="13" t="s">
        <v>30</v>
      </c>
      <c r="C33" s="112"/>
    </row>
    <row r="34" spans="1:3" x14ac:dyDescent="0.25">
      <c r="A34" s="90">
        <v>2161</v>
      </c>
      <c r="B34" s="13" t="s">
        <v>293</v>
      </c>
      <c r="C34" s="112">
        <v>5000</v>
      </c>
    </row>
    <row r="35" spans="1:3" s="138" customFormat="1" x14ac:dyDescent="0.25">
      <c r="A35" s="93">
        <v>2200</v>
      </c>
      <c r="B35" s="88" t="s">
        <v>328</v>
      </c>
      <c r="C35" s="111">
        <f>SUM(C36:C40)</f>
        <v>2800</v>
      </c>
    </row>
    <row r="36" spans="1:3" s="138" customFormat="1" x14ac:dyDescent="0.25">
      <c r="A36" s="90">
        <v>221</v>
      </c>
      <c r="B36" s="13" t="s">
        <v>329</v>
      </c>
      <c r="C36" s="112"/>
    </row>
    <row r="37" spans="1:3" s="138" customFormat="1" x14ac:dyDescent="0.25">
      <c r="A37" s="90">
        <v>2212</v>
      </c>
      <c r="B37" s="13" t="s">
        <v>294</v>
      </c>
      <c r="C37" s="112">
        <v>2000</v>
      </c>
    </row>
    <row r="38" spans="1:3" s="138" customFormat="1" x14ac:dyDescent="0.25">
      <c r="A38" s="90">
        <v>222</v>
      </c>
      <c r="B38" s="13" t="s">
        <v>295</v>
      </c>
      <c r="C38" s="112"/>
    </row>
    <row r="39" spans="1:3" s="138" customFormat="1" x14ac:dyDescent="0.25">
      <c r="A39" s="90">
        <v>2221</v>
      </c>
      <c r="B39" s="13" t="s">
        <v>295</v>
      </c>
      <c r="C39" s="112">
        <v>800</v>
      </c>
    </row>
    <row r="40" spans="1:3" s="138" customFormat="1" x14ac:dyDescent="0.25">
      <c r="A40" s="90">
        <v>2300</v>
      </c>
      <c r="B40" s="13"/>
      <c r="C40" s="112"/>
    </row>
    <row r="41" spans="1:3" s="138" customFormat="1" x14ac:dyDescent="0.25">
      <c r="A41" s="93">
        <v>2300</v>
      </c>
      <c r="B41" s="88" t="s">
        <v>330</v>
      </c>
      <c r="C41" s="111">
        <v>1000</v>
      </c>
    </row>
    <row r="42" spans="1:3" s="138" customFormat="1" x14ac:dyDescent="0.25">
      <c r="A42" s="90">
        <v>235</v>
      </c>
      <c r="B42" s="13" t="s">
        <v>331</v>
      </c>
      <c r="C42" s="112"/>
    </row>
    <row r="43" spans="1:3" s="138" customFormat="1" ht="14.25" customHeight="1" x14ac:dyDescent="0.25">
      <c r="A43" s="90">
        <v>2351</v>
      </c>
      <c r="B43" s="13" t="s">
        <v>332</v>
      </c>
      <c r="C43" s="112">
        <v>1000</v>
      </c>
    </row>
    <row r="44" spans="1:3" s="138" customFormat="1" x14ac:dyDescent="0.25">
      <c r="A44" s="93">
        <v>2400</v>
      </c>
      <c r="B44" s="88" t="s">
        <v>330</v>
      </c>
      <c r="C44" s="111">
        <f>+C46</f>
        <v>34200</v>
      </c>
    </row>
    <row r="45" spans="1:3" s="138" customFormat="1" ht="14.25" customHeight="1" x14ac:dyDescent="0.25">
      <c r="A45" s="90">
        <v>249</v>
      </c>
      <c r="B45" s="13" t="s">
        <v>336</v>
      </c>
      <c r="C45" s="112"/>
    </row>
    <row r="46" spans="1:3" s="138" customFormat="1" ht="14.25" customHeight="1" x14ac:dyDescent="0.25">
      <c r="A46" s="90">
        <v>2491</v>
      </c>
      <c r="B46" s="13" t="s">
        <v>297</v>
      </c>
      <c r="C46" s="112">
        <v>34200</v>
      </c>
    </row>
    <row r="47" spans="1:3" s="138" customFormat="1" x14ac:dyDescent="0.25">
      <c r="A47" s="93">
        <v>2600</v>
      </c>
      <c r="B47" s="88" t="s">
        <v>31</v>
      </c>
      <c r="C47" s="111">
        <f>SUM(C48:C49)</f>
        <v>42019.14</v>
      </c>
    </row>
    <row r="48" spans="1:3" x14ac:dyDescent="0.25">
      <c r="A48" s="90">
        <v>261</v>
      </c>
      <c r="B48" s="13" t="s">
        <v>32</v>
      </c>
      <c r="C48" s="112"/>
    </row>
    <row r="49" spans="1:3" x14ac:dyDescent="0.25">
      <c r="A49" s="90">
        <v>2612</v>
      </c>
      <c r="B49" s="13" t="s">
        <v>244</v>
      </c>
      <c r="C49" s="112">
        <v>42019.14</v>
      </c>
    </row>
    <row r="50" spans="1:3" s="138" customFormat="1" x14ac:dyDescent="0.25">
      <c r="A50" s="93">
        <v>2700</v>
      </c>
      <c r="B50" s="88" t="s">
        <v>333</v>
      </c>
      <c r="C50" s="111">
        <f>SUM(C51:C53)</f>
        <v>3000</v>
      </c>
    </row>
    <row r="51" spans="1:3" s="138" customFormat="1" x14ac:dyDescent="0.25">
      <c r="A51" s="90">
        <v>271</v>
      </c>
      <c r="B51" s="13" t="s">
        <v>334</v>
      </c>
      <c r="C51" s="112">
        <v>2000</v>
      </c>
    </row>
    <row r="52" spans="1:3" s="138" customFormat="1" x14ac:dyDescent="0.25">
      <c r="A52" s="90">
        <v>273</v>
      </c>
      <c r="B52" s="13" t="s">
        <v>300</v>
      </c>
      <c r="C52" s="112"/>
    </row>
    <row r="53" spans="1:3" s="138" customFormat="1" x14ac:dyDescent="0.25">
      <c r="A53" s="90">
        <v>2731</v>
      </c>
      <c r="B53" s="13" t="s">
        <v>300</v>
      </c>
      <c r="C53" s="112">
        <v>1000</v>
      </c>
    </row>
    <row r="54" spans="1:3" s="138" customFormat="1" x14ac:dyDescent="0.25">
      <c r="A54" s="93">
        <v>2900</v>
      </c>
      <c r="B54" s="88" t="s">
        <v>335</v>
      </c>
      <c r="C54" s="111">
        <f>SUM(C55:C56)</f>
        <v>3000</v>
      </c>
    </row>
    <row r="55" spans="1:3" s="138" customFormat="1" x14ac:dyDescent="0.25">
      <c r="A55" s="90">
        <v>291</v>
      </c>
      <c r="B55" s="13" t="s">
        <v>301</v>
      </c>
      <c r="C55" s="112"/>
    </row>
    <row r="56" spans="1:3" s="138" customFormat="1" x14ac:dyDescent="0.25">
      <c r="A56" s="90">
        <v>2911</v>
      </c>
      <c r="B56" s="13" t="s">
        <v>301</v>
      </c>
      <c r="C56" s="112">
        <v>3000</v>
      </c>
    </row>
    <row r="57" spans="1:3" x14ac:dyDescent="0.25">
      <c r="A57" s="103">
        <v>3000</v>
      </c>
      <c r="B57" s="87" t="s">
        <v>33</v>
      </c>
      <c r="C57" s="113">
        <f>+C58+C67+C70+C75+C82+C89+C92+C95+C100</f>
        <v>336339.86</v>
      </c>
    </row>
    <row r="58" spans="1:3" x14ac:dyDescent="0.25">
      <c r="A58" s="93">
        <v>3100</v>
      </c>
      <c r="B58" s="88" t="s">
        <v>34</v>
      </c>
      <c r="C58" s="111">
        <f>SUM(C59:C66)</f>
        <v>39339.86</v>
      </c>
    </row>
    <row r="59" spans="1:3" x14ac:dyDescent="0.25">
      <c r="A59" s="90">
        <v>311</v>
      </c>
      <c r="B59" s="13" t="s">
        <v>35</v>
      </c>
      <c r="C59" s="112"/>
    </row>
    <row r="60" spans="1:3" x14ac:dyDescent="0.25">
      <c r="A60" s="90">
        <v>3111</v>
      </c>
      <c r="B60" s="13" t="s">
        <v>35</v>
      </c>
      <c r="C60" s="112">
        <v>16000</v>
      </c>
    </row>
    <row r="61" spans="1:3" s="138" customFormat="1" x14ac:dyDescent="0.25">
      <c r="A61" s="90">
        <v>313</v>
      </c>
      <c r="B61" s="13" t="s">
        <v>337</v>
      </c>
      <c r="C61" s="112"/>
    </row>
    <row r="62" spans="1:3" s="138" customFormat="1" x14ac:dyDescent="0.25">
      <c r="A62" s="90">
        <v>3131</v>
      </c>
      <c r="B62" s="13" t="s">
        <v>303</v>
      </c>
      <c r="C62" s="112">
        <v>3139.86</v>
      </c>
    </row>
    <row r="63" spans="1:3" x14ac:dyDescent="0.25">
      <c r="A63" s="90">
        <v>314</v>
      </c>
      <c r="B63" s="13" t="s">
        <v>36</v>
      </c>
      <c r="C63" s="112"/>
    </row>
    <row r="64" spans="1:3" x14ac:dyDescent="0.25">
      <c r="A64" s="90">
        <v>3141</v>
      </c>
      <c r="B64" s="13" t="s">
        <v>36</v>
      </c>
      <c r="C64" s="112">
        <v>19200</v>
      </c>
    </row>
    <row r="65" spans="1:3" s="138" customFormat="1" x14ac:dyDescent="0.25">
      <c r="A65" s="90">
        <v>318</v>
      </c>
      <c r="B65" s="13" t="s">
        <v>338</v>
      </c>
      <c r="C65" s="112"/>
    </row>
    <row r="66" spans="1:3" s="138" customFormat="1" x14ac:dyDescent="0.25">
      <c r="A66" s="90">
        <v>3181</v>
      </c>
      <c r="B66" s="13" t="s">
        <v>305</v>
      </c>
      <c r="C66" s="112">
        <v>1000</v>
      </c>
    </row>
    <row r="67" spans="1:3" s="138" customFormat="1" x14ac:dyDescent="0.25">
      <c r="A67" s="93">
        <v>3200</v>
      </c>
      <c r="B67" s="88" t="s">
        <v>339</v>
      </c>
      <c r="C67" s="111">
        <f>SUM(C68:C69)</f>
        <v>50000</v>
      </c>
    </row>
    <row r="68" spans="1:3" s="138" customFormat="1" x14ac:dyDescent="0.25">
      <c r="A68" s="90">
        <v>329</v>
      </c>
      <c r="B68" s="13" t="s">
        <v>306</v>
      </c>
      <c r="C68" s="112"/>
    </row>
    <row r="69" spans="1:3" s="138" customFormat="1" x14ac:dyDescent="0.25">
      <c r="A69" s="90">
        <v>3291</v>
      </c>
      <c r="B69" s="13" t="s">
        <v>306</v>
      </c>
      <c r="C69" s="112">
        <v>50000</v>
      </c>
    </row>
    <row r="70" spans="1:3" s="138" customFormat="1" x14ac:dyDescent="0.25">
      <c r="A70" s="93">
        <v>3300</v>
      </c>
      <c r="B70" s="88" t="s">
        <v>37</v>
      </c>
      <c r="C70" s="111">
        <f>SUM(C71:C74)</f>
        <v>6000</v>
      </c>
    </row>
    <row r="71" spans="1:3" s="138" customFormat="1" x14ac:dyDescent="0.25">
      <c r="A71" s="90">
        <v>334</v>
      </c>
      <c r="B71" s="13" t="s">
        <v>343</v>
      </c>
      <c r="C71" s="112"/>
    </row>
    <row r="72" spans="1:3" s="138" customFormat="1" x14ac:dyDescent="0.25">
      <c r="A72" s="90">
        <v>3341</v>
      </c>
      <c r="B72" s="13" t="s">
        <v>343</v>
      </c>
      <c r="C72" s="112">
        <v>5000</v>
      </c>
    </row>
    <row r="73" spans="1:3" s="138" customFormat="1" x14ac:dyDescent="0.25">
      <c r="A73" s="90">
        <v>336</v>
      </c>
      <c r="B73" s="13" t="s">
        <v>340</v>
      </c>
      <c r="C73" s="112"/>
    </row>
    <row r="74" spans="1:3" s="138" customFormat="1" x14ac:dyDescent="0.25">
      <c r="A74" s="90">
        <v>3361</v>
      </c>
      <c r="B74" s="13" t="s">
        <v>308</v>
      </c>
      <c r="C74" s="112">
        <v>1000</v>
      </c>
    </row>
    <row r="75" spans="1:3" x14ac:dyDescent="0.25">
      <c r="A75" s="93">
        <v>3400</v>
      </c>
      <c r="B75" s="88" t="s">
        <v>38</v>
      </c>
      <c r="C75" s="111">
        <f>SUM(C76:C81)</f>
        <v>34000</v>
      </c>
    </row>
    <row r="76" spans="1:3" x14ac:dyDescent="0.25">
      <c r="A76" s="90">
        <v>341</v>
      </c>
      <c r="B76" s="13" t="s">
        <v>39</v>
      </c>
      <c r="C76" s="112"/>
    </row>
    <row r="77" spans="1:3" x14ac:dyDescent="0.25">
      <c r="A77" s="90">
        <v>3411</v>
      </c>
      <c r="B77" s="13" t="s">
        <v>39</v>
      </c>
      <c r="C77" s="112">
        <v>4000</v>
      </c>
    </row>
    <row r="78" spans="1:3" s="138" customFormat="1" x14ac:dyDescent="0.25">
      <c r="A78" s="90">
        <v>344</v>
      </c>
      <c r="B78" s="13" t="s">
        <v>309</v>
      </c>
      <c r="C78" s="112"/>
    </row>
    <row r="79" spans="1:3" s="138" customFormat="1" x14ac:dyDescent="0.25">
      <c r="A79" s="90">
        <v>3441</v>
      </c>
      <c r="B79" s="13" t="s">
        <v>309</v>
      </c>
      <c r="C79" s="112">
        <v>10000</v>
      </c>
    </row>
    <row r="80" spans="1:3" s="138" customFormat="1" x14ac:dyDescent="0.25">
      <c r="A80" s="90">
        <v>345</v>
      </c>
      <c r="B80" s="13" t="s">
        <v>40</v>
      </c>
      <c r="C80" s="112"/>
    </row>
    <row r="81" spans="1:3" x14ac:dyDescent="0.25">
      <c r="A81" s="90">
        <v>3451</v>
      </c>
      <c r="B81" s="13" t="s">
        <v>40</v>
      </c>
      <c r="C81" s="112">
        <v>20000</v>
      </c>
    </row>
    <row r="82" spans="1:3" x14ac:dyDescent="0.25">
      <c r="A82" s="93">
        <v>3500</v>
      </c>
      <c r="B82" s="88" t="s">
        <v>41</v>
      </c>
      <c r="C82" s="111">
        <f>SUM(C83:C88)</f>
        <v>35000</v>
      </c>
    </row>
    <row r="83" spans="1:3" x14ac:dyDescent="0.25">
      <c r="A83" s="90">
        <v>351</v>
      </c>
      <c r="B83" s="13" t="s">
        <v>42</v>
      </c>
      <c r="C83" s="112"/>
    </row>
    <row r="84" spans="1:3" x14ac:dyDescent="0.25">
      <c r="A84" s="90">
        <v>3511</v>
      </c>
      <c r="B84" s="13" t="s">
        <v>246</v>
      </c>
      <c r="C84" s="112">
        <v>7000</v>
      </c>
    </row>
    <row r="85" spans="1:3" ht="26.25" x14ac:dyDescent="0.25">
      <c r="A85" s="90">
        <v>352</v>
      </c>
      <c r="B85" s="13" t="s">
        <v>43</v>
      </c>
      <c r="C85" s="112"/>
    </row>
    <row r="86" spans="1:3" x14ac:dyDescent="0.25">
      <c r="A86" s="90">
        <v>3521</v>
      </c>
      <c r="B86" s="13" t="s">
        <v>245</v>
      </c>
      <c r="C86" s="112">
        <v>8000</v>
      </c>
    </row>
    <row r="87" spans="1:3" x14ac:dyDescent="0.25">
      <c r="A87" s="90">
        <v>355</v>
      </c>
      <c r="B87" s="13" t="s">
        <v>44</v>
      </c>
      <c r="C87" s="112"/>
    </row>
    <row r="88" spans="1:3" x14ac:dyDescent="0.25">
      <c r="A88" s="90">
        <v>3551</v>
      </c>
      <c r="B88" s="13" t="s">
        <v>247</v>
      </c>
      <c r="C88" s="112">
        <v>20000</v>
      </c>
    </row>
    <row r="89" spans="1:3" s="138" customFormat="1" x14ac:dyDescent="0.25">
      <c r="A89" s="93">
        <v>3600</v>
      </c>
      <c r="B89" s="88" t="s">
        <v>341</v>
      </c>
      <c r="C89" s="111">
        <f>SUM(C90:C91)</f>
        <v>3000</v>
      </c>
    </row>
    <row r="90" spans="1:3" s="138" customFormat="1" x14ac:dyDescent="0.25">
      <c r="A90" s="90">
        <v>366</v>
      </c>
      <c r="B90" s="13" t="s">
        <v>342</v>
      </c>
      <c r="C90" s="112"/>
    </row>
    <row r="91" spans="1:3" s="138" customFormat="1" x14ac:dyDescent="0.25">
      <c r="A91" s="90">
        <v>3661</v>
      </c>
      <c r="B91" s="13" t="s">
        <v>314</v>
      </c>
      <c r="C91" s="112">
        <v>3000</v>
      </c>
    </row>
    <row r="92" spans="1:3" x14ac:dyDescent="0.25">
      <c r="A92" s="93">
        <v>3700</v>
      </c>
      <c r="B92" s="88" t="s">
        <v>45</v>
      </c>
      <c r="C92" s="111">
        <f>SUM(C93:C94)</f>
        <v>3000</v>
      </c>
    </row>
    <row r="93" spans="1:3" x14ac:dyDescent="0.25">
      <c r="A93" s="90">
        <v>375</v>
      </c>
      <c r="B93" s="13" t="s">
        <v>50</v>
      </c>
      <c r="C93" s="112"/>
    </row>
    <row r="94" spans="1:3" x14ac:dyDescent="0.25">
      <c r="A94" s="90">
        <v>3751</v>
      </c>
      <c r="B94" s="13" t="s">
        <v>248</v>
      </c>
      <c r="C94" s="112">
        <v>3000</v>
      </c>
    </row>
    <row r="95" spans="1:3" x14ac:dyDescent="0.25">
      <c r="A95" s="93">
        <v>3800</v>
      </c>
      <c r="B95" s="88" t="s">
        <v>55</v>
      </c>
      <c r="C95" s="111">
        <f>SUM(C96:C99)</f>
        <v>100000</v>
      </c>
    </row>
    <row r="96" spans="1:3" s="138" customFormat="1" x14ac:dyDescent="0.25">
      <c r="A96" s="90">
        <v>382</v>
      </c>
      <c r="B96" s="13" t="s">
        <v>315</v>
      </c>
      <c r="C96" s="112"/>
    </row>
    <row r="97" spans="1:3" s="138" customFormat="1" x14ac:dyDescent="0.25">
      <c r="A97" s="90">
        <v>3821</v>
      </c>
      <c r="B97" s="13" t="s">
        <v>315</v>
      </c>
      <c r="C97" s="112">
        <v>50000</v>
      </c>
    </row>
    <row r="98" spans="1:3" s="138" customFormat="1" x14ac:dyDescent="0.25">
      <c r="A98" s="90">
        <v>383</v>
      </c>
      <c r="B98" s="13" t="s">
        <v>316</v>
      </c>
      <c r="C98" s="112"/>
    </row>
    <row r="99" spans="1:3" s="138" customFormat="1" x14ac:dyDescent="0.25">
      <c r="A99" s="90">
        <v>3830</v>
      </c>
      <c r="B99" s="13" t="s">
        <v>316</v>
      </c>
      <c r="C99" s="112">
        <v>50000</v>
      </c>
    </row>
    <row r="100" spans="1:3" x14ac:dyDescent="0.25">
      <c r="A100" s="93">
        <v>3900</v>
      </c>
      <c r="B100" s="88" t="s">
        <v>56</v>
      </c>
      <c r="C100" s="111">
        <f>SUM(C101:C104)</f>
        <v>66000</v>
      </c>
    </row>
    <row r="101" spans="1:3" x14ac:dyDescent="0.25">
      <c r="A101" s="90">
        <v>392</v>
      </c>
      <c r="B101" s="13" t="s">
        <v>57</v>
      </c>
      <c r="C101" s="112"/>
    </row>
    <row r="102" spans="1:3" x14ac:dyDescent="0.25">
      <c r="A102" s="90">
        <v>3921</v>
      </c>
      <c r="B102" s="13" t="s">
        <v>249</v>
      </c>
      <c r="C102" s="112">
        <v>30000</v>
      </c>
    </row>
    <row r="103" spans="1:3" x14ac:dyDescent="0.25">
      <c r="A103" s="90">
        <v>398</v>
      </c>
      <c r="B103" s="13" t="s">
        <v>58</v>
      </c>
      <c r="C103" s="112"/>
    </row>
    <row r="104" spans="1:3" x14ac:dyDescent="0.25">
      <c r="A104" s="90">
        <v>3981</v>
      </c>
      <c r="B104" s="13" t="s">
        <v>250</v>
      </c>
      <c r="C104" s="112">
        <v>36000</v>
      </c>
    </row>
    <row r="105" spans="1:3" s="138" customFormat="1" x14ac:dyDescent="0.25">
      <c r="A105" s="103">
        <v>4000</v>
      </c>
      <c r="B105" s="87" t="s">
        <v>323</v>
      </c>
      <c r="C105" s="113">
        <f>+C106</f>
        <v>213000</v>
      </c>
    </row>
    <row r="106" spans="1:3" s="138" customFormat="1" x14ac:dyDescent="0.25">
      <c r="A106" s="93">
        <v>4400</v>
      </c>
      <c r="B106" s="88" t="s">
        <v>344</v>
      </c>
      <c r="C106" s="111">
        <f>SUM(C107:C109)</f>
        <v>213000</v>
      </c>
    </row>
    <row r="107" spans="1:3" s="138" customFormat="1" x14ac:dyDescent="0.25">
      <c r="A107" s="90">
        <v>441</v>
      </c>
      <c r="B107" s="13" t="s">
        <v>345</v>
      </c>
      <c r="C107" s="112"/>
    </row>
    <row r="108" spans="1:3" s="138" customFormat="1" x14ac:dyDescent="0.25">
      <c r="A108" s="90">
        <v>4411</v>
      </c>
      <c r="B108" s="13" t="s">
        <v>281</v>
      </c>
      <c r="C108" s="112">
        <v>100000</v>
      </c>
    </row>
    <row r="109" spans="1:3" s="138" customFormat="1" x14ac:dyDescent="0.25">
      <c r="A109" s="90">
        <v>4413</v>
      </c>
      <c r="B109" s="13" t="s">
        <v>318</v>
      </c>
      <c r="C109" s="112">
        <v>113000</v>
      </c>
    </row>
    <row r="110" spans="1:3" s="138" customFormat="1" x14ac:dyDescent="0.25">
      <c r="A110" s="103">
        <v>5000</v>
      </c>
      <c r="B110" s="87" t="s">
        <v>59</v>
      </c>
      <c r="C110" s="113">
        <f>+C111</f>
        <v>37000</v>
      </c>
    </row>
    <row r="111" spans="1:3" s="138" customFormat="1" x14ac:dyDescent="0.25">
      <c r="A111" s="93">
        <v>5200</v>
      </c>
      <c r="B111" s="88" t="s">
        <v>346</v>
      </c>
      <c r="C111" s="111">
        <f>SUM(C112:C113)</f>
        <v>37000</v>
      </c>
    </row>
    <row r="112" spans="1:3" s="138" customFormat="1" x14ac:dyDescent="0.25">
      <c r="A112" s="90">
        <v>521</v>
      </c>
      <c r="B112" s="13" t="s">
        <v>347</v>
      </c>
      <c r="C112" s="112">
        <v>0</v>
      </c>
    </row>
    <row r="113" spans="1:3" s="138" customFormat="1" x14ac:dyDescent="0.25">
      <c r="A113" s="90">
        <v>5211</v>
      </c>
      <c r="B113" s="13" t="s">
        <v>348</v>
      </c>
      <c r="C113" s="112">
        <v>37000</v>
      </c>
    </row>
    <row r="114" spans="1:3" ht="46.5" customHeight="1" x14ac:dyDescent="0.25">
      <c r="A114" s="150" t="s">
        <v>264</v>
      </c>
      <c r="B114" s="150"/>
      <c r="C114" s="150"/>
    </row>
  </sheetData>
  <autoFilter ref="A2:C113" xr:uid="{00000000-0009-0000-0000-000002000000}">
    <filterColumn colId="0" showButton="0"/>
  </autoFilter>
  <mergeCells count="3">
    <mergeCell ref="A114:C114"/>
    <mergeCell ref="A2:B2"/>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
  <sheetViews>
    <sheetView workbookViewId="0">
      <pane ySplit="2" topLeftCell="A3" activePane="bottomLeft" state="frozen"/>
      <selection activeCell="C6" sqref="C6"/>
      <selection pane="bottomLeft" activeCell="C6" sqref="C6"/>
    </sheetView>
  </sheetViews>
  <sheetFormatPr baseColWidth="10" defaultRowHeight="15" x14ac:dyDescent="0.25"/>
  <cols>
    <col min="1" max="1" width="5" bestFit="1" customWidth="1"/>
    <col min="2" max="2" width="64" customWidth="1"/>
    <col min="3" max="3" width="33.140625" customWidth="1"/>
  </cols>
  <sheetData>
    <row r="1" spans="1:3" ht="51.75" customHeight="1" x14ac:dyDescent="0.25">
      <c r="A1" s="153" t="s">
        <v>263</v>
      </c>
      <c r="B1" s="153"/>
      <c r="C1" s="153"/>
    </row>
    <row r="2" spans="1:3" x14ac:dyDescent="0.25">
      <c r="A2" s="156" t="s">
        <v>60</v>
      </c>
      <c r="B2" s="157"/>
      <c r="C2" s="85" t="s">
        <v>2</v>
      </c>
    </row>
    <row r="3" spans="1:3" x14ac:dyDescent="0.25">
      <c r="A3" s="154" t="s">
        <v>234</v>
      </c>
      <c r="B3" s="155"/>
      <c r="C3" s="114">
        <f>SUM(C4:C8)</f>
        <v>2547993.9982769038</v>
      </c>
    </row>
    <row r="4" spans="1:3" x14ac:dyDescent="0.25">
      <c r="A4" s="12">
        <v>1000</v>
      </c>
      <c r="B4" s="13" t="s">
        <v>16</v>
      </c>
      <c r="C4" s="115">
        <v>1824634.998276904</v>
      </c>
    </row>
    <row r="5" spans="1:3" x14ac:dyDescent="0.25">
      <c r="A5" s="12">
        <v>2000</v>
      </c>
      <c r="B5" s="13" t="s">
        <v>26</v>
      </c>
      <c r="C5" s="115">
        <v>137019.14000000001</v>
      </c>
    </row>
    <row r="6" spans="1:3" x14ac:dyDescent="0.25">
      <c r="A6" s="12">
        <v>3000</v>
      </c>
      <c r="B6" s="13" t="s">
        <v>33</v>
      </c>
      <c r="C6" s="115">
        <v>336339.86</v>
      </c>
    </row>
    <row r="7" spans="1:3" s="138" customFormat="1" x14ac:dyDescent="0.25">
      <c r="A7" s="136">
        <v>4000</v>
      </c>
      <c r="B7" s="13" t="s">
        <v>323</v>
      </c>
      <c r="C7" s="115">
        <v>213000</v>
      </c>
    </row>
    <row r="8" spans="1:3" x14ac:dyDescent="0.25">
      <c r="A8" s="12">
        <v>5000</v>
      </c>
      <c r="B8" s="13" t="s">
        <v>59</v>
      </c>
      <c r="C8" s="115">
        <v>37000</v>
      </c>
    </row>
    <row r="9" spans="1:3" ht="15" customHeight="1" x14ac:dyDescent="0.25">
      <c r="A9" s="154" t="s">
        <v>9</v>
      </c>
      <c r="B9" s="155"/>
      <c r="C9" s="114">
        <f>+C3</f>
        <v>2547993.9982769038</v>
      </c>
    </row>
  </sheetData>
  <autoFilter ref="A2:C9" xr:uid="{00000000-0009-0000-0000-000003000000}">
    <filterColumn colId="0" showButton="0"/>
  </autoFilter>
  <mergeCells count="4">
    <mergeCell ref="A9:B9"/>
    <mergeCell ref="A1:C1"/>
    <mergeCell ref="A2:B2"/>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selection activeCell="C6" sqref="C6"/>
    </sheetView>
  </sheetViews>
  <sheetFormatPr baseColWidth="10" defaultRowHeight="15" x14ac:dyDescent="0.25"/>
  <cols>
    <col min="1" max="1" width="16" customWidth="1"/>
    <col min="2" max="2" width="45.7109375" bestFit="1" customWidth="1"/>
    <col min="3" max="3" width="19.85546875" bestFit="1" customWidth="1"/>
  </cols>
  <sheetData>
    <row r="1" spans="1:3" ht="53.25" customHeight="1" x14ac:dyDescent="0.25">
      <c r="A1" s="147" t="s">
        <v>201</v>
      </c>
      <c r="B1" s="147"/>
      <c r="C1" s="147"/>
    </row>
    <row r="2" spans="1:3" x14ac:dyDescent="0.25">
      <c r="A2" s="2" t="s">
        <v>0</v>
      </c>
      <c r="B2" s="1"/>
      <c r="C2" s="1"/>
    </row>
    <row r="3" spans="1:3" ht="15" customHeight="1" x14ac:dyDescent="0.25">
      <c r="A3" s="163" t="s">
        <v>230</v>
      </c>
      <c r="B3" s="163"/>
      <c r="C3" s="163"/>
    </row>
    <row r="4" spans="1:3" x14ac:dyDescent="0.25">
      <c r="A4" s="2" t="s">
        <v>0</v>
      </c>
      <c r="B4" s="1"/>
      <c r="C4" s="1"/>
    </row>
    <row r="5" spans="1:3" x14ac:dyDescent="0.25">
      <c r="A5" s="158" t="s">
        <v>61</v>
      </c>
      <c r="B5" s="159"/>
      <c r="C5" s="29" t="s">
        <v>2</v>
      </c>
    </row>
    <row r="6" spans="1:3" x14ac:dyDescent="0.25">
      <c r="A6" s="18" t="s">
        <v>62</v>
      </c>
      <c r="B6" s="19" t="s">
        <v>63</v>
      </c>
      <c r="C6" s="20"/>
    </row>
    <row r="7" spans="1:3" x14ac:dyDescent="0.25">
      <c r="A7" s="14" t="s">
        <v>64</v>
      </c>
      <c r="B7" s="15" t="s">
        <v>65</v>
      </c>
      <c r="C7" s="16"/>
    </row>
    <row r="8" spans="1:3" x14ac:dyDescent="0.25">
      <c r="A8" s="21" t="s">
        <v>66</v>
      </c>
      <c r="B8" s="22" t="s">
        <v>67</v>
      </c>
      <c r="C8" s="23"/>
    </row>
    <row r="9" spans="1:3" ht="26.25" x14ac:dyDescent="0.25">
      <c r="A9" s="10" t="s">
        <v>68</v>
      </c>
      <c r="B9" s="24" t="s">
        <v>69</v>
      </c>
      <c r="C9" s="11"/>
    </row>
    <row r="10" spans="1:3" x14ac:dyDescent="0.25">
      <c r="A10" s="25"/>
      <c r="B10" s="26" t="s">
        <v>270</v>
      </c>
      <c r="C10" s="116">
        <f>+'1'!C5</f>
        <v>2547994</v>
      </c>
    </row>
    <row r="11" spans="1:3" x14ac:dyDescent="0.25">
      <c r="A11" s="27"/>
      <c r="B11" s="26"/>
      <c r="C11" s="116"/>
    </row>
    <row r="12" spans="1:3" x14ac:dyDescent="0.25">
      <c r="A12" s="27"/>
      <c r="B12" s="26"/>
      <c r="C12" s="116"/>
    </row>
    <row r="13" spans="1:3" x14ac:dyDescent="0.25">
      <c r="A13" s="27"/>
      <c r="B13" s="26"/>
      <c r="C13" s="116"/>
    </row>
    <row r="14" spans="1:3" x14ac:dyDescent="0.25">
      <c r="A14" s="28"/>
      <c r="B14" s="118"/>
      <c r="C14" s="115"/>
    </row>
    <row r="15" spans="1:3" x14ac:dyDescent="0.25">
      <c r="A15" s="160" t="s">
        <v>9</v>
      </c>
      <c r="B15" s="161"/>
      <c r="C15" s="117">
        <f>SUM(C10:C14)</f>
        <v>2547994</v>
      </c>
    </row>
    <row r="16" spans="1:3" ht="27" customHeight="1" x14ac:dyDescent="0.25">
      <c r="A16" s="162"/>
      <c r="B16" s="162"/>
      <c r="C16" s="162"/>
    </row>
    <row r="18" spans="1:3" x14ac:dyDescent="0.25">
      <c r="A18" s="2" t="s">
        <v>0</v>
      </c>
      <c r="B18" s="1"/>
      <c r="C18" s="1"/>
    </row>
  </sheetData>
  <mergeCells count="5">
    <mergeCell ref="A5:B5"/>
    <mergeCell ref="A15:B15"/>
    <mergeCell ref="A1:C1"/>
    <mergeCell ref="A16:C16"/>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zoomScaleNormal="100" workbookViewId="0">
      <pane ySplit="5" topLeftCell="A6" activePane="bottomLeft" state="frozen"/>
      <selection activeCell="C6" sqref="C6"/>
      <selection pane="bottomLeft" activeCell="C6" sqref="C6"/>
    </sheetView>
  </sheetViews>
  <sheetFormatPr baseColWidth="10" defaultRowHeight="15" x14ac:dyDescent="0.25"/>
  <cols>
    <col min="1" max="1" width="24.85546875" customWidth="1"/>
    <col min="2" max="2" width="45.7109375" bestFit="1" customWidth="1"/>
    <col min="3" max="3" width="19.7109375" bestFit="1" customWidth="1"/>
  </cols>
  <sheetData>
    <row r="1" spans="1:3" ht="52.5" customHeight="1" x14ac:dyDescent="0.25">
      <c r="A1" s="147" t="s">
        <v>202</v>
      </c>
      <c r="B1" s="147"/>
      <c r="C1" s="147"/>
    </row>
    <row r="2" spans="1:3" x14ac:dyDescent="0.25">
      <c r="A2" s="2" t="s">
        <v>0</v>
      </c>
      <c r="B2" s="1"/>
      <c r="C2" s="1"/>
    </row>
    <row r="3" spans="1:3" ht="30" customHeight="1" x14ac:dyDescent="0.25">
      <c r="A3" s="168" t="s">
        <v>231</v>
      </c>
      <c r="B3" s="168"/>
      <c r="C3" s="168"/>
    </row>
    <row r="4" spans="1:3" x14ac:dyDescent="0.25">
      <c r="A4" s="2" t="s">
        <v>0</v>
      </c>
      <c r="B4" s="1"/>
      <c r="C4" s="1"/>
    </row>
    <row r="5" spans="1:3" ht="25.5" x14ac:dyDescent="0.25">
      <c r="A5" s="164" t="s">
        <v>71</v>
      </c>
      <c r="B5" s="165"/>
      <c r="C5" s="94" t="s">
        <v>2</v>
      </c>
    </row>
    <row r="6" spans="1:3" x14ac:dyDescent="0.25">
      <c r="A6" s="91">
        <v>2</v>
      </c>
      <c r="B6" s="92" t="s">
        <v>320</v>
      </c>
      <c r="C6" s="120"/>
    </row>
    <row r="7" spans="1:3" ht="26.25" x14ac:dyDescent="0.25">
      <c r="A7" s="93">
        <v>2.4</v>
      </c>
      <c r="B7" s="88" t="s">
        <v>321</v>
      </c>
      <c r="C7" s="121"/>
    </row>
    <row r="8" spans="1:3" x14ac:dyDescent="0.25">
      <c r="A8" s="90" t="s">
        <v>269</v>
      </c>
      <c r="B8" s="13" t="s">
        <v>322</v>
      </c>
      <c r="C8" s="112">
        <f>+'5'!C10</f>
        <v>2547994</v>
      </c>
    </row>
    <row r="9" spans="1:3" x14ac:dyDescent="0.25">
      <c r="A9" s="90"/>
      <c r="B9" s="13"/>
      <c r="C9" s="112"/>
    </row>
    <row r="10" spans="1:3" x14ac:dyDescent="0.25">
      <c r="A10" s="90"/>
      <c r="B10" s="13"/>
      <c r="C10" s="112"/>
    </row>
    <row r="11" spans="1:3" x14ac:dyDescent="0.25">
      <c r="A11" s="90"/>
      <c r="B11" s="13"/>
      <c r="C11" s="112"/>
    </row>
    <row r="12" spans="1:3" x14ac:dyDescent="0.25">
      <c r="A12" s="90"/>
      <c r="B12" s="13"/>
      <c r="C12" s="112"/>
    </row>
    <row r="13" spans="1:3" ht="15" customHeight="1" x14ac:dyDescent="0.25">
      <c r="A13" s="166" t="s">
        <v>9</v>
      </c>
      <c r="B13" s="167"/>
      <c r="C13" s="122">
        <f>SUM(C8:C12)</f>
        <v>2547994</v>
      </c>
    </row>
    <row r="14" spans="1:3" x14ac:dyDescent="0.25">
      <c r="A14" s="1"/>
      <c r="B14" s="1"/>
      <c r="C14" s="1"/>
    </row>
    <row r="15" spans="1:3" ht="48" customHeight="1" x14ac:dyDescent="0.25">
      <c r="A15" s="148"/>
      <c r="B15" s="148"/>
      <c r="C15" s="148"/>
    </row>
  </sheetData>
  <autoFilter ref="A5:C13" xr:uid="{00000000-0009-0000-0000-000005000000}">
    <filterColumn colId="0" showButton="0"/>
  </autoFilter>
  <mergeCells count="5">
    <mergeCell ref="A5:B5"/>
    <mergeCell ref="A13:B13"/>
    <mergeCell ref="A1:C1"/>
    <mergeCell ref="A3:C3"/>
    <mergeCell ref="A15:C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workbookViewId="0">
      <selection activeCell="C6" sqref="C6"/>
    </sheetView>
  </sheetViews>
  <sheetFormatPr baseColWidth="10" defaultRowHeight="15" x14ac:dyDescent="0.25"/>
  <cols>
    <col min="1" max="1" width="1.5703125" bestFit="1" customWidth="1"/>
    <col min="2" max="2" width="45.7109375" bestFit="1" customWidth="1"/>
    <col min="3" max="3" width="11.5703125" bestFit="1" customWidth="1"/>
    <col min="4" max="4" width="19.7109375" bestFit="1" customWidth="1"/>
  </cols>
  <sheetData>
    <row r="1" spans="1:4" ht="42" customHeight="1" x14ac:dyDescent="0.25">
      <c r="A1" s="147" t="s">
        <v>203</v>
      </c>
      <c r="B1" s="147"/>
      <c r="C1" s="147"/>
      <c r="D1" s="147"/>
    </row>
    <row r="2" spans="1:4" x14ac:dyDescent="0.25">
      <c r="A2" s="2" t="s">
        <v>0</v>
      </c>
      <c r="B2" s="1"/>
      <c r="C2" s="1"/>
      <c r="D2" s="1"/>
    </row>
    <row r="3" spans="1:4" ht="30" customHeight="1" x14ac:dyDescent="0.25">
      <c r="A3" s="168" t="s">
        <v>232</v>
      </c>
      <c r="B3" s="168"/>
      <c r="C3" s="168"/>
      <c r="D3" s="168"/>
    </row>
    <row r="4" spans="1:4" x14ac:dyDescent="0.25">
      <c r="A4" s="2" t="s">
        <v>0</v>
      </c>
      <c r="B4" s="1"/>
      <c r="C4" s="1"/>
      <c r="D4" s="1"/>
    </row>
    <row r="5" spans="1:4" ht="25.5" x14ac:dyDescent="0.25">
      <c r="A5" s="174" t="s">
        <v>73</v>
      </c>
      <c r="B5" s="175"/>
      <c r="C5" s="176"/>
      <c r="D5" s="95" t="s">
        <v>2</v>
      </c>
    </row>
    <row r="6" spans="1:4" x14ac:dyDescent="0.25">
      <c r="A6" s="177" t="s">
        <v>74</v>
      </c>
      <c r="B6" s="178"/>
      <c r="C6" s="178"/>
      <c r="D6" s="179"/>
    </row>
    <row r="7" spans="1:4" ht="39" customHeight="1" x14ac:dyDescent="0.25">
      <c r="A7" s="96"/>
      <c r="B7" s="170" t="s">
        <v>75</v>
      </c>
      <c r="C7" s="173"/>
      <c r="D7" s="89"/>
    </row>
    <row r="8" spans="1:4" x14ac:dyDescent="0.25">
      <c r="A8" s="96"/>
      <c r="B8" s="170" t="s">
        <v>76</v>
      </c>
      <c r="C8" s="173"/>
      <c r="D8" s="89"/>
    </row>
    <row r="9" spans="1:4" x14ac:dyDescent="0.25">
      <c r="A9" s="32"/>
      <c r="B9" s="33" t="s">
        <v>77</v>
      </c>
      <c r="C9" s="34" t="s">
        <v>78</v>
      </c>
      <c r="D9" s="112">
        <f>+'1'!C5</f>
        <v>2547994</v>
      </c>
    </row>
    <row r="10" spans="1:4" x14ac:dyDescent="0.25">
      <c r="A10" s="169" t="s">
        <v>9</v>
      </c>
      <c r="B10" s="170"/>
      <c r="C10" s="171"/>
      <c r="D10" s="111">
        <f>+D9</f>
        <v>2547994</v>
      </c>
    </row>
    <row r="11" spans="1:4" x14ac:dyDescent="0.25">
      <c r="A11" s="2" t="s">
        <v>0</v>
      </c>
      <c r="B11" s="1"/>
      <c r="C11" s="1"/>
      <c r="D11" s="1"/>
    </row>
    <row r="12" spans="1:4" x14ac:dyDescent="0.25">
      <c r="A12" s="1"/>
      <c r="B12" s="1"/>
      <c r="C12" s="1"/>
      <c r="D12" s="1"/>
    </row>
    <row r="13" spans="1:4" ht="33.75" customHeight="1" x14ac:dyDescent="0.25">
      <c r="A13" s="172"/>
      <c r="B13" s="172"/>
      <c r="C13" s="172"/>
      <c r="D13" s="172"/>
    </row>
  </sheetData>
  <autoFilter ref="A5:D11" xr:uid="{00000000-0009-0000-0000-000006000000}">
    <filterColumn colId="0" showButton="0"/>
    <filterColumn colId="1" showButton="0"/>
  </autoFilter>
  <mergeCells count="8">
    <mergeCell ref="A10:C10"/>
    <mergeCell ref="A1:D1"/>
    <mergeCell ref="A13:D13"/>
    <mergeCell ref="B8:C8"/>
    <mergeCell ref="A5:C5"/>
    <mergeCell ref="A6:D6"/>
    <mergeCell ref="B7:C7"/>
    <mergeCell ref="A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
  <sheetViews>
    <sheetView topLeftCell="A4" workbookViewId="0">
      <selection activeCell="C6" sqref="C6"/>
    </sheetView>
  </sheetViews>
  <sheetFormatPr baseColWidth="10" defaultRowHeight="15" x14ac:dyDescent="0.25"/>
  <cols>
    <col min="1" max="1" width="45.7109375" bestFit="1" customWidth="1"/>
    <col min="2" max="2" width="19.85546875" bestFit="1" customWidth="1"/>
    <col min="3" max="3" width="16.85546875" bestFit="1" customWidth="1"/>
    <col min="4" max="4" width="19.85546875" bestFit="1" customWidth="1"/>
    <col min="5" max="5" width="16.85546875" bestFit="1" customWidth="1"/>
    <col min="6" max="6" width="19.85546875" bestFit="1" customWidth="1"/>
    <col min="7" max="7" width="16.85546875" bestFit="1" customWidth="1"/>
    <col min="8" max="8" width="19.85546875" bestFit="1" customWidth="1"/>
    <col min="9" max="9" width="16.85546875" bestFit="1" customWidth="1"/>
    <col min="10" max="10" width="11.5703125" bestFit="1" customWidth="1"/>
  </cols>
  <sheetData>
    <row r="1" spans="1:10" x14ac:dyDescent="0.25">
      <c r="A1" s="147" t="s">
        <v>204</v>
      </c>
      <c r="B1" s="147"/>
      <c r="C1" s="147"/>
      <c r="D1" s="147"/>
      <c r="E1" s="147"/>
      <c r="F1" s="147"/>
      <c r="G1" s="147"/>
      <c r="H1" s="147"/>
      <c r="I1" s="147"/>
      <c r="J1" s="147"/>
    </row>
    <row r="2" spans="1:10" x14ac:dyDescent="0.25">
      <c r="A2" s="2" t="s">
        <v>0</v>
      </c>
      <c r="B2" s="1"/>
      <c r="C2" s="1"/>
      <c r="D2" s="1"/>
      <c r="E2" s="1"/>
      <c r="F2" s="1"/>
      <c r="G2" s="1"/>
      <c r="H2" s="1"/>
      <c r="I2" s="1"/>
      <c r="J2" s="1"/>
    </row>
    <row r="3" spans="1:10" ht="30" customHeight="1" x14ac:dyDescent="0.25">
      <c r="A3" s="181" t="s">
        <v>233</v>
      </c>
      <c r="B3" s="181"/>
      <c r="C3" s="181"/>
      <c r="D3" s="181"/>
      <c r="E3" s="181"/>
      <c r="F3" s="181"/>
      <c r="G3" s="181"/>
      <c r="H3" s="181"/>
      <c r="I3" s="181"/>
      <c r="J3" s="181"/>
    </row>
    <row r="4" spans="1:10" x14ac:dyDescent="0.25">
      <c r="A4" s="3" t="s">
        <v>0</v>
      </c>
      <c r="B4" s="1"/>
      <c r="C4" s="1"/>
      <c r="D4" s="1"/>
      <c r="E4" s="1"/>
      <c r="F4" s="1"/>
      <c r="G4" s="1"/>
      <c r="H4" s="1"/>
      <c r="I4" s="1"/>
      <c r="J4" s="1"/>
    </row>
    <row r="5" spans="1:10" x14ac:dyDescent="0.25">
      <c r="A5" s="180" t="s">
        <v>79</v>
      </c>
      <c r="B5" s="182" t="s">
        <v>80</v>
      </c>
      <c r="C5" s="183"/>
      <c r="D5" s="182" t="s">
        <v>81</v>
      </c>
      <c r="E5" s="183"/>
      <c r="F5" s="182" t="s">
        <v>82</v>
      </c>
      <c r="G5" s="183"/>
      <c r="H5" s="182" t="s">
        <v>72</v>
      </c>
      <c r="I5" s="183"/>
      <c r="J5" s="36" t="s">
        <v>83</v>
      </c>
    </row>
    <row r="6" spans="1:10" x14ac:dyDescent="0.25">
      <c r="A6" s="180"/>
      <c r="B6" s="184"/>
      <c r="C6" s="180"/>
      <c r="D6" s="184"/>
      <c r="E6" s="180"/>
      <c r="F6" s="184"/>
      <c r="G6" s="180"/>
      <c r="H6" s="184"/>
      <c r="I6" s="180"/>
      <c r="J6" s="36" t="s">
        <v>70</v>
      </c>
    </row>
    <row r="7" spans="1:10" x14ac:dyDescent="0.25">
      <c r="A7" s="180"/>
      <c r="B7" s="185"/>
      <c r="C7" s="186"/>
      <c r="D7" s="185"/>
      <c r="E7" s="186"/>
      <c r="F7" s="185"/>
      <c r="G7" s="186"/>
      <c r="H7" s="185"/>
      <c r="I7" s="186"/>
      <c r="J7" s="36" t="s">
        <v>85</v>
      </c>
    </row>
    <row r="8" spans="1:10" ht="25.5" x14ac:dyDescent="0.25">
      <c r="A8" s="180"/>
      <c r="B8" s="35" t="s">
        <v>86</v>
      </c>
      <c r="C8" s="35" t="s">
        <v>87</v>
      </c>
      <c r="D8" s="35" t="s">
        <v>86</v>
      </c>
      <c r="E8" s="35" t="s">
        <v>87</v>
      </c>
      <c r="F8" s="35" t="s">
        <v>86</v>
      </c>
      <c r="G8" s="35" t="s">
        <v>87</v>
      </c>
      <c r="H8" s="35" t="s">
        <v>86</v>
      </c>
      <c r="I8" s="35" t="s">
        <v>87</v>
      </c>
      <c r="J8" s="37"/>
    </row>
    <row r="9" spans="1:10" x14ac:dyDescent="0.25">
      <c r="A9" s="38" t="s">
        <v>84</v>
      </c>
      <c r="B9" s="38" t="s">
        <v>88</v>
      </c>
      <c r="C9" s="38" t="s">
        <v>89</v>
      </c>
      <c r="D9" s="38" t="s">
        <v>90</v>
      </c>
      <c r="E9" s="38" t="s">
        <v>91</v>
      </c>
      <c r="F9" s="38" t="s">
        <v>92</v>
      </c>
      <c r="G9" s="38" t="s">
        <v>93</v>
      </c>
      <c r="H9" s="38" t="s">
        <v>94</v>
      </c>
      <c r="I9" s="38" t="s">
        <v>95</v>
      </c>
      <c r="J9" s="37"/>
    </row>
    <row r="10" spans="1:10" ht="39" x14ac:dyDescent="0.25">
      <c r="A10" s="4" t="s">
        <v>275</v>
      </c>
      <c r="B10" s="4" t="s">
        <v>0</v>
      </c>
      <c r="C10" s="4" t="s">
        <v>0</v>
      </c>
      <c r="D10" s="4" t="s">
        <v>274</v>
      </c>
      <c r="E10" s="137">
        <v>200000</v>
      </c>
      <c r="F10" s="4" t="s">
        <v>0</v>
      </c>
      <c r="G10" s="4" t="s">
        <v>0</v>
      </c>
      <c r="H10" s="4" t="s">
        <v>0</v>
      </c>
      <c r="I10" s="4" t="s">
        <v>0</v>
      </c>
      <c r="J10" s="4" t="s">
        <v>0</v>
      </c>
    </row>
    <row r="11" spans="1:10" x14ac:dyDescent="0.25">
      <c r="A11" s="4" t="s">
        <v>0</v>
      </c>
      <c r="B11" s="4" t="s">
        <v>0</v>
      </c>
      <c r="C11" s="4" t="s">
        <v>0</v>
      </c>
      <c r="D11" s="4" t="s">
        <v>0</v>
      </c>
      <c r="E11" s="4" t="s">
        <v>0</v>
      </c>
      <c r="F11" s="4" t="s">
        <v>0</v>
      </c>
      <c r="G11" s="4" t="s">
        <v>0</v>
      </c>
      <c r="H11" s="4" t="s">
        <v>0</v>
      </c>
      <c r="I11" s="4" t="s">
        <v>0</v>
      </c>
      <c r="J11" s="4" t="s">
        <v>0</v>
      </c>
    </row>
    <row r="12" spans="1:10" x14ac:dyDescent="0.25">
      <c r="A12" s="38" t="s">
        <v>70</v>
      </c>
      <c r="B12" s="38" t="s">
        <v>0</v>
      </c>
      <c r="C12" s="38" t="s">
        <v>0</v>
      </c>
      <c r="D12" s="38" t="s">
        <v>0</v>
      </c>
      <c r="E12" s="38" t="s">
        <v>0</v>
      </c>
      <c r="F12" s="38" t="s">
        <v>0</v>
      </c>
      <c r="G12" s="38" t="s">
        <v>0</v>
      </c>
      <c r="H12" s="38" t="s">
        <v>0</v>
      </c>
      <c r="I12" s="38" t="s">
        <v>0</v>
      </c>
      <c r="J12" s="37" t="s">
        <v>0</v>
      </c>
    </row>
    <row r="13" spans="1:10" x14ac:dyDescent="0.25">
      <c r="A13" s="1"/>
      <c r="B13" s="1"/>
      <c r="C13" s="1"/>
      <c r="D13" s="1"/>
      <c r="E13" s="1"/>
      <c r="F13" s="1"/>
      <c r="G13" s="1"/>
      <c r="H13" s="1"/>
      <c r="I13" s="1"/>
      <c r="J13" s="1"/>
    </row>
  </sheetData>
  <mergeCells count="7">
    <mergeCell ref="A1:J1"/>
    <mergeCell ref="A5:A8"/>
    <mergeCell ref="A3:J3"/>
    <mergeCell ref="B5:C7"/>
    <mergeCell ref="D5:E7"/>
    <mergeCell ref="F5:G7"/>
    <mergeCell ref="H5:I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4"/>
  <sheetViews>
    <sheetView workbookViewId="0">
      <selection activeCell="C6" sqref="C6"/>
    </sheetView>
  </sheetViews>
  <sheetFormatPr baseColWidth="10" defaultRowHeight="15" x14ac:dyDescent="0.25"/>
  <cols>
    <col min="1" max="1" width="45.7109375" bestFit="1" customWidth="1"/>
    <col min="2" max="2" width="11.5703125" bestFit="1" customWidth="1"/>
    <col min="3" max="3" width="15.140625" bestFit="1" customWidth="1"/>
    <col min="4" max="4" width="19.7109375" bestFit="1" customWidth="1"/>
  </cols>
  <sheetData>
    <row r="1" spans="1:4" ht="51.75" customHeight="1" x14ac:dyDescent="0.25">
      <c r="A1" s="147" t="s">
        <v>205</v>
      </c>
      <c r="B1" s="147"/>
      <c r="C1" s="147"/>
      <c r="D1" s="147"/>
    </row>
    <row r="2" spans="1:4" ht="15.75" x14ac:dyDescent="0.25">
      <c r="A2" s="39" t="s">
        <v>0</v>
      </c>
      <c r="B2" s="1"/>
      <c r="C2" s="1"/>
      <c r="D2" s="1"/>
    </row>
    <row r="3" spans="1:4" x14ac:dyDescent="0.25">
      <c r="A3" s="187" t="s">
        <v>96</v>
      </c>
      <c r="B3" s="188"/>
      <c r="C3" s="188"/>
      <c r="D3" s="189"/>
    </row>
    <row r="4" spans="1:4" x14ac:dyDescent="0.25">
      <c r="A4" s="40" t="s">
        <v>97</v>
      </c>
      <c r="B4" s="40" t="s">
        <v>98</v>
      </c>
      <c r="C4" s="40" t="s">
        <v>99</v>
      </c>
      <c r="D4" s="40" t="s">
        <v>2</v>
      </c>
    </row>
    <row r="5" spans="1:4" x14ac:dyDescent="0.25">
      <c r="A5" s="4" t="s">
        <v>0</v>
      </c>
      <c r="B5" s="31"/>
      <c r="C5" s="31"/>
      <c r="D5" s="31"/>
    </row>
    <row r="6" spans="1:4" x14ac:dyDescent="0.25">
      <c r="A6" s="4" t="s">
        <v>0</v>
      </c>
      <c r="B6" s="4" t="s">
        <v>0</v>
      </c>
      <c r="C6" s="4" t="s">
        <v>0</v>
      </c>
      <c r="D6" s="4" t="s">
        <v>0</v>
      </c>
    </row>
    <row r="7" spans="1:4" x14ac:dyDescent="0.25">
      <c r="A7" s="40" t="s">
        <v>70</v>
      </c>
      <c r="B7" s="40"/>
      <c r="C7" s="40"/>
      <c r="D7" s="40" t="s">
        <v>0</v>
      </c>
    </row>
    <row r="8" spans="1:4" x14ac:dyDescent="0.25">
      <c r="A8" s="2" t="s">
        <v>0</v>
      </c>
      <c r="B8" s="1"/>
      <c r="C8" s="1"/>
      <c r="D8" s="1"/>
    </row>
    <row r="9" spans="1:4" x14ac:dyDescent="0.25">
      <c r="A9" s="2" t="s">
        <v>0</v>
      </c>
      <c r="B9" s="1"/>
      <c r="C9" s="1"/>
      <c r="D9" s="1"/>
    </row>
    <row r="10" spans="1:4" x14ac:dyDescent="0.25">
      <c r="A10" s="187" t="s">
        <v>100</v>
      </c>
      <c r="B10" s="188"/>
      <c r="C10" s="188"/>
      <c r="D10" s="189"/>
    </row>
    <row r="11" spans="1:4" x14ac:dyDescent="0.25">
      <c r="A11" s="40" t="s">
        <v>101</v>
      </c>
      <c r="B11" s="40" t="s">
        <v>98</v>
      </c>
      <c r="C11" s="40" t="s">
        <v>99</v>
      </c>
      <c r="D11" s="40" t="s">
        <v>2</v>
      </c>
    </row>
    <row r="12" spans="1:4" ht="26.25" x14ac:dyDescent="0.25">
      <c r="A12" s="4" t="s">
        <v>271</v>
      </c>
      <c r="B12" s="31" t="s">
        <v>272</v>
      </c>
      <c r="C12" s="4" t="s">
        <v>273</v>
      </c>
      <c r="D12" s="104">
        <f>+'3'!C108</f>
        <v>100000</v>
      </c>
    </row>
    <row r="13" spans="1:4" x14ac:dyDescent="0.25">
      <c r="A13" s="4" t="s">
        <v>0</v>
      </c>
      <c r="B13" s="4" t="s">
        <v>0</v>
      </c>
      <c r="C13" s="4" t="s">
        <v>0</v>
      </c>
      <c r="D13" s="4" t="s">
        <v>0</v>
      </c>
    </row>
    <row r="14" spans="1:4" x14ac:dyDescent="0.25">
      <c r="A14" s="40" t="s">
        <v>70</v>
      </c>
      <c r="B14" s="40"/>
      <c r="C14" s="40"/>
      <c r="D14" s="40" t="s">
        <v>0</v>
      </c>
    </row>
  </sheetData>
  <mergeCells count="3">
    <mergeCell ref="A3:D3"/>
    <mergeCell ref="A10:D10"/>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18</vt:lpstr>
      <vt:lpstr>19</vt:lpstr>
      <vt:lpstr>23</vt:lpstr>
      <vt:lpstr>26</vt:lpstr>
      <vt:lpstr>27</vt:lpstr>
      <vt:lpstr>28</vt:lpstr>
      <vt:lpstr>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Ramirez</dc:creator>
  <cp:lastModifiedBy>Administracion</cp:lastModifiedBy>
  <dcterms:created xsi:type="dcterms:W3CDTF">2017-06-15T16:06:20Z</dcterms:created>
  <dcterms:modified xsi:type="dcterms:W3CDTF">2018-01-11T20:13:27Z</dcterms:modified>
</cp:coreProperties>
</file>