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y\Desktop\PRESUPUESTO 2018\PRESUPUESTO 2018\DESCENTRALIZADOS\SIDEC\"/>
    </mc:Choice>
  </mc:AlternateContent>
  <bookViews>
    <workbookView xWindow="0" yWindow="0" windowWidth="24000" windowHeight="9645" activeTab="3"/>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13" sheetId="16" r:id="rId13"/>
    <sheet name="14" sheetId="17" r:id="rId14"/>
    <sheet name="15" sheetId="18" r:id="rId15"/>
    <sheet name="16" sheetId="19" r:id="rId16"/>
    <sheet name="18" sheetId="21" r:id="rId17"/>
    <sheet name="19" sheetId="22" r:id="rId18"/>
    <sheet name="23" sheetId="26" r:id="rId19"/>
    <sheet name="26" sheetId="29" r:id="rId20"/>
    <sheet name="27" sheetId="30" r:id="rId21"/>
    <sheet name="28" sheetId="31" r:id="rId22"/>
  </sheets>
  <definedNames>
    <definedName name="_xlnm._FilterDatabase" localSheetId="21" hidden="1">'28'!$A$3:$F$113</definedName>
    <definedName name="_xlnm._FilterDatabase" localSheetId="2" hidden="1">'3'!$A$2:$C$413</definedName>
    <definedName name="_xlnm._FilterDatabase" localSheetId="3" hidden="1">'4'!$A$2:$C$43</definedName>
    <definedName name="_xlnm._FilterDatabase" localSheetId="5" hidden="1">'6'!$A$5:$C$142</definedName>
    <definedName name="_xlnm._FilterDatabase" localSheetId="6" hidden="1">'7'!$A$5:$D$57</definedName>
    <definedName name="_ftn1">'1'!#REF!</definedName>
    <definedName name="_ftn2">'5'!#REF!</definedName>
    <definedName name="_ftnref1">'1'!$A$2</definedName>
    <definedName name="_ftnref2">'5'!#REF!</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6" l="1"/>
  <c r="C23" i="6"/>
  <c r="C13" i="6"/>
  <c r="C3" i="6"/>
  <c r="S14" i="19" l="1"/>
  <c r="S11" i="19"/>
  <c r="S10" i="19"/>
  <c r="S8" i="19" s="1"/>
  <c r="S6" i="19"/>
  <c r="S4" i="19" s="1"/>
  <c r="S2" i="19" s="1"/>
  <c r="U14" i="19"/>
  <c r="T14" i="19"/>
  <c r="R14" i="19"/>
  <c r="U11" i="19"/>
  <c r="T11" i="19"/>
  <c r="T10" i="19" s="1"/>
  <c r="T8" i="19" s="1"/>
  <c r="R11" i="19"/>
  <c r="U10" i="19"/>
  <c r="U8" i="19" s="1"/>
  <c r="R10" i="19"/>
  <c r="R8" i="19" s="1"/>
  <c r="U6" i="19"/>
  <c r="U4" i="19" s="1"/>
  <c r="U2" i="19" s="1"/>
  <c r="T6" i="19"/>
  <c r="R6" i="19"/>
  <c r="R4" i="19" s="1"/>
  <c r="R2" i="19" s="1"/>
  <c r="T4" i="19"/>
  <c r="T2" i="19" s="1"/>
  <c r="P14" i="19"/>
  <c r="P6" i="19" s="1"/>
  <c r="P4" i="19" s="1"/>
  <c r="P2" i="19" s="1"/>
  <c r="P11" i="19"/>
  <c r="AB14" i="19"/>
  <c r="AB11" i="19"/>
  <c r="AB6" i="19"/>
  <c r="AB4" i="19" s="1"/>
  <c r="AB2" i="19" s="1"/>
  <c r="AA14" i="19"/>
  <c r="AA11" i="19"/>
  <c r="AA6" i="19"/>
  <c r="AA4" i="19" s="1"/>
  <c r="AA2" i="19" s="1"/>
  <c r="P10" i="19" l="1"/>
  <c r="P8" i="19" s="1"/>
  <c r="AA10" i="19"/>
  <c r="AA8" i="19" s="1"/>
  <c r="AB10" i="19"/>
  <c r="AB8" i="19" s="1"/>
  <c r="AE14" i="19" l="1"/>
  <c r="O14" i="19"/>
  <c r="AD14" i="19"/>
  <c r="AC14" i="19"/>
  <c r="Z14" i="19"/>
  <c r="Y14" i="19"/>
  <c r="X14" i="19"/>
  <c r="W14" i="19"/>
  <c r="V14" i="19"/>
  <c r="Q14" i="19"/>
  <c r="N14" i="19"/>
  <c r="N6" i="19" s="1"/>
  <c r="M14" i="19"/>
  <c r="L14" i="19" l="1"/>
  <c r="K14" i="19"/>
  <c r="J14" i="19"/>
  <c r="I14" i="19"/>
  <c r="H14" i="19"/>
  <c r="G14" i="19"/>
  <c r="F14" i="19"/>
  <c r="E14" i="19"/>
  <c r="E6" i="19" s="1"/>
  <c r="E4" i="19" s="1"/>
  <c r="F20" i="19"/>
  <c r="G20" i="19" s="1"/>
  <c r="H20" i="19" s="1"/>
  <c r="I20" i="19" s="1"/>
  <c r="J20" i="19" s="1"/>
  <c r="K20" i="19" s="1"/>
  <c r="L20" i="19" s="1"/>
  <c r="M20" i="19" s="1"/>
  <c r="N20" i="19" s="1"/>
  <c r="O20" i="19" s="1"/>
  <c r="P20" i="19" s="1"/>
  <c r="Q20" i="19" s="1"/>
  <c r="R20" i="19" s="1"/>
  <c r="S20" i="19" s="1"/>
  <c r="T20" i="19" s="1"/>
  <c r="U20" i="19" s="1"/>
  <c r="V20" i="19" s="1"/>
  <c r="W20" i="19" s="1"/>
  <c r="X20" i="19" s="1"/>
  <c r="Y20" i="19" s="1"/>
  <c r="Z20" i="19" s="1"/>
  <c r="AA20" i="19" s="1"/>
  <c r="AB20" i="19" s="1"/>
  <c r="AC20" i="19" s="1"/>
  <c r="AD20" i="19" s="1"/>
  <c r="AE20" i="19" s="1"/>
  <c r="N4" i="19" l="1"/>
  <c r="N2" i="19" s="1"/>
  <c r="Q6" i="19"/>
  <c r="Q4" i="19" s="1"/>
  <c r="Q2" i="19" s="1"/>
  <c r="W6" i="19"/>
  <c r="W4" i="19" s="1"/>
  <c r="W2" i="19" s="1"/>
  <c r="Y6" i="19"/>
  <c r="Y4" i="19" s="1"/>
  <c r="Y2" i="19" s="1"/>
  <c r="AC6" i="19"/>
  <c r="AC4" i="19" s="1"/>
  <c r="AC2" i="19" s="1"/>
  <c r="AE6" i="19"/>
  <c r="AE4" i="19" s="1"/>
  <c r="AE2" i="19" s="1"/>
  <c r="H6" i="19"/>
  <c r="H4" i="19" s="1"/>
  <c r="H2" i="19" s="1"/>
  <c r="J6" i="19"/>
  <c r="J4" i="19" s="1"/>
  <c r="J2" i="19" s="1"/>
  <c r="L6" i="19"/>
  <c r="L4" i="19" s="1"/>
  <c r="L2" i="19" s="1"/>
  <c r="O6" i="19"/>
  <c r="O4" i="19" s="1"/>
  <c r="O2" i="19" s="1"/>
  <c r="V6" i="19"/>
  <c r="V4" i="19" s="1"/>
  <c r="V2" i="19" s="1"/>
  <c r="X6" i="19"/>
  <c r="X4" i="19" s="1"/>
  <c r="X2" i="19" s="1"/>
  <c r="Z6" i="19"/>
  <c r="Z4" i="19" s="1"/>
  <c r="Z2" i="19" s="1"/>
  <c r="AD6" i="19"/>
  <c r="AD4" i="19" s="1"/>
  <c r="AD2" i="19" s="1"/>
  <c r="G6" i="19"/>
  <c r="G4" i="19" s="1"/>
  <c r="G2" i="19" s="1"/>
  <c r="I6" i="19"/>
  <c r="I4" i="19" s="1"/>
  <c r="I2" i="19" s="1"/>
  <c r="K6" i="19"/>
  <c r="K4" i="19" s="1"/>
  <c r="K2" i="19" s="1"/>
  <c r="M6" i="19"/>
  <c r="M4" i="19" s="1"/>
  <c r="M2" i="19" s="1"/>
  <c r="F6" i="19"/>
  <c r="F4" i="19" s="1"/>
  <c r="F2" i="19" s="1"/>
  <c r="F33" i="18" l="1"/>
  <c r="E33" i="18"/>
  <c r="D33" i="18"/>
  <c r="C33" i="18"/>
  <c r="F20" i="18"/>
  <c r="E20" i="18"/>
  <c r="D20" i="18"/>
  <c r="C20" i="18"/>
  <c r="F16" i="18"/>
  <c r="E16" i="18"/>
  <c r="D16" i="18"/>
  <c r="D34" i="18" s="1"/>
  <c r="C16" i="18"/>
  <c r="C34" i="18" l="1"/>
  <c r="E34" i="18"/>
  <c r="F34" i="18"/>
  <c r="C113" i="31" l="1"/>
  <c r="C22" i="30"/>
  <c r="C17" i="26"/>
  <c r="D50" i="9"/>
  <c r="D41" i="9"/>
  <c r="D36" i="9"/>
  <c r="D29" i="9"/>
  <c r="D12" i="9"/>
  <c r="D7" i="9"/>
  <c r="C63" i="8"/>
  <c r="C6" i="8" s="1"/>
  <c r="C25" i="7"/>
  <c r="C6" i="7" s="1"/>
  <c r="C14" i="5"/>
  <c r="C4" i="5"/>
  <c r="C411" i="5"/>
  <c r="C408" i="5"/>
  <c r="C406" i="5"/>
  <c r="C404" i="5"/>
  <c r="C402" i="5"/>
  <c r="C398" i="5"/>
  <c r="C394" i="5"/>
  <c r="C393" i="5" s="1"/>
  <c r="C389" i="5"/>
  <c r="C385" i="5"/>
  <c r="C380" i="5"/>
  <c r="C379" i="5" s="1"/>
  <c r="C375" i="5"/>
  <c r="C372" i="5"/>
  <c r="C362" i="5"/>
  <c r="C352" i="5"/>
  <c r="C345" i="5"/>
  <c r="C335" i="5"/>
  <c r="C332" i="5"/>
  <c r="C331" i="5" s="1"/>
  <c r="C328" i="5"/>
  <c r="C319" i="5"/>
  <c r="C310" i="5"/>
  <c r="C309" i="5" s="1"/>
  <c r="C299" i="5"/>
  <c r="C294" i="5"/>
  <c r="C284" i="5"/>
  <c r="C275" i="5"/>
  <c r="C273" i="5"/>
  <c r="C266" i="5"/>
  <c r="C263" i="5"/>
  <c r="C258" i="5"/>
  <c r="C251" i="5"/>
  <c r="C246" i="5"/>
  <c r="C240" i="5"/>
  <c r="C238" i="5"/>
  <c r="C230" i="5"/>
  <c r="C226" i="5"/>
  <c r="C207" i="5"/>
  <c r="C201" i="5"/>
  <c r="C191" i="5"/>
  <c r="C180" i="5"/>
  <c r="C164" i="5"/>
  <c r="C156" i="5"/>
  <c r="C136" i="5"/>
  <c r="C126" i="5"/>
  <c r="C116" i="5"/>
  <c r="C106" i="5"/>
  <c r="C95" i="5"/>
  <c r="C91" i="5"/>
  <c r="C85" i="5"/>
  <c r="C82" i="5"/>
  <c r="C74" i="5"/>
  <c r="C64" i="5"/>
  <c r="C54" i="5"/>
  <c r="C50" i="5"/>
  <c r="C41" i="5"/>
  <c r="C37" i="5"/>
  <c r="C35" i="5"/>
  <c r="C28" i="5"/>
  <c r="C23" i="5"/>
  <c r="C9" i="5"/>
  <c r="C11" i="4"/>
  <c r="C11" i="3"/>
  <c r="D56" i="9" l="1"/>
  <c r="C250" i="5"/>
  <c r="C43" i="6"/>
  <c r="C40" i="5"/>
  <c r="C3" i="5"/>
  <c r="F11" i="19" l="1"/>
  <c r="F10" i="19" s="1"/>
  <c r="F8" i="19" s="1"/>
  <c r="G11" i="19" l="1"/>
  <c r="G10" i="19" s="1"/>
  <c r="G8" i="19" s="1"/>
  <c r="H11" i="19" l="1"/>
  <c r="H10" i="19" s="1"/>
  <c r="H8" i="19" s="1"/>
  <c r="I11" i="19" l="1"/>
  <c r="I10" i="19" s="1"/>
  <c r="I8" i="19" s="1"/>
  <c r="J11" i="19" l="1"/>
  <c r="J10" i="19" s="1"/>
  <c r="J8" i="19" s="1"/>
  <c r="K11" i="19" l="1"/>
  <c r="K10" i="19" s="1"/>
  <c r="K8" i="19" s="1"/>
  <c r="M11" i="19" l="1"/>
  <c r="M10" i="19" s="1"/>
  <c r="M8" i="19" s="1"/>
  <c r="L11" i="19"/>
  <c r="L10" i="19" s="1"/>
  <c r="L8" i="19" s="1"/>
  <c r="N11" i="19" l="1"/>
  <c r="N10" i="19" s="1"/>
  <c r="N8" i="19" s="1"/>
  <c r="O11" i="19"/>
  <c r="O10" i="19"/>
  <c r="O8" i="19" s="1"/>
  <c r="Q11" i="19" l="1"/>
  <c r="Q10" i="19" s="1"/>
  <c r="Q8" i="19" s="1"/>
  <c r="V11" i="19" l="1"/>
  <c r="V10" i="19" s="1"/>
  <c r="V8" i="19" s="1"/>
  <c r="W11" i="19" l="1"/>
  <c r="W10" i="19" s="1"/>
  <c r="W8" i="19" s="1"/>
  <c r="X11" i="19" l="1"/>
  <c r="X10" i="19" s="1"/>
  <c r="X8" i="19" s="1"/>
  <c r="Y11" i="19" l="1"/>
  <c r="Y10" i="19" s="1"/>
  <c r="Y8" i="19" s="1"/>
  <c r="Z11" i="19" l="1"/>
  <c r="Z10" i="19" s="1"/>
  <c r="Z8" i="19" s="1"/>
  <c r="AC11" i="19" l="1"/>
  <c r="AC10" i="19" s="1"/>
  <c r="AC8" i="19" s="1"/>
  <c r="AD11" i="19" l="1"/>
  <c r="AD10" i="19" s="1"/>
  <c r="AD8" i="19" s="1"/>
  <c r="AE11" i="19" l="1"/>
  <c r="AE10" i="19" s="1"/>
  <c r="AE8" i="19" s="1"/>
  <c r="C146" i="5" l="1"/>
  <c r="C217" i="5"/>
  <c r="C190" i="5" s="1"/>
  <c r="C174" i="5"/>
  <c r="C105" i="5" s="1"/>
  <c r="C413" i="5" s="1"/>
  <c r="E11" i="19"/>
  <c r="E10" i="19" s="1"/>
  <c r="E8" i="19" s="1"/>
  <c r="E2" i="19"/>
</calcChain>
</file>

<file path=xl/sharedStrings.xml><?xml version="1.0" encoding="utf-8"?>
<sst xmlns="http://schemas.openxmlformats.org/spreadsheetml/2006/main" count="1830" uniqueCount="1191">
  <si>
    <t> </t>
  </si>
  <si>
    <t>Categoría</t>
  </si>
  <si>
    <t>Presupuesto aprobado</t>
  </si>
  <si>
    <t>Recursos fiscales</t>
  </si>
  <si>
    <t>Financiamientos internos</t>
  </si>
  <si>
    <t>Ingresos propios</t>
  </si>
  <si>
    <t>Recursos federales</t>
  </si>
  <si>
    <t>Recursos estatales</t>
  </si>
  <si>
    <t>Otros recursos</t>
  </si>
  <si>
    <t>Total presupuesto de egresos</t>
  </si>
  <si>
    <t>Gasto Corriente</t>
  </si>
  <si>
    <t>Gasto de Capital</t>
  </si>
  <si>
    <t>Amortización de la Deuda y Disminución de Pasivos</t>
  </si>
  <si>
    <t>Pensiones y Jubilaciones</t>
  </si>
  <si>
    <t>Participaciones</t>
  </si>
  <si>
    <t>Capítulo-Concepto-Partida genérica</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</si>
  <si>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</si>
  <si>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</si>
  <si>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</si>
  <si>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</si>
  <si>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</si>
  <si>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</si>
  <si>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</si>
  <si>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</si>
  <si>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</si>
  <si>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</si>
  <si>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</si>
  <si>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</si>
  <si>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</si>
  <si>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</si>
  <si>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</si>
  <si>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</si>
  <si>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</si>
  <si>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</si>
  <si>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</si>
  <si>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</si>
  <si>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</si>
  <si>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</si>
  <si>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</si>
  <si>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</si>
  <si>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</si>
  <si>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</si>
  <si>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</si>
  <si>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</si>
  <si>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</si>
  <si>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</si>
  <si>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</si>
  <si>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</si>
  <si>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</si>
  <si>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</si>
  <si>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</si>
  <si>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</si>
  <si>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</si>
  <si>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</si>
  <si>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</si>
  <si>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</si>
  <si>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</si>
  <si>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</si>
  <si>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</si>
  <si>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</si>
  <si>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</si>
  <si>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</si>
  <si>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</si>
  <si>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</si>
  <si>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</si>
  <si>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</si>
  <si>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</si>
  <si>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</si>
  <si>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</si>
  <si>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</si>
  <si>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</si>
  <si>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</si>
  <si>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</si>
  <si>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</si>
  <si>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</si>
  <si>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</si>
  <si>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</si>
  <si>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</si>
  <si>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</si>
  <si>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</si>
  <si>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</si>
  <si>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</si>
  <si>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</si>
  <si>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</si>
  <si>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</si>
  <si>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</si>
  <si>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</si>
  <si>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</si>
  <si>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</si>
  <si>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</si>
  <si>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</si>
  <si>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</si>
  <si>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</si>
  <si>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</si>
  <si>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</si>
  <si>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</si>
  <si>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</si>
  <si>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</si>
  <si>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</si>
  <si>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</si>
  <si>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</si>
  <si>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</si>
  <si>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</si>
  <si>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</si>
  <si>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</si>
  <si>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</si>
  <si>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</si>
  <si>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</si>
  <si>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</si>
  <si>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</si>
  <si>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</si>
  <si>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</si>
  <si>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</si>
  <si>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</si>
  <si>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</si>
  <si>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</si>
  <si>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</si>
  <si>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</si>
  <si>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</si>
  <si>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</si>
  <si>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</si>
  <si>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</si>
  <si>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</si>
  <si>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</si>
  <si>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</si>
  <si>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</si>
  <si>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</si>
  <si>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</si>
  <si>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</si>
  <si>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</si>
  <si>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</si>
  <si>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</si>
  <si>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</si>
  <si>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</si>
  <si>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</si>
  <si>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</si>
  <si>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</si>
  <si>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</si>
  <si>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</si>
  <si>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</si>
  <si>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</si>
  <si>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</si>
  <si>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</si>
  <si>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</si>
  <si>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</si>
  <si>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</si>
  <si>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</si>
  <si>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</si>
  <si>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</si>
  <si>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</si>
  <si>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</si>
  <si>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</si>
  <si>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</si>
  <si>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</si>
  <si>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</si>
  <si>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</si>
  <si>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</si>
  <si>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</si>
  <si>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</si>
  <si>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</si>
  <si>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</si>
  <si>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</si>
  <si>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</si>
  <si>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</si>
  <si>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</si>
  <si>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</si>
  <si>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</si>
  <si>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</si>
  <si>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</si>
  <si>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COMUNICACION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</si>
  <si>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</si>
  <si>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</si>
  <si>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</si>
  <si>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</si>
  <si>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</si>
  <si>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</si>
  <si>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</si>
  <si>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</si>
  <si>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</si>
  <si>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</si>
  <si>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</si>
  <si>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</si>
  <si>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</si>
  <si>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</si>
  <si>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</si>
  <si>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</si>
  <si>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</si>
  <si>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</si>
  <si>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</si>
  <si>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</si>
  <si>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</si>
  <si>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</si>
  <si>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</si>
  <si>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</si>
  <si>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</si>
  <si>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</si>
  <si>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</si>
  <si>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</si>
  <si>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</si>
  <si>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</si>
  <si>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</si>
  <si>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</si>
  <si>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</si>
  <si>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</si>
  <si>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</si>
  <si>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</si>
  <si>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</si>
  <si>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</si>
  <si>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</si>
  <si>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</si>
  <si>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</si>
  <si>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</si>
  <si>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</si>
  <si>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</si>
  <si>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</si>
  <si>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</si>
  <si>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</si>
  <si>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</si>
  <si>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</si>
  <si>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</si>
  <si>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</si>
  <si>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</si>
  <si>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</si>
  <si>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</si>
  <si>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</si>
  <si>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</si>
  <si>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</si>
  <si>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</si>
  <si>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</si>
  <si>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</si>
  <si>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</si>
  <si>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</si>
  <si>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</si>
  <si>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</si>
  <si>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</si>
  <si>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</si>
  <si>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</si>
  <si>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</si>
  <si>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</si>
  <si>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</si>
  <si>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</si>
  <si>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</si>
  <si>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</si>
  <si>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</si>
  <si>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</si>
  <si>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</si>
  <si>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</si>
  <si>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</si>
  <si>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</si>
  <si>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</si>
  <si>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</si>
  <si>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</si>
  <si>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</si>
  <si>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</si>
  <si>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</si>
  <si>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</si>
  <si>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</si>
  <si>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</si>
  <si>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</si>
  <si>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</si>
  <si>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</si>
  <si>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</si>
  <si>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</si>
  <si>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</si>
  <si>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</si>
  <si>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</si>
  <si>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</si>
  <si>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</si>
  <si>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</si>
  <si>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</si>
  <si>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</si>
  <si>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MOBILIARIO Y EQUIPO EDUCACIONAL Y RECREATIVO</t>
  </si>
  <si>
    <t>Equipos y aparatos audiovisuales</t>
  </si>
  <si>
    <t>Aparatos deportivos</t>
  </si>
  <si>
    <t>Cámaras fotográficas y de video</t>
  </si>
  <si>
    <t>Otro mobiliario y equipo educacional y recreativo</t>
  </si>
  <si>
    <t>EQUIPO E INSTRUMENTAL MEDICO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</si>
  <si>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</si>
  <si>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</si>
  <si>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</si>
  <si>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</si>
  <si>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</si>
  <si>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</si>
  <si>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</si>
  <si>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</si>
  <si>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equipos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</si>
  <si>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</si>
  <si>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</si>
  <si>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</si>
  <si>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</si>
  <si>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</si>
  <si>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</si>
  <si>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</si>
  <si>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</si>
  <si>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</si>
  <si>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</si>
  <si>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</si>
  <si>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ACTIVOS BIOLÓGICOS</t>
  </si>
  <si>
    <t>Bovinos</t>
  </si>
  <si>
    <t>Porcinos</t>
  </si>
  <si>
    <t>Aves</t>
  </si>
  <si>
    <t>Ovinos y caprinos</t>
  </si>
  <si>
    <t>Peces y acuicultura</t>
  </si>
  <si>
    <t>Equinos</t>
  </si>
  <si>
    <t>Especies menores y de zoológico</t>
  </si>
  <si>
    <t>Árboles y plantas</t>
  </si>
  <si>
    <t>Otros activos biológicos</t>
  </si>
  <si>
    <t>BIENES INMUEBLES</t>
  </si>
  <si>
    <t>Terrenos</t>
  </si>
  <si>
    <t>Viviendas</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</si>
  <si>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</si>
  <si>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</si>
  <si>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</si>
  <si>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</si>
  <si>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</si>
  <si>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</si>
  <si>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</si>
  <si>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</si>
  <si>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</si>
  <si>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</si>
  <si>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</si>
  <si>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</si>
  <si>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</si>
  <si>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</si>
  <si>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</si>
  <si>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</si>
  <si>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</si>
  <si>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</si>
  <si>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</si>
  <si>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</si>
  <si>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</si>
  <si>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</si>
  <si>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</si>
  <si>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</si>
  <si>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</si>
  <si>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</si>
  <si>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</si>
  <si>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</si>
  <si>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</si>
  <si>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</si>
  <si>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</si>
  <si>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</si>
  <si>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</si>
  <si>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</si>
  <si>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</si>
  <si>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</si>
  <si>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</si>
  <si>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</si>
  <si>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</si>
  <si>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</si>
  <si>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</si>
  <si>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</si>
  <si>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</si>
  <si>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</si>
  <si>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</si>
  <si>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</si>
  <si>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</si>
  <si>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</si>
  <si>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</si>
  <si>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</si>
  <si>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</si>
  <si>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</si>
  <si>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</si>
  <si>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</si>
  <si>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</si>
  <si>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</si>
  <si>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</si>
  <si>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</si>
  <si>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</si>
  <si>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</si>
  <si>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</si>
  <si>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</si>
  <si>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</si>
  <si>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</si>
  <si>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</si>
  <si>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</si>
  <si>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</si>
  <si>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</si>
  <si>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</si>
  <si>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</si>
  <si>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</si>
  <si>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</si>
  <si>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</si>
  <si>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</si>
  <si>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</si>
  <si>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</si>
  <si>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</si>
  <si>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</si>
  <si>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</si>
  <si>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municipios</t>
  </si>
  <si>
    <t>APORTACIONES</t>
  </si>
  <si>
    <t>Aportaciones de la Federación a municipios</t>
  </si>
  <si>
    <t>Aportaciones de las entidades federativas a los municipios</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</si>
  <si>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</si>
  <si>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</si>
  <si>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</si>
  <si>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</si>
  <si>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</si>
  <si>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</si>
  <si>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</si>
  <si>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</si>
  <si>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</si>
  <si>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</si>
  <si>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INTERESES DE LA DEUDA PÚBLICA</t>
  </si>
  <si>
    <t>Intereses de la deuda interna con instituciones de crédito</t>
  </si>
  <si>
    <t>Intereses derivados de la colocación de títulos y valores</t>
  </si>
  <si>
    <t>Intereses por arrendamientos financieros nacionales</t>
  </si>
  <si>
    <t>COMISIONES DE LA DEUDA PÚBLICA</t>
  </si>
  <si>
    <t>Comisiones de la deuda pública interna</t>
  </si>
  <si>
    <t>GASTOS DE LA DEUDA PÚBLICA</t>
  </si>
  <si>
    <t>Gastos de la deuda pública interna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</si>
  <si>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</si>
  <si>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</si>
  <si>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</si>
  <si>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</si>
  <si>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</si>
  <si>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</si>
  <si>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</si>
  <si>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Clasificación Administrativa / Clasificación por Objeto del Gasto</t>
  </si>
  <si>
    <t>Clasificación administrativa</t>
  </si>
  <si>
    <t>3.0.0.0.0.0.0</t>
  </si>
  <si>
    <t>SECTOR PUBLICO MUNICIPAL</t>
  </si>
  <si>
    <t>3.1.0.0.0.0.0</t>
  </si>
  <si>
    <t>SECTOR PUBLICO NO FINANCIERO</t>
  </si>
  <si>
    <t>3.1.1.0.0.0.0</t>
  </si>
  <si>
    <t>GOBIERNO GENERAL MUNICIPAL</t>
  </si>
  <si>
    <t>3.1.1.1.0.0.0</t>
  </si>
  <si>
    <t>Gobierno Municipal</t>
  </si>
  <si>
    <t>3.1.1.1.1.0.0</t>
  </si>
  <si>
    <t>Órgano Ejecutivo Municipal (Ayuntamiento)</t>
  </si>
  <si>
    <t>3.1.1.1.1.1.0</t>
  </si>
  <si>
    <t>Clasificación administrativa a seis dígitos (Ej. Presidencia)</t>
  </si>
  <si>
    <t>3.1.1.1.1.1.1</t>
  </si>
  <si>
    <t>Clasificación administrativa a siete dígitos (Ej. Presidencia)</t>
  </si>
  <si>
    <t>3.1.1.1.1.2.0</t>
  </si>
  <si>
    <t>Clasificación administrativa a seis dígitos (Ej. Cabildo)</t>
  </si>
  <si>
    <t>3.1.1.1.1.2.1</t>
  </si>
  <si>
    <t>Clasificación administrativa a siete dígitos (Ej. Cuerpo edilicio)</t>
  </si>
  <si>
    <t>3.1.1.1.1.3.0</t>
  </si>
  <si>
    <t>Clasificación administrativa a seis dígitos (Ej. Seguridad pública)</t>
  </si>
  <si>
    <t>3.1.1.1.1.3.1</t>
  </si>
  <si>
    <t>Clasificación administrativa a siete dígitos (Ej. Bomberos)</t>
  </si>
  <si>
    <t>3.1.1.1.1.4.0</t>
  </si>
  <si>
    <t>Clasificación administrativa a seis dígitos (Ej. Tesorería)</t>
  </si>
  <si>
    <t>3.1.1.1.1.4.1</t>
  </si>
  <si>
    <t>Clasificación administrativa a siete dígitos (Ej. Catastro)</t>
  </si>
  <si>
    <t>3.1.1.1.1.5.0</t>
  </si>
  <si>
    <t>Clasificación administrativa a seis dígitos (Ej. Dirección general de obras públicas)</t>
  </si>
  <si>
    <t>3.1.1.1.1.5.1</t>
  </si>
  <si>
    <t>Clasificación administrativa a siete dígitos (Ej. Dirección general de obras públicas)</t>
  </si>
  <si>
    <t>3.1.1.1.1.6.0</t>
  </si>
  <si>
    <t>Clasificación administrativa a seis dígitos (Ej. Instituto municipal de la mujer)</t>
  </si>
  <si>
    <t>3.1.1.1.1.6.1</t>
  </si>
  <si>
    <t>Clasificación administrativa a siete dígitos (Ej. Instituto municipal de la mujer)</t>
  </si>
  <si>
    <t>3.1.1.1.1.7.0</t>
  </si>
  <si>
    <t>Clasificación administrativa a seis dígitos (Ej. Delegación “XXXX”)</t>
  </si>
  <si>
    <t>3.1.1.1.1.7.1</t>
  </si>
  <si>
    <t>Clasificación administrativa a siete dígitos (Ej. Delegación “XXXX”)</t>
  </si>
  <si>
    <t>3.1.1.2.0</t>
  </si>
  <si>
    <t>Entidades Paraestatales y Fideicomisos No Empresariales y No Financieros</t>
  </si>
  <si>
    <r>
      <t xml:space="preserve">Clasificación administrativa a siete dígitos y nombre de la entidad o fideicomiso </t>
    </r>
    <r>
      <rPr>
        <sz val="9"/>
        <color rgb="FFFF0000"/>
        <rFont val="Arial"/>
        <family val="2"/>
      </rPr>
      <t>(en caso de que aplique)</t>
    </r>
  </si>
  <si>
    <t>Consejo directivo</t>
  </si>
  <si>
    <t>Director general</t>
  </si>
  <si>
    <t>3.1.2.0.0</t>
  </si>
  <si>
    <t>ENTIDADES PARAMUNICIPALES EMPRESARIALES NO FINANCIERAS CON PARTICIPACIÓN ESTATAL MAYORITARIA</t>
  </si>
  <si>
    <t>3.1.2.1.0</t>
  </si>
  <si>
    <t>Entidades Paramunicipales Empresariales No Financieras con Participación Estatal Mayoritaria</t>
  </si>
  <si>
    <t>3.1.2.2.0</t>
  </si>
  <si>
    <t>Fideicomisos Paramunicipales Empresariales No Financieros con Participación Estatal Mayoritaria</t>
  </si>
  <si>
    <t>3.2.0.0.0</t>
  </si>
  <si>
    <t>SECTOR PUBLICO FINANCIERO</t>
  </si>
  <si>
    <t>3.2.1.0.0</t>
  </si>
  <si>
    <t>(Queda libre dado que no poseen ni pueden poseer Banco Central)</t>
  </si>
  <si>
    <t>-</t>
  </si>
  <si>
    <t>3.2.2.0.0</t>
  </si>
  <si>
    <t>ENTIDADES PARAMUNICIPALES EMPRESARIALES FINANCIERAS MONETARIAS CON PARTICIPACIÓN ESTATAL MAYORITARIA</t>
  </si>
  <si>
    <t>3.2.2.1.0</t>
  </si>
  <si>
    <t>Bancos de Inversión y Desarrollo</t>
  </si>
  <si>
    <t>3.2.2.2.0</t>
  </si>
  <si>
    <t>Bancos Comerciales</t>
  </si>
  <si>
    <t>3.2.2.3.0</t>
  </si>
  <si>
    <t>Otros Bancos</t>
  </si>
  <si>
    <t>3.2.2.4.0</t>
  </si>
  <si>
    <t>Fondos del Mercado de Dinero</t>
  </si>
  <si>
    <t>3.2.3.0.0</t>
  </si>
  <si>
    <t>ENTIDADES PARAESTATALES EMPRESARIALES FINANCIERAS NO MONETARIAS CON PARTICIPACIÓN ESTATAL MAYORITARIA</t>
  </si>
  <si>
    <t>3.2.3.1.0</t>
  </si>
  <si>
    <t>Fondos de Inversión fuera del Mercado de Dinero</t>
  </si>
  <si>
    <t>3.2.3.2.0</t>
  </si>
  <si>
    <t>Otros Intermediarios Financieros, excepto Sociedades de Seguros y Fondos de Pensiones</t>
  </si>
  <si>
    <t>3.2.3.3.0</t>
  </si>
  <si>
    <t>Auxiliares Financieros</t>
  </si>
  <si>
    <t>3.2.3.4.0</t>
  </si>
  <si>
    <t>Instituciones Financieras Cautivas y Prestamistas de Dinero</t>
  </si>
  <si>
    <t>3.2.3.5.0</t>
  </si>
  <si>
    <t>Sociedades de Seguros (SS) y Fondos de Pensiones (FP)</t>
  </si>
  <si>
    <t>3.2.4.0.0</t>
  </si>
  <si>
    <t>FIDEICOMISOS FINANCIEROS PÚBLICOS CON PARTICIPACIÓN ESTATAL MAYORITARIA</t>
  </si>
  <si>
    <t>3.2.4.1.0</t>
  </si>
  <si>
    <t>3.2.4.2.0</t>
  </si>
  <si>
    <t>3.2.4.3.0</t>
  </si>
  <si>
    <t>3.2.4.4.0</t>
  </si>
  <si>
    <t>3.2.4.5.0</t>
  </si>
  <si>
    <t>Total</t>
  </si>
  <si>
    <t>A</t>
  </si>
  <si>
    <t>Finalidad-Función-Subfunción</t>
  </si>
  <si>
    <t>GOBIERNO</t>
  </si>
  <si>
    <t>1.1.</t>
  </si>
  <si>
    <t>LEGISLACIÓN</t>
  </si>
  <si>
    <t>1.1.1</t>
  </si>
  <si>
    <t>Legislación</t>
  </si>
  <si>
    <t>1.1.2</t>
  </si>
  <si>
    <t>Fiscalización</t>
  </si>
  <si>
    <t>1.2.</t>
  </si>
  <si>
    <t>JUSTICIA</t>
  </si>
  <si>
    <t>1.2.1</t>
  </si>
  <si>
    <t>Impartición de Justicia</t>
  </si>
  <si>
    <t>1.2.2</t>
  </si>
  <si>
    <t>Procuración de Justicia</t>
  </si>
  <si>
    <t>1.2.3</t>
  </si>
  <si>
    <t>Reclusión y Readaptación Social</t>
  </si>
  <si>
    <t>1.2.4</t>
  </si>
  <si>
    <t>Derechos Humanos</t>
  </si>
  <si>
    <t>1.3.</t>
  </si>
  <si>
    <t>COORDINACIÓN DE LA POLÍTICA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</si>
  <si>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</si>
  <si>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</si>
  <si>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</si>
  <si>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</si>
  <si>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</si>
  <si>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</si>
  <si>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</si>
  <si>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</si>
  <si>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</si>
  <si>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</si>
  <si>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</si>
  <si>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</si>
  <si>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</si>
  <si>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</si>
  <si>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</si>
  <si>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</si>
  <si>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</si>
  <si>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</si>
  <si>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1.4.</t>
  </si>
  <si>
    <t>RELACIONES EXTERIORES</t>
  </si>
  <si>
    <t>1.4.1</t>
  </si>
  <si>
    <t>Relaciones Exteriores</t>
  </si>
  <si>
    <t>1.5.</t>
  </si>
  <si>
    <t>ASUNTOS FINANCIEROS Y HACENDARIOS</t>
  </si>
  <si>
    <t>1.5.1</t>
  </si>
  <si>
    <t>Asuntos Financieros</t>
  </si>
  <si>
    <t>1.5.2</t>
  </si>
  <si>
    <t>Asuntos Hacendarios</t>
  </si>
  <si>
    <t>1.7.</t>
  </si>
  <si>
    <t>ASUNTOS DE ORDEN PÚBLICO Y DE SEGURIDAD INTERIOR</t>
  </si>
  <si>
    <t>1.7.1</t>
  </si>
  <si>
    <t>Policía</t>
  </si>
  <si>
    <t>1.7.2</t>
  </si>
  <si>
    <t>Protección Civil</t>
  </si>
  <si>
    <t>1.7.3</t>
  </si>
  <si>
    <t>Otros Asuntos de Orden Público y Seguridad</t>
  </si>
  <si>
    <t>1.7.4</t>
  </si>
  <si>
    <t>Sistema Nacional de Seguridad Pública</t>
  </si>
  <si>
    <t>1.8.</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</si>
  <si>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</si>
  <si>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</si>
  <si>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</si>
  <si>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</si>
  <si>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</si>
  <si>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</si>
  <si>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</si>
  <si>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</si>
  <si>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</si>
  <si>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</si>
  <si>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2.1.</t>
  </si>
  <si>
    <t>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</si>
  <si>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</si>
  <si>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</si>
  <si>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</si>
  <si>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</si>
  <si>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</si>
  <si>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</si>
  <si>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</si>
  <si>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</si>
  <si>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</si>
  <si>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</si>
  <si>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</si>
  <si>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</si>
  <si>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</si>
  <si>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</si>
  <si>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</si>
  <si>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</si>
  <si>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</si>
  <si>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</si>
  <si>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</si>
  <si>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</si>
  <si>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</si>
  <si>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</si>
  <si>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</si>
  <si>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</si>
  <si>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</si>
  <si>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</si>
  <si>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</si>
  <si>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</si>
  <si>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2.3.</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</si>
  <si>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</si>
  <si>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</si>
  <si>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</si>
  <si>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</si>
  <si>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</si>
  <si>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</si>
  <si>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</si>
  <si>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</si>
  <si>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</si>
  <si>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</si>
  <si>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</si>
  <si>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t>
  </si>
  <si>
    <t>RECREACIÓN, CULTURA Y OTRAS MANIFESTACIONES SOCIALES</t>
  </si>
  <si>
    <t>2.4.1</t>
  </si>
  <si>
    <t>Deporte y Recreación</t>
  </si>
  <si>
    <t>2.4.2</t>
  </si>
  <si>
    <t>Cultura</t>
  </si>
  <si>
    <t>2.4.3</t>
  </si>
  <si>
    <t>Radio, Televisión y Editoriales</t>
  </si>
  <si>
    <t>2.4.4</t>
  </si>
  <si>
    <t>Asuntos Religiosos y Otras Manifestaciones Sociales</t>
  </si>
  <si>
    <t>2.5.</t>
  </si>
  <si>
    <t>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</si>
  <si>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</si>
  <si>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</si>
  <si>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</si>
  <si>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</si>
  <si>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</si>
  <si>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</si>
  <si>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</si>
  <si>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</si>
  <si>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</si>
  <si>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</si>
  <si>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</si>
  <si>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</si>
  <si>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t>
  </si>
  <si>
    <t>PROTECCIÓN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</si>
  <si>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</si>
  <si>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</si>
  <si>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</si>
  <si>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</si>
  <si>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</si>
  <si>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</si>
  <si>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</si>
  <si>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</si>
  <si>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</si>
  <si>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</si>
  <si>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</si>
  <si>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</si>
  <si>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</si>
  <si>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</si>
  <si>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</si>
  <si>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</si>
  <si>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</si>
  <si>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</si>
  <si>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t>
  </si>
  <si>
    <t>OTROS ASUNTOS SOCIALES</t>
  </si>
  <si>
    <t>2.7.1</t>
  </si>
  <si>
    <t>Otros Asuntos Sociales</t>
  </si>
  <si>
    <t>DESARROLLO ECONÓMICO</t>
  </si>
  <si>
    <t>3.1.</t>
  </si>
  <si>
    <t>ASUNTOS ECONÓMICOS, COMERCIALES Y LABORALES EN GENERAL</t>
  </si>
  <si>
    <t>3.1.1</t>
  </si>
  <si>
    <t>Asuntos Económicos y Comerciales en General</t>
  </si>
  <si>
    <t>3.1.2</t>
  </si>
  <si>
    <t>Asuntos Laborales Generales</t>
  </si>
  <si>
    <t>3.2.</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</si>
  <si>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</si>
  <si>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</si>
  <si>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</si>
  <si>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</si>
  <si>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</si>
  <si>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</si>
  <si>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</si>
  <si>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</si>
  <si>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</si>
  <si>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</si>
  <si>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</si>
  <si>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</si>
  <si>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</si>
  <si>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3.3.</t>
  </si>
  <si>
    <t>COMBUSTIBLES Y ENERGÍA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</si>
  <si>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</si>
  <si>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</si>
  <si>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</si>
  <si>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</si>
  <si>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</si>
  <si>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</si>
  <si>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</si>
  <si>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</si>
  <si>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</si>
  <si>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</si>
  <si>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</si>
  <si>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</si>
  <si>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t>
  </si>
  <si>
    <t>MINERÍA, MANUFACTURAS Y CONSTRUCCIÓN</t>
  </si>
  <si>
    <t>3.4.1</t>
  </si>
  <si>
    <t>Extracción de Recursos Minerales excepto los Combustibles Minerales</t>
  </si>
  <si>
    <t>3.4.2</t>
  </si>
  <si>
    <t>Manufacturas</t>
  </si>
  <si>
    <t>3.4.3</t>
  </si>
  <si>
    <t>Construcción</t>
  </si>
  <si>
    <t>3.5.</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</si>
  <si>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</si>
  <si>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</si>
  <si>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</si>
  <si>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</si>
  <si>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</si>
  <si>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</si>
  <si>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</si>
  <si>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</si>
  <si>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</si>
  <si>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</si>
  <si>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</si>
  <si>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</si>
  <si>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</si>
  <si>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t>
  </si>
  <si>
    <t>COMUNICACIONES</t>
  </si>
  <si>
    <t>3.6.1</t>
  </si>
  <si>
    <t>Comunicaciones</t>
  </si>
  <si>
    <t>3.7.</t>
  </si>
  <si>
    <t>TURISMO</t>
  </si>
  <si>
    <t>3.7.1</t>
  </si>
  <si>
    <t>Turismo</t>
  </si>
  <si>
    <t>3.7.2</t>
  </si>
  <si>
    <t>Hoteles y Restaurantes</t>
  </si>
  <si>
    <t>3.8.</t>
  </si>
  <si>
    <t>CIENCIA, TECNOLOGÍA E INNOVACIÓN</t>
  </si>
  <si>
    <t>3.8.1</t>
  </si>
  <si>
    <t>Investigación Científica</t>
  </si>
  <si>
    <t>3.8.2</t>
  </si>
  <si>
    <t>Desarrollo Tecnológico</t>
  </si>
  <si>
    <t>3.8.3</t>
  </si>
  <si>
    <t>Servicios Científicos y Tecnológicos</t>
  </si>
  <si>
    <t>3.8.4</t>
  </si>
  <si>
    <t>Innovación</t>
  </si>
  <si>
    <t>3.9.</t>
  </si>
  <si>
    <t>OTRAS INDUSTRIAS Y OTROS ASUNTOS ECONÓMICOS</t>
  </si>
  <si>
    <t>3.9.1</t>
  </si>
  <si>
    <t>Comercio, Distribución, Almacenamiento y Depósito</t>
  </si>
  <si>
    <t>3.9.2</t>
  </si>
  <si>
    <t>Otras Industrias</t>
  </si>
  <si>
    <t>3.9.3</t>
  </si>
  <si>
    <t>Otros Asuntos Económicos</t>
  </si>
  <si>
    <t>OTRAS NO CLASIFICADAS EN FUNCIONES ANTERIORES</t>
  </si>
  <si>
    <t>4.1.</t>
  </si>
  <si>
    <t>TRANSACCIONES DE LA DEUDA PUBLICA / COSTO FINANCIERO DE LA DEUDA</t>
  </si>
  <si>
    <t>4.1.1</t>
  </si>
  <si>
    <t>Deuda Pública Interna</t>
  </si>
  <si>
    <t>4.2.</t>
  </si>
  <si>
    <t>TRANSFERENCIAS, PARTICIPACIONES Y APORTACIONES ENTRE DIFERENTES NIVELES Y ORDENES DE GOBIERNO</t>
  </si>
  <si>
    <t>4.2.1</t>
  </si>
  <si>
    <t>Transferencias entre Diferentes Niveles y Ordenes de Gobierno</t>
  </si>
  <si>
    <t>4.3.</t>
  </si>
  <si>
    <t>SANEAMIENTO DEL SISTEMA FINANCIERO</t>
  </si>
  <si>
    <t>4.3.1</t>
  </si>
  <si>
    <t>Saneamiento del Sistema Financiero</t>
  </si>
  <si>
    <t>4.3.2</t>
  </si>
  <si>
    <t>Apoyos IPAB</t>
  </si>
  <si>
    <t>4.3.3</t>
  </si>
  <si>
    <t>Banca de Desarrollo</t>
  </si>
  <si>
    <t>4.3.4</t>
  </si>
  <si>
    <t>Apoyo a los programas de reestructura en unidades de inversión (UDIS)</t>
  </si>
  <si>
    <t>4.4.</t>
  </si>
  <si>
    <t>ADEUDOS DE EJERCICIOS FISCALES ANTERIORES</t>
  </si>
  <si>
    <t>4.4.1</t>
  </si>
  <si>
    <t>Adeudos de Ejercicios Fiscales Anteriores</t>
  </si>
  <si>
    <t>Programas presupuestarios</t>
  </si>
  <si>
    <t>Programas</t>
  </si>
  <si>
    <t>Subsidios: Sector Social y Privado o Entidades Federativas y Municipios</t>
  </si>
  <si>
    <t>Sujetos a Reglas de Operación</t>
  </si>
  <si>
    <t>S</t>
  </si>
  <si>
    <r>
      <t xml:space="preserve">Nombre del programa presupuestario </t>
    </r>
    <r>
      <rPr>
        <sz val="9"/>
        <color rgb="FFFF0000"/>
        <rFont val="Arial"/>
        <family val="2"/>
      </rPr>
      <t>(en caso de que aplique)</t>
    </r>
  </si>
  <si>
    <t>Otros Subsidios</t>
  </si>
  <si>
    <t>U</t>
  </si>
  <si>
    <t>Desempeño de las Funciones</t>
  </si>
  <si>
    <t>Prestación de Servicios Públicos</t>
  </si>
  <si>
    <t>E</t>
  </si>
  <si>
    <t>Provisión de Bienes Públicos</t>
  </si>
  <si>
    <t>B</t>
  </si>
  <si>
    <t>Planeación, seguimiento y evaluación de políticas públicas</t>
  </si>
  <si>
    <t>P</t>
  </si>
  <si>
    <t>Promoción y fomento</t>
  </si>
  <si>
    <t>F</t>
  </si>
  <si>
    <t>Regulación y supervisión</t>
  </si>
  <si>
    <t>G</t>
  </si>
  <si>
    <t>Funciones de las Fuerzas Armadas (Únicamente Gobierno Federal)</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</si>
  <si>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</si>
  <si>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</si>
  <si>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</si>
  <si>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</si>
  <si>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</si>
  <si>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</si>
  <si>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</si>
  <si>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</si>
  <si>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</si>
  <si>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</si>
  <si>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</si>
  <si>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</si>
  <si>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</si>
  <si>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</si>
  <si>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</si>
  <si>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</si>
  <si>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</si>
  <si>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</si>
  <si>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</si>
  <si>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</si>
  <si>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</si>
  <si>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</si>
  <si>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</si>
  <si>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</si>
  <si>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</si>
  <si>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</si>
  <si>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</si>
  <si>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I</t>
  </si>
  <si>
    <t>Participaciones a entidades federativas y municipios</t>
  </si>
  <si>
    <t>C</t>
  </si>
  <si>
    <t>Adeudos de ejercicios fiscales anteriores</t>
  </si>
  <si>
    <t>H</t>
  </si>
  <si>
    <t>Nombre del Programa</t>
  </si>
  <si>
    <t>Federal</t>
  </si>
  <si>
    <t>Estatal</t>
  </si>
  <si>
    <t>Municipal</t>
  </si>
  <si>
    <t>Monto</t>
  </si>
  <si>
    <t>a</t>
  </si>
  <si>
    <t>j=c+e+g+i</t>
  </si>
  <si>
    <t>Dependencia / Entidad</t>
  </si>
  <si>
    <t>Aportación (Monto)</t>
  </si>
  <si>
    <t>b</t>
  </si>
  <si>
    <t>c</t>
  </si>
  <si>
    <t>d</t>
  </si>
  <si>
    <t>e</t>
  </si>
  <si>
    <t>f</t>
  </si>
  <si>
    <t>g</t>
  </si>
  <si>
    <t>h</t>
  </si>
  <si>
    <t>i</t>
  </si>
  <si>
    <t>4300 Subsidios y subvenciones</t>
  </si>
  <si>
    <t>Subsidio</t>
  </si>
  <si>
    <t>Beneficiario</t>
  </si>
  <si>
    <t>Tipo o naturaleza</t>
  </si>
  <si>
    <t>4400 Ayudas sociales</t>
  </si>
  <si>
    <t>Ayuda social</t>
  </si>
  <si>
    <t>Nombre de la institución sin fines de lucro u organismo de la sociedad civil</t>
  </si>
  <si>
    <t>Anexo Transversal para la atención de las niñas, niños y adolescentes</t>
  </si>
  <si>
    <t>Clave Presupuestaria</t>
  </si>
  <si>
    <t>Programa presupuestario</t>
  </si>
  <si>
    <t>Dependencia 1</t>
  </si>
  <si>
    <t>Clave presupuestaria</t>
  </si>
  <si>
    <t>Nombre del programa presupuestario</t>
  </si>
  <si>
    <t>Dependencia 2</t>
  </si>
  <si>
    <t>Dependencia 3</t>
  </si>
  <si>
    <t>Dependencia 4</t>
  </si>
  <si>
    <t>Concepto</t>
  </si>
  <si>
    <t>Ej. Despensa</t>
  </si>
  <si>
    <t>Ej. Quinquenio</t>
  </si>
  <si>
    <t>Ej. Gratificación especial</t>
  </si>
  <si>
    <t>Partida específica (COG)/Nombre del programa</t>
  </si>
  <si>
    <t>Presupuesto aprobado en años anteriores</t>
  </si>
  <si>
    <t>Presupuesto aprobado para el año 2017</t>
  </si>
  <si>
    <t>Presupuesto aprobado para años posteriores</t>
  </si>
  <si>
    <r>
      <t xml:space="preserve">El gasto contemplado en el presente presupuesto de egresos corresponde únicamente al ejercicio fiscal 2017 y no cuenta con partidas que se encuentren relacionadas con erogaciones plurianuales. </t>
    </r>
    <r>
      <rPr>
        <sz val="9"/>
        <color rgb="FF0070C0"/>
        <rFont val="Arial"/>
        <family val="2"/>
      </rPr>
      <t>(En caso de que no se contemplen erogaciones plurianuales)</t>
    </r>
  </si>
  <si>
    <t>Proyectos para Prestación de Servicios</t>
  </si>
  <si>
    <t>Contrato</t>
  </si>
  <si>
    <t>Proyecto para prestación de servicios</t>
  </si>
  <si>
    <t>Plazo del contrato</t>
  </si>
  <si>
    <t>Contraprestación total convenida en el contrato</t>
  </si>
  <si>
    <t>Número</t>
  </si>
  <si>
    <t>Fecha</t>
  </si>
  <si>
    <t>TOTAL</t>
  </si>
  <si>
    <t>Área/Departamento</t>
  </si>
  <si>
    <t>Plaza</t>
  </si>
  <si>
    <t>Número de plazas</t>
  </si>
  <si>
    <t>Confianza</t>
  </si>
  <si>
    <t>Base</t>
  </si>
  <si>
    <t>Honorarios</t>
  </si>
  <si>
    <t>Suma</t>
  </si>
  <si>
    <r>
      <t>Tabulador de sueldos y salarios</t>
    </r>
    <r>
      <rPr>
        <b/>
        <sz val="10"/>
        <color rgb="FF595959"/>
        <rFont val="Arial"/>
        <family val="2"/>
      </rPr>
      <t xml:space="preserve"> </t>
    </r>
    <r>
      <rPr>
        <sz val="10"/>
        <color rgb="FF595959"/>
        <rFont val="Arial"/>
        <family val="2"/>
      </rPr>
      <t>(sin seguridad pública)</t>
    </r>
  </si>
  <si>
    <t>Costo anual bruto</t>
  </si>
  <si>
    <r>
      <t>Nota</t>
    </r>
    <r>
      <rPr>
        <sz val="9"/>
        <color rgb="FF595959"/>
        <rFont val="Arial"/>
        <family val="2"/>
      </rPr>
      <t>: El presente tabulador contiene todas las plazas autorizadas en la plantilla municipal, a excepción de las del sistema de seguridad pública municipal.</t>
    </r>
  </si>
  <si>
    <t>Costo mensual bruto</t>
  </si>
  <si>
    <t>Costo patronal</t>
  </si>
  <si>
    <t>X</t>
  </si>
  <si>
    <t>Impuesto sobre nómina</t>
  </si>
  <si>
    <t>Seguridad social</t>
  </si>
  <si>
    <t>Total percepción mensual neta más proporción de aguinaldo y prima vacacional</t>
  </si>
  <si>
    <t>Total percepción mensual neta</t>
  </si>
  <si>
    <t>Deducciones</t>
  </si>
  <si>
    <t>Total deducciones</t>
  </si>
  <si>
    <t>Percepción mensual bruta</t>
  </si>
  <si>
    <t>Total percepción mensual bruta</t>
  </si>
  <si>
    <t>Prestaciones adicionales mensuales [1]</t>
  </si>
  <si>
    <t>Pasajes</t>
  </si>
  <si>
    <t>Despensa</t>
  </si>
  <si>
    <t>Sueldo base mensual</t>
  </si>
  <si>
    <t>[1] Especificar el contenido de las prestaciones adicionales. Ej. Compensaciones, bonos, ayudas, sobresueldos, etc.</t>
  </si>
  <si>
    <t xml:space="preserve">	</t>
  </si>
  <si>
    <t>SALDO DE LA DEUDA PÚBLICA</t>
  </si>
  <si>
    <t>No. de crédito (registro SHCP)</t>
  </si>
  <si>
    <t>Institución bancaria</t>
  </si>
  <si>
    <t>Fecha de contratación</t>
  </si>
  <si>
    <t>Tipo de instrumento</t>
  </si>
  <si>
    <t>Tasa de interés</t>
  </si>
  <si>
    <t>Plazo de vencimiento</t>
  </si>
  <si>
    <t>Fuente o garantía de pago</t>
  </si>
  <si>
    <t>Monto contratado</t>
  </si>
  <si>
    <t>Destino</t>
  </si>
  <si>
    <t>Otros pasivos circulantes</t>
  </si>
  <si>
    <t>Otros pasivos no circulantes</t>
  </si>
  <si>
    <t>Total deuda y otros pasivos al __ de _____ de 2016</t>
  </si>
  <si>
    <t>Para el ejercicio fiscal 2017 se establece una asignación presupuestaria para el pago de la deuda pública contratada con la banca privada y/o de desarrollo por la cantidad de __________, la cual será ejercida de la siguiente forma:</t>
  </si>
  <si>
    <t>9000 Deuda Pública</t>
  </si>
  <si>
    <t>9900 ADEFAS</t>
  </si>
  <si>
    <t>Amortización de la Deuda Pública</t>
  </si>
  <si>
    <t>Intereses de la Deuda Pública</t>
  </si>
  <si>
    <t>Comisiones de la Deuda Pública</t>
  </si>
  <si>
    <t>Gastos de la Deuda Pública</t>
  </si>
  <si>
    <t>Costos por Coberturas</t>
  </si>
  <si>
    <t>Apoyos Financieros</t>
  </si>
  <si>
    <t>Número de Programas presupuestarios</t>
  </si>
  <si>
    <t>Número de programas presupuestarios</t>
  </si>
  <si>
    <t>Matrices de indicadores</t>
  </si>
  <si>
    <t>Indicadores para resultados</t>
  </si>
  <si>
    <t>Total (%)</t>
  </si>
  <si>
    <t>Ej. Dirección de Finanzas</t>
  </si>
  <si>
    <t>Número (%)</t>
  </si>
  <si>
    <t>Monto (%)</t>
  </si>
  <si>
    <t>Ej. Dirección de Catastro</t>
  </si>
  <si>
    <t>…</t>
  </si>
  <si>
    <t>ANALÍTICO DE INGRESOS</t>
  </si>
  <si>
    <t>CRI</t>
  </si>
  <si>
    <t>DENOMINACIÓN</t>
  </si>
  <si>
    <t>APROBADO</t>
  </si>
  <si>
    <t>F.F.</t>
  </si>
  <si>
    <t>C.A/C.P/COG</t>
  </si>
  <si>
    <t>FF</t>
  </si>
  <si>
    <t>C.F/C.T.G</t>
  </si>
  <si>
    <t>C.E</t>
  </si>
  <si>
    <t>ANALÍTICO DE EGRESOS</t>
  </si>
  <si>
    <r>
      <t>El presupuesto de egresos de la entidad con base en la Clasificación por Objeto del Gasto a nivel de capítulo, concepto y partida genérica, se distribuye de la siguiente manera:</t>
    </r>
    <r>
      <rPr>
        <sz val="11"/>
        <color rgb="FF595959"/>
        <rFont val="Arial"/>
        <family val="2"/>
      </rPr>
      <t xml:space="preserve"> </t>
    </r>
    <r>
      <rPr>
        <sz val="9"/>
        <color rgb="FF0070C0"/>
        <rFont val="Arial"/>
        <family val="2"/>
      </rPr>
      <t>(La entidad podrá desglosar esta clasificación hasta el nivel de partida específica)</t>
    </r>
  </si>
  <si>
    <t xml:space="preserve">El presupuesto de egresos de la entidad con base en la Clasificación por Tipo de Gasto se distribuye de la siguiente manera: </t>
  </si>
  <si>
    <r>
      <t>La forma en que se integran los ingresos de la Entidad, de acuerdo con la Clasificación por Fuentes de Financiamiento, es la siguiente:</t>
    </r>
    <r>
      <rPr>
        <sz val="8"/>
        <color rgb="FF0070C0"/>
        <rFont val="Arial"/>
        <family val="2"/>
      </rPr>
      <t xml:space="preserve"> </t>
    </r>
  </si>
  <si>
    <t xml:space="preserve">El presupuesto de egresos de la entidad del ejercicio 2018 con base en la Clasificación Administrativa, se distribuye de la siguiente manera: </t>
  </si>
  <si>
    <t xml:space="preserve"> El presupuesto de egresos de la entidad del ejercicio 2018 con base en la Clasificación Funcional del Gasto a nivel de finalidad, función y subfunción, se distribuye de la siguiente manera: </t>
  </si>
  <si>
    <t xml:space="preserve">El presupuesto de egresos de la entidad del ejercicio 2018 con base en la Clasificación Programática, desglosando por programa presupuestario, se distribuye de la siguiente manera: </t>
  </si>
  <si>
    <t>Las erogaciones previstas en el presente presupuesto de egresos para otorgar subsidios y ayudas sociales, se distribuyen conforme a las siguientes tablas:</t>
  </si>
  <si>
    <t>Las asignaciones presupuestales a Instituciones sin fines de lucro u organismos de la sociedad civil para el ejercicio fiscal 2018 son las siguientes:</t>
  </si>
  <si>
    <t>El Anexo Transversal para la atención de las niñas, niños y adolescentes es un elemento fundamental para evaluar el compromiso de los distintos órdenes de gobierno, incluyendo a los gobiernos municipales, respecto del cumplimiento de la Convención sobre los Derechos del Niño, ya que es el único instrumento disponible para conocer el abanico de programas presupuestarios focalizados en niños, niñas y adolescentes.</t>
  </si>
  <si>
    <r>
      <t xml:space="preserve">El gasto contemplado en el presente presupuesto de egresos y que cuenta con aprobación para realizar erogaciones plurianuales, se muestra a continuación: </t>
    </r>
    <r>
      <rPr>
        <sz val="9"/>
        <color rgb="FF0070C0"/>
        <rFont val="Arial"/>
        <family val="2"/>
      </rPr>
      <t>(en caso de que se contemplen erogaciones plurianuales)</t>
    </r>
  </si>
  <si>
    <r>
      <t xml:space="preserve">El presente Presupuesto de Egresos contempla las cantidades que se deben pagar durante el año 2018, al amparo de los contratos celebrados entre el municipio y un inversionista proveedor, mediante el cual se establece, por una parte, la obligación del inversionista proveedor de prestar a un plazo no menor de tres años y no mayor de treinta años, servicios al amparo de un Proyecto para Prestación de Servicios, con los activos que éste construya o suministre y, por la otra, la obligación de pago por parte del municipio por los servicios que le sean proporcionados. </t>
    </r>
    <r>
      <rPr>
        <sz val="9"/>
        <color rgb="FF0070C0"/>
        <rFont val="Arial"/>
        <family val="2"/>
      </rPr>
      <t>(En caso de que la entidad cuente con PPS)</t>
    </r>
  </si>
  <si>
    <t>Contraprestación anual convenida para el año 2018</t>
  </si>
  <si>
    <r>
      <t xml:space="preserve">El monto aproximado a pagarse por concepto de valor de terminación en caso de una terminación anticipada por incumplimiento del municipio sería de _____, por causas de fuerza mayor u otras sería de _____, según lo establecido en los contratos de proyectos para prestación de servicios. </t>
    </r>
    <r>
      <rPr>
        <sz val="9"/>
        <color rgb="FF0070C0"/>
        <rFont val="Arial"/>
        <family val="2"/>
      </rPr>
      <t>(En caso de que la entidad cuente con PPS)</t>
    </r>
  </si>
  <si>
    <r>
      <t xml:space="preserve">Lo anterior de conformidad con lo establecido en el artículo __ de la Ley de Proyectos para Prestación de Servicios para el Estado de __________. </t>
    </r>
    <r>
      <rPr>
        <sz val="9"/>
        <color rgb="FF0070C0"/>
        <rFont val="Arial"/>
        <family val="2"/>
      </rPr>
      <t>(En caso de que la entidad cuente con PPS)</t>
    </r>
  </si>
  <si>
    <t>En el caso de terminación anticipada de los contratos de proyecto de prestación de servicios, la entidad deberá pagar al inversionista proveedor los servicios prestados, así como los gastos e inversiones no recuperables que estén debidamente comprobados y se relacionen directamente con el contrato de prestación de servicios correspondiente.Lo anterior de conformidad con el artículo 32 de la Ley de Proyectos de Prestación de Servicios para el Estado y los Municipios de Guanajuato</t>
  </si>
  <si>
    <r>
      <t xml:space="preserve">La entidad __________ no desglosa pago para contratos de asociaciones público privadas, en el presupuesto de egresos del ejercicio 201_, debido a que la entidad no tiene contratos suscritos al amparo de la Ley de Proyectos para Prestación de Servicios para el Estado de __________, la cual regula las asociaciones público privadas en el estado de __________, por lo que no existen compromisos plurianuales ligados a Proyectos para Prestación de Servicios (PPS). </t>
    </r>
    <r>
      <rPr>
        <sz val="9"/>
        <color rgb="FF0070C0"/>
        <rFont val="Arial"/>
        <family val="2"/>
      </rPr>
      <t>(En caso de que la entidad no cuente con PPS)</t>
    </r>
  </si>
  <si>
    <t>Analítico de plazas de la Entidad</t>
  </si>
  <si>
    <t>Los servidores públicos ocupantes de las plazas a que se refiere el analítico de plazas, percibirán las remuneraciones que se determinen en el Tabulador de sueldos y salarios, el cual se integra en el presente presupuesto de egresos con base en lo establecido en los artículos 115 fracción IV y 127 de la Constitución Política de los Estados Unidos Mexicanos; sin que el total de erogaciones por servicios personales exceda de los montos aprobados en este Presupuesto.</t>
  </si>
  <si>
    <r>
      <t>El saldo de la deuda pública de la entidado de __________, Gto., es de __________, con fecha de corte al __ de _____ de 2017. </t>
    </r>
    <r>
      <rPr>
        <sz val="9"/>
        <color rgb="FF0070C0"/>
        <rFont val="Arial"/>
        <family val="2"/>
      </rPr>
      <t>(La fecha de corte corresponde al momento en que se presenta el proyecto de presupuesto de egresos municipal o bien una estimación del saldo al cierre del ejercicio fiscal en que se presenta el proyecto de presupuesto municipal)</t>
    </r>
  </si>
  <si>
    <t>Saldo al __ de _____ de 2017</t>
  </si>
  <si>
    <t>Los viáticos y gastos de traslado para el personal adscrito a la entidad deberán ser autorizados por los titulares de las mismas, previa valoración y conveniencia de la comisión que motiva la necesidad de traslado y/o asistencia del o los servidores públicos, debiéndose ajustar al tabulador aprobado por la entidad.</t>
  </si>
  <si>
    <t>A continuación se presenta el desglose de los viáticos y gastos de traslados, de conformidad con el Acuerdo por el que se emite el Clasificador por Objeto del Gasto.</t>
  </si>
  <si>
    <t>Área</t>
  </si>
  <si>
    <t>Presupuesto 2018</t>
  </si>
  <si>
    <t>Presupuesto PbR 2018</t>
  </si>
  <si>
    <r>
      <t>Los programas presupuestarios de la entidad que forman parte del presupuesto basado en resultados (</t>
    </r>
    <r>
      <rPr>
        <b/>
        <sz val="10"/>
        <color rgb="FF595959"/>
        <rFont val="Arial"/>
        <family val="2"/>
      </rPr>
      <t>PbR</t>
    </r>
    <r>
      <rPr>
        <sz val="10"/>
        <color rgb="FF595959"/>
        <rFont val="Arial"/>
        <family val="2"/>
      </rPr>
      <t>) ascienden a la cantidad de __ (__% del total de programas presupuestarios de la entidad) y tienen asignados en conjunto para el ejercicio fiscal 2018 un total de __________. Su distribución por área ejecutora se señala a continuación:</t>
    </r>
  </si>
  <si>
    <r>
      <t xml:space="preserve">En  </t>
    </r>
    <r>
      <rPr>
        <b/>
        <sz val="10"/>
        <color rgb="FF595959"/>
        <rFont val="Arial"/>
        <family val="2"/>
      </rPr>
      <t>Anexo, se</t>
    </r>
    <r>
      <rPr>
        <sz val="10"/>
        <color rgb="FF595959"/>
        <rFont val="Arial"/>
        <family val="2"/>
      </rPr>
      <t xml:space="preserve">  deben presentar  las Matrices de Indicadores para Resultados (</t>
    </r>
    <r>
      <rPr>
        <b/>
        <sz val="10"/>
        <color rgb="FF595959"/>
        <rFont val="Arial"/>
        <family val="2"/>
      </rPr>
      <t>MIR</t>
    </r>
    <r>
      <rPr>
        <sz val="10"/>
        <color rgb="FF595959"/>
        <rFont val="Arial"/>
        <family val="2"/>
      </rPr>
      <t>) de los programas presupuestarios de la entidad que forman parte del presupuesto basado en resultados.</t>
    </r>
  </si>
  <si>
    <t xml:space="preserve">Clasificación por Fuentes de Financiamiento </t>
  </si>
  <si>
    <t>Clasificación por Tipo de Gasto</t>
  </si>
  <si>
    <t>Clasificación Administrativa</t>
  </si>
  <si>
    <t>Clasificación Funcional del Gasto (Finalidad, función y subfunción)</t>
  </si>
  <si>
    <t>Clasificación Programática</t>
  </si>
  <si>
    <t>Programas con recursos concurrentes por orden de gobierno</t>
  </si>
  <si>
    <t>El presupuesto asignado para el concepto de comunicación social es de $ 225,600.00 y se desglosa en la partida 3600 “Servicios de comunicación social y publicidad” de la clasificación por objeto del gasto.</t>
  </si>
  <si>
    <t>El presupuesto asignado para el pago de pensiones y jubilaciones es de $ 0.00 y se desglosa en las partidas 451 “Pensiones”, 452 “Jubilaciones” y 459 “Otras pensiones y jubilaciones” de la clasificación por objeto del gasto.</t>
  </si>
  <si>
    <t>Las asignaciones previstas para la Entidad, en el ejercicio 2018 importan la cantidad de $ 19´125,298.04 y de acuerdo a la clasificación por objeto del gasto a nivel de capítulo, se desglosan por cada una de las unidades ejecutoras como se muestra a continuación:</t>
  </si>
  <si>
    <t>01 COORDINACIÓN ADMINISTRATIVA</t>
  </si>
  <si>
    <t>02 - DEPORTE Y CULTURA FÍSICA</t>
  </si>
  <si>
    <t>03 - INFRAESTRUCTURA</t>
  </si>
  <si>
    <t>04 ADMINISTRACIÓN DE APOYOS</t>
  </si>
  <si>
    <t>Sistema de Cultura Física y Deporte del Municipio de</t>
  </si>
  <si>
    <t>Celaya Guanajuato</t>
  </si>
  <si>
    <t>Los programas con recursos concurrentes provenientes de transferencias federales, estatales e ingresos propios ascienden a $ 0.00, distribuidos de la siguiente forma:</t>
  </si>
  <si>
    <t>N/A</t>
  </si>
  <si>
    <t>El gasto previsto para prestaciones sindicales importa la cantidad de $ 0.00 y se distribuye de la siguiente manera:</t>
  </si>
  <si>
    <t>Productos Financieros</t>
  </si>
  <si>
    <t>Admisión General</t>
  </si>
  <si>
    <t>Renta de Espacios</t>
  </si>
  <si>
    <t>Renta de Tendajon</t>
  </si>
  <si>
    <t>Estacionamiento</t>
  </si>
  <si>
    <t xml:space="preserve"> Escuelas Deportivas</t>
  </si>
  <si>
    <t>Otros Ingresos</t>
  </si>
  <si>
    <t>Inscripción Curso de Verano</t>
  </si>
  <si>
    <t>Seguro de Curso de Verano</t>
  </si>
  <si>
    <t>Transferencias para Servicios Personales</t>
  </si>
  <si>
    <t xml:space="preserve"> Transferencias para Materiales y Sumininistros</t>
  </si>
  <si>
    <t xml:space="preserve"> Transferencias para Servicios Basicos</t>
  </si>
  <si>
    <t xml:space="preserve">  Transferencias para Bienes Muebles Inmuebles</t>
  </si>
  <si>
    <t xml:space="preserve">  Ayudas Sociales</t>
  </si>
  <si>
    <t>SISTEMA DE CULTURA FÍSICA Y DEPORTE DEL MUNICIPIO DE CELAYA GUANAJUATO</t>
  </si>
  <si>
    <t>Sueldos Base</t>
  </si>
  <si>
    <t>Remuneraciones para eventuales</t>
  </si>
  <si>
    <t>Antigüedad</t>
  </si>
  <si>
    <t>Prima Vacacional</t>
  </si>
  <si>
    <t>Gratificación de fin de año</t>
  </si>
  <si>
    <t>Remuneraciones por horas extraordinarias</t>
  </si>
  <si>
    <t>Aportaciones IMSS</t>
  </si>
  <si>
    <t>Aportaciones INFONAVIT</t>
  </si>
  <si>
    <t>Ahorro para el retiro</t>
  </si>
  <si>
    <t>Liquidaciones por indemnizaciones y por sueldos y salarios caídos</t>
  </si>
  <si>
    <t>Productos alimenticios para el personal en las instalaciones de las dependencias y entidades</t>
  </si>
  <si>
    <t>Materiales de construcción de concreto</t>
  </si>
  <si>
    <t>Materiales diversos</t>
  </si>
  <si>
    <t>Fertilizantes y abonos</t>
  </si>
  <si>
    <t>Combustibles, lubricantes y aditivos para vehículos terrestres, aéreos, marítimos, lacustres y fluviales asignados a servidores públicos</t>
  </si>
  <si>
    <t>Prendas de protección personal</t>
  </si>
  <si>
    <t>Servicio de energía eléctrica</t>
  </si>
  <si>
    <t>Servicio de agua</t>
  </si>
  <si>
    <t xml:space="preserve">Arrendamiento de maquinaria y equipo </t>
  </si>
  <si>
    <t>Impresiones de documentos oficiales para la prestación de servicios públicos, identificación, formatos administrativos y fiscales, formas valoradas, certificados y títulos</t>
  </si>
  <si>
    <t>Conservación y mantenimiento de inmuebles</t>
  </si>
  <si>
    <t>Mantenimiento y conservación de vehículos terrestres, aéreos, marítimos, lacustres y fluviales</t>
  </si>
  <si>
    <t>Difusión e información de mensajes y actividades gubernamentales</t>
  </si>
  <si>
    <t>Herramientas y maquinas-herramienta</t>
  </si>
  <si>
    <t>31120-8302-F0002-1131</t>
  </si>
  <si>
    <t>31120-8302-F0002-1221</t>
  </si>
  <si>
    <t>31120-8302-F0002-1312</t>
  </si>
  <si>
    <t>31120-8302-F0002-1321</t>
  </si>
  <si>
    <t>31120-8302-F0002-1323</t>
  </si>
  <si>
    <t>31120-8302-F0002-1331</t>
  </si>
  <si>
    <t>31120-8302-F0002-1413</t>
  </si>
  <si>
    <t>31120-8302-F0002-1421</t>
  </si>
  <si>
    <t>31120-8302-F0002-1431</t>
  </si>
  <si>
    <t>31120-8302-F0002-1522</t>
  </si>
  <si>
    <t>31120-8302-F0002-2161</t>
  </si>
  <si>
    <t>31120-8302-F0002-2212</t>
  </si>
  <si>
    <t>31120-8302-F0002-2421</t>
  </si>
  <si>
    <t>31120-8302-F0002-2461</t>
  </si>
  <si>
    <t>31120-8302-F0002-2491</t>
  </si>
  <si>
    <t>31120-8302-F0002-2521</t>
  </si>
  <si>
    <t>31120-8302-F0002-2612</t>
  </si>
  <si>
    <t>31120-8302-F0002-2722</t>
  </si>
  <si>
    <t>31120-8302-F0002-2911</t>
  </si>
  <si>
    <t>31120-8302-F0002-3111</t>
  </si>
  <si>
    <t>31120-8302-F0002-3131</t>
  </si>
  <si>
    <t>31120-8302-F0002-3261</t>
  </si>
  <si>
    <t>31120-8302-F0002-3361</t>
  </si>
  <si>
    <t>31120-8302-F0002-3391</t>
  </si>
  <si>
    <t>31120-8302-F0002-3511</t>
  </si>
  <si>
    <t>31120-8302-F0002-3551</t>
  </si>
  <si>
    <t>31120-8302-F0002-3571</t>
  </si>
  <si>
    <t>31120-8302-F0002-3581</t>
  </si>
  <si>
    <t>31120-8302-F0002-3611</t>
  </si>
  <si>
    <t>31120-8302-F0002-3821</t>
  </si>
  <si>
    <t>31120-8303-F0003-1131</t>
  </si>
  <si>
    <t>31120-8303-F0003-1221</t>
  </si>
  <si>
    <t>31120-8303-F0003-1312</t>
  </si>
  <si>
    <t>31120-8303-F0003-1321</t>
  </si>
  <si>
    <t>31120-8303-F0003-1323</t>
  </si>
  <si>
    <t>31120-8303-F0003-1342</t>
  </si>
  <si>
    <t>31120-8303-F0003-1413</t>
  </si>
  <si>
    <t>31120-8303-F0003-1421</t>
  </si>
  <si>
    <t>31120-8303-F0003-1431</t>
  </si>
  <si>
    <t>31120-8303-F0003-1522</t>
  </si>
  <si>
    <t>31120-8303-F0003-2111</t>
  </si>
  <si>
    <t>31120-8303-F0003-2212</t>
  </si>
  <si>
    <t>31120-8303-F0003-2491</t>
  </si>
  <si>
    <t>31120-8303-F0003-2612</t>
  </si>
  <si>
    <t>31120-8303-F0003-2731</t>
  </si>
  <si>
    <t>31120-8303-F0003-3361</t>
  </si>
  <si>
    <t>31120-8303-F0003-3391</t>
  </si>
  <si>
    <t>31120-8303-F0003-3441</t>
  </si>
  <si>
    <t>31120-8303-F0003-3551</t>
  </si>
  <si>
    <t>31120-8303-F0003-3581</t>
  </si>
  <si>
    <t>31120-8303-F0003-3611</t>
  </si>
  <si>
    <t>31120-8303-F0003-3751</t>
  </si>
  <si>
    <t>31120-8303-F0003-3821</t>
  </si>
  <si>
    <t>Compensaciones por servicios</t>
  </si>
  <si>
    <t>Materiales y útiles de oficina</t>
  </si>
  <si>
    <t>Viáticos nacionales para servidores públicos en el desempeño de funciones oficiales</t>
  </si>
  <si>
    <t>31120-8305-F0005-2421</t>
  </si>
  <si>
    <t>31120-8305-F0005-2461</t>
  </si>
  <si>
    <t>31120-8305-F0005-2491</t>
  </si>
  <si>
    <t>31120-8305-F0005-2731</t>
  </si>
  <si>
    <t>31120-8305-F0005-3511</t>
  </si>
  <si>
    <t>31120-8305-F0005-3821</t>
  </si>
  <si>
    <t>31120-8305-F0005-4411</t>
  </si>
  <si>
    <t>Gastos relacionados con actividades culturales, deportivas y de ayuda extraordinaria</t>
  </si>
  <si>
    <t>31120-8306-F0006-1131</t>
  </si>
  <si>
    <t>31120-8306-F0006-1221</t>
  </si>
  <si>
    <t>31120-8306-F0006-1312</t>
  </si>
  <si>
    <t>31120-8306-F0006-1321</t>
  </si>
  <si>
    <t>31120-8306-F0006-1323</t>
  </si>
  <si>
    <t>31120-8306-F0006-1342</t>
  </si>
  <si>
    <t>31120-8306-F0006-1413</t>
  </si>
  <si>
    <t>31120-8306-F0006-1421</t>
  </si>
  <si>
    <t>31120-8306-F0006-1431</t>
  </si>
  <si>
    <t>31120-8306-F0006-1522</t>
  </si>
  <si>
    <t>31120-8306-F0006-2111</t>
  </si>
  <si>
    <t>31120-8306-F0006-2112</t>
  </si>
  <si>
    <t>31120-8306-F0006-2121</t>
  </si>
  <si>
    <t>31120-8306-F0006-2212</t>
  </si>
  <si>
    <t>31120-8306-F0006-2491</t>
  </si>
  <si>
    <t>31120-8306-F0006-2612</t>
  </si>
  <si>
    <t>31120-8306-F0006-3141</t>
  </si>
  <si>
    <t>31120-8306-F0006-3152</t>
  </si>
  <si>
    <t>31120-8306-F0006-3231</t>
  </si>
  <si>
    <t>31120-8306-F0006-3271</t>
  </si>
  <si>
    <t>31120-8306-F0006-3361</t>
  </si>
  <si>
    <t>31120-8306-F0006-3391</t>
  </si>
  <si>
    <t>31120-8306-F0006-3411</t>
  </si>
  <si>
    <t>31120-8306-F0006-3451</t>
  </si>
  <si>
    <t>31120-8306-F0006-3531</t>
  </si>
  <si>
    <t>31120-8306-F0006-3551</t>
  </si>
  <si>
    <t>31120-8306-F0006-3611</t>
  </si>
  <si>
    <t>31120-8306-F0006-3751</t>
  </si>
  <si>
    <t>31120-8306-F0006-3781</t>
  </si>
  <si>
    <t>31120-8306-F0006-3821</t>
  </si>
  <si>
    <t>31120-8306-F0006-3852</t>
  </si>
  <si>
    <t>31120-8306-F0006-3921</t>
  </si>
  <si>
    <t>31120-8306-F0006-3951</t>
  </si>
  <si>
    <t>31120-8306-F0006-3981</t>
  </si>
  <si>
    <t>31120-8306-F0006-5111</t>
  </si>
  <si>
    <t>31120-8306-F0006-5151</t>
  </si>
  <si>
    <t>Equipos menores de oficina</t>
  </si>
  <si>
    <t>Servicio telefonía tradicional</t>
  </si>
  <si>
    <t>Radiolocalización</t>
  </si>
  <si>
    <t>Arrendamiento de mobiliario y equipo de administración</t>
  </si>
  <si>
    <t>Instalación, reparación y mantenimiento de bienes informáticos</t>
  </si>
  <si>
    <t>Gastos de las oficinas de servidores públicos superiores y mandos medios</t>
  </si>
  <si>
    <t>Otros impuestos y derechos</t>
  </si>
  <si>
    <t>Impuesto sobre nóminas</t>
  </si>
  <si>
    <t>Muebles de Oficina y Estanteria</t>
  </si>
  <si>
    <t>Computadoras y equipo periférico</t>
  </si>
  <si>
    <t>2.4.1/1</t>
  </si>
  <si>
    <t>2.4.1/2</t>
  </si>
  <si>
    <t>En el ejercicio fiscal 2018, la Entidad contará con 32 plazas de conformidad con lo siguiente:</t>
  </si>
  <si>
    <t>ADMINISTRACIÓN</t>
  </si>
  <si>
    <t>MERCADOLOGO</t>
  </si>
  <si>
    <t xml:space="preserve">AUXILIAR </t>
  </si>
  <si>
    <t xml:space="preserve">DIRECTOR </t>
  </si>
  <si>
    <t>SECRETARIA</t>
  </si>
  <si>
    <t xml:space="preserve">COORDINADOR </t>
  </si>
  <si>
    <t xml:space="preserve">ASISTENTE </t>
  </si>
  <si>
    <t xml:space="preserve">ENCARGADO RELACIONES PUBLICAS </t>
  </si>
  <si>
    <t>JEFATURA</t>
  </si>
  <si>
    <t>ABOGADO</t>
  </si>
  <si>
    <t>CONTADOR</t>
  </si>
  <si>
    <t>DEPORTE</t>
  </si>
  <si>
    <t xml:space="preserve">PROMOTOR </t>
  </si>
  <si>
    <t>INFRAESTRUCTURA</t>
  </si>
  <si>
    <t xml:space="preserve">JEFATURA </t>
  </si>
  <si>
    <t xml:space="preserve">MANTENIMIENTO </t>
  </si>
  <si>
    <t>JARDINERO</t>
  </si>
  <si>
    <t>SUPERVISOR INFRAESTRUCTURA</t>
  </si>
  <si>
    <t>INTENDENTE</t>
  </si>
  <si>
    <t>RECEPCIONISTA</t>
  </si>
  <si>
    <t>ENCARGADO DE DEPORTIVA</t>
  </si>
  <si>
    <t>ENCARGADO ESTACIONAMIENTO</t>
  </si>
  <si>
    <t>VIGILANTE</t>
  </si>
  <si>
    <t>VELADOR</t>
  </si>
  <si>
    <t>ISR Mensual</t>
  </si>
  <si>
    <t>Seguridad social Mensual</t>
  </si>
  <si>
    <t>Proporción de aguinaldo y prima vacacional</t>
  </si>
  <si>
    <t>Auxiliar A Nivel 2</t>
  </si>
  <si>
    <t>Auxiliar B Nivel 2</t>
  </si>
  <si>
    <t>Auxiliar C Nivel 3</t>
  </si>
  <si>
    <t>Coordinador A Nivel 1</t>
  </si>
  <si>
    <t>Coordinador A Nivel 2</t>
  </si>
  <si>
    <t>Encargado Rel. Pub. A Nivel 1</t>
  </si>
  <si>
    <t>Director Nivel 1</t>
  </si>
  <si>
    <t>Jardinero C Nivel 1</t>
  </si>
  <si>
    <t>Jardinero C Nivel 2</t>
  </si>
  <si>
    <t>Jardinero C Nivel 3</t>
  </si>
  <si>
    <t>Jardinero D Nivel 1</t>
  </si>
  <si>
    <t>Jefatura A Nivel 2</t>
  </si>
  <si>
    <t>Mantenimiento A Nivel 1</t>
  </si>
  <si>
    <t>Mercadologo Nivel 1</t>
  </si>
  <si>
    <t>Promotor A Nivel 2</t>
  </si>
  <si>
    <t>Promotor C Nivel 1</t>
  </si>
  <si>
    <t>Secretaria A Nivel 2</t>
  </si>
  <si>
    <t>Supervisor Infraest. A Nivel 1</t>
  </si>
  <si>
    <t>Supervisor Infraest. A Nivel 3</t>
  </si>
  <si>
    <t>*** Nota: Existen 5 plazas vacantes aún</t>
  </si>
  <si>
    <t>Asistente A Nivel 1</t>
  </si>
  <si>
    <t>El Presupuesto de Egresos de la entidad $ 18´831,262.31 se conforma por $ 17´180,262.31 de gasto propio y $1´651,000.00 proveniente de gasto federalizado y/o estatal.</t>
  </si>
  <si>
    <t>31120-8305-F0005-5611</t>
  </si>
  <si>
    <t>31120-8305-F0005-5671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</si>
</sst>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3" x14ac:knownFonts="1">
    <font>
      <sz val="11"/>
      <color theme="1"/>
      <name val="Calibri"/>
      <family val="2"/>
      <scheme val="minor"/>
    </font>
    <font>
      <b/>
      <sz val="11"/>
      <color theme="0"/>
      <name val="Calibri"/>
      <family val="2"/>
      <scheme val="minor"/>
    </font>
    <font>
      <sz val="11"/>
      <color theme="0"/>
      <name val="Calibri"/>
      <family val="2"/>
      <scheme val="minor"/>
    </font>
    <font>
      <sz val="10"/>
      <color rgb="FF595959"/>
      <name val="Arial"/>
      <family val="2"/>
    </font>
    <font>
      <sz val="9"/>
      <color rgb="FF0070C0"/>
      <name val="Arial"/>
      <family val="2"/>
    </font>
    <font>
      <sz val="8"/>
      <color rgb="FF0070C0"/>
      <name val="Arial"/>
      <family val="2"/>
    </font>
    <font>
      <u/>
      <sz val="11"/>
      <color theme="10"/>
      <name val="Calibri"/>
      <family val="2"/>
      <scheme val="minor"/>
    </font>
    <font>
      <b/>
      <sz val="10"/>
      <color rgb="FF595959"/>
      <name val="Arial"/>
      <family val="2"/>
    </font>
    <font>
      <sz val="9"/>
      <color rgb="FF595959"/>
      <name val="Calibri Light"/>
      <family val="2"/>
    </font>
    <font>
      <b/>
      <vertAlign val="superscript"/>
      <sz val="9"/>
      <color rgb="FF595959"/>
      <name val="Calibri Light"/>
      <family val="2"/>
    </font>
    <font>
      <sz val="10"/>
      <color theme="1"/>
      <name val="Calibri"/>
      <family val="2"/>
      <scheme val="minor"/>
    </font>
    <font>
      <b/>
      <sz val="10"/>
      <color theme="0"/>
      <name val="Arial"/>
      <family val="2"/>
    </font>
    <font>
      <sz val="9"/>
      <color rgb="FF595959"/>
      <name val="Arial"/>
      <family val="2"/>
    </font>
    <font>
      <sz val="10"/>
      <color theme="0"/>
      <name val="Arial"/>
      <family val="2"/>
    </font>
    <font>
      <sz val="11"/>
      <color rgb="FF595959"/>
      <name val="Arial"/>
      <family val="2"/>
    </font>
    <font>
      <sz val="9"/>
      <color rgb="FF000000"/>
      <name val="Arial"/>
      <family val="2"/>
    </font>
    <font>
      <sz val="11"/>
      <color rgb="FF000000"/>
      <name val="Calibri"/>
      <family val="2"/>
      <scheme val="minor"/>
    </font>
    <font>
      <sz val="9"/>
      <color rgb="FFFF0000"/>
      <name val="Arial"/>
      <family val="2"/>
    </font>
    <font>
      <i/>
      <sz val="10"/>
      <color rgb="FF595959"/>
      <name val="Arial"/>
      <family val="2"/>
    </font>
    <font>
      <b/>
      <vertAlign val="superscript"/>
      <sz val="9"/>
      <color theme="1"/>
      <name val="Calibri Light"/>
      <family val="2"/>
    </font>
    <font>
      <sz val="12"/>
      <color rgb="FF000000"/>
      <name val="Arial"/>
      <family val="2"/>
    </font>
    <font>
      <b/>
      <sz val="9"/>
      <color rgb="FF595959"/>
      <name val="Arial"/>
      <family val="2"/>
    </font>
    <font>
      <sz val="7"/>
      <color rgb="FF0070C0"/>
      <name val="Arial"/>
      <family val="2"/>
    </font>
    <font>
      <b/>
      <sz val="9"/>
      <color theme="0"/>
      <name val="Arial"/>
      <family val="2"/>
    </font>
    <font>
      <b/>
      <sz val="10"/>
      <color theme="0"/>
      <name val="Calibri"/>
      <family val="2"/>
      <scheme val="minor"/>
    </font>
    <font>
      <sz val="11"/>
      <color theme="1"/>
      <name val="Calibri"/>
      <family val="2"/>
      <scheme val="minor"/>
    </font>
    <font>
      <sz val="10"/>
      <name val="Arial"/>
      <family val="2"/>
    </font>
    <font>
      <b/>
      <sz val="8"/>
      <name val="Calibri"/>
      <family val="2"/>
      <scheme val="minor"/>
    </font>
    <font>
      <sz val="8"/>
      <name val="Calibri"/>
      <family val="2"/>
      <scheme val="minor"/>
    </font>
    <font>
      <b/>
      <sz val="8"/>
      <color theme="0"/>
      <name val="Calibri"/>
      <family val="2"/>
      <scheme val="minor"/>
    </font>
    <font>
      <b/>
      <sz val="7"/>
      <color theme="0"/>
      <name val="Calibri"/>
      <family val="2"/>
      <scheme val="minor"/>
    </font>
    <font>
      <b/>
      <sz val="10"/>
      <name val="Calibri"/>
      <family val="2"/>
      <scheme val="minor"/>
    </font>
    <font>
      <sz val="9"/>
      <color rgb="FF911844"/>
      <name val="Segoe UI"/>
      <family val="2"/>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9"/>
      <color rgb="FF000000"/>
      <name val="Arial"/>
      <family val="2"/>
    </font>
    <font>
      <b/>
      <sz val="11"/>
      <color rgb="FF000000"/>
      <name val="Calibri"/>
      <family val="2"/>
      <scheme val="minor"/>
    </font>
    <font>
      <b/>
      <sz val="14"/>
      <color theme="4" tint="-0.499984740745262"/>
      <name val="Calibri"/>
      <family val="2"/>
      <scheme val="minor"/>
    </font>
    <font>
      <b/>
      <sz val="10"/>
      <color theme="4" tint="-0.499984740745262"/>
      <name val="Arial"/>
      <family val="2"/>
    </font>
    <font>
      <b/>
      <sz val="12"/>
      <color theme="4" tint="-0.499984740745262"/>
      <name val="Arial"/>
      <family val="2"/>
    </font>
    <font>
      <sz val="8"/>
      <color theme="0"/>
      <name val="Arial"/>
      <family val="2"/>
    </font>
    <font>
      <u/>
      <sz val="11"/>
      <color theme="0"/>
      <name val="Calibri"/>
      <family val="2"/>
      <scheme val="minor"/>
    </font>
  </fonts>
  <fills count="19">
    <fill>
      <patternFill patternType="none"/>
    </fill>
    <fill>
      <patternFill patternType="gray125"/>
    </fill>
    <fill>
      <patternFill patternType="solid">
        <fgColor rgb="FFF2F2F2"/>
        <bgColor indexed="64"/>
      </patternFill>
    </fill>
    <fill>
      <gradientFill degree="135">
        <stop position="0">
          <color theme="4" tint="-0.49803155613879818"/>
        </stop>
        <stop position="0.5">
          <color theme="4"/>
        </stop>
        <stop position="1">
          <color theme="4" tint="-0.49803155613879818"/>
        </stop>
      </gradientFill>
    </fill>
    <fill>
      <patternFill patternType="solid">
        <fgColor rgb="FFFFFFFF"/>
        <bgColor indexed="64"/>
      </patternFill>
    </fill>
    <fill>
      <patternFill patternType="solid">
        <fgColor rgb="FFBFBFBF"/>
        <bgColor indexed="64"/>
      </patternFill>
    </fill>
    <fill>
      <patternFill patternType="solid">
        <fgColor theme="4" tint="-0.499984740745262"/>
        <bgColor indexed="64"/>
      </patternFill>
    </fill>
    <fill>
      <gradientFill degree="45">
        <stop position="0">
          <color theme="4" tint="-0.49803155613879818"/>
        </stop>
        <stop position="0.5">
          <color theme="4"/>
        </stop>
        <stop position="1">
          <color theme="4" tint="-0.49803155613879818"/>
        </stop>
      </gradientFill>
    </fill>
    <fill>
      <patternFill patternType="solid">
        <fgColor rgb="FFA6A6A6"/>
        <bgColor indexed="64"/>
      </patternFill>
    </fill>
    <fill>
      <patternFill patternType="solid">
        <fgColor rgb="FFD9D9D9"/>
        <bgColor indexed="64"/>
      </patternFill>
    </fill>
    <fill>
      <gradientFill type="path" top="1" bottom="1">
        <stop position="0">
          <color theme="4" tint="-0.25098422193060094"/>
        </stop>
        <stop position="1">
          <color theme="4" tint="0.40000610370189521"/>
        </stop>
      </gradientFill>
    </fill>
    <fill>
      <gradientFill degree="90">
        <stop position="0">
          <color theme="4" tint="-0.49803155613879818"/>
        </stop>
        <stop position="1">
          <color theme="4"/>
        </stop>
      </gradientFill>
    </fill>
    <fill>
      <gradientFill type="path" top="1" bottom="1">
        <stop position="0">
          <color theme="4" tint="-0.25098422193060094"/>
        </stop>
        <stop position="1">
          <color theme="4"/>
        </stop>
      </gradientFill>
    </fill>
    <fill>
      <gradientFill degree="45">
        <stop position="0">
          <color theme="4" tint="-0.25098422193060094"/>
        </stop>
        <stop position="0.5">
          <color theme="4"/>
        </stop>
        <stop position="1">
          <color theme="4" tint="-0.25098422193060094"/>
        </stop>
      </gradientFill>
    </fill>
    <fill>
      <gradientFill type="path" top="1" bottom="1">
        <stop position="0">
          <color theme="4" tint="-0.49803155613879818"/>
        </stop>
        <stop position="1">
          <color theme="4"/>
        </stop>
      </gradientFill>
    </fill>
    <fill>
      <gradientFill degree="135">
        <stop position="0">
          <color theme="4" tint="-0.25098422193060094"/>
        </stop>
        <stop position="0.5">
          <color theme="4"/>
        </stop>
        <stop position="1">
          <color theme="4" tint="-0.25098422193060094"/>
        </stop>
      </gradientFill>
    </fill>
    <fill>
      <gradientFill degree="270">
        <stop position="0">
          <color theme="8" tint="-0.25098422193060094"/>
        </stop>
        <stop position="1">
          <color theme="8" tint="-0.49803155613879818"/>
        </stop>
      </gradientFill>
    </fill>
    <fill>
      <patternFill patternType="solid">
        <fgColor theme="4" tint="0.79998168889431442"/>
        <bgColor indexed="64"/>
      </patternFill>
    </fill>
    <fill>
      <gradientFill degree="135">
        <stop position="0">
          <color theme="4" tint="0.40000610370189521"/>
        </stop>
        <stop position="0.5">
          <color theme="4" tint="0.80001220740379042"/>
        </stop>
        <stop position="1">
          <color theme="4" tint="0.40000610370189521"/>
        </stop>
      </gradient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5">
    <xf numFmtId="0" fontId="0" fillId="0" borderId="0"/>
    <xf numFmtId="0" fontId="6" fillId="0" borderId="0" applyNumberFormat="0" applyFill="0" applyBorder="0" applyAlignment="0" applyProtection="0"/>
    <xf numFmtId="43" fontId="25" fillId="0" borderId="0" applyFont="0" applyFill="0" applyBorder="0" applyAlignment="0" applyProtection="0"/>
    <xf numFmtId="0" fontId="26" fillId="0" borderId="0"/>
    <xf numFmtId="0" fontId="26" fillId="0" borderId="0"/>
  </cellStyleXfs>
  <cellXfs count="281">
    <xf numFmtId="0" fontId="0" fillId="0" borderId="0" xfId="0"/>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3" fillId="4" borderId="1" xfId="0" applyFont="1" applyFill="1" applyBorder="1" applyAlignment="1">
      <alignment wrapText="1"/>
    </xf>
    <xf numFmtId="0" fontId="8" fillId="0" borderId="0" xfId="0" applyFont="1" applyAlignment="1">
      <alignment wrapText="1"/>
    </xf>
    <xf numFmtId="0" fontId="13" fillId="3" borderId="1" xfId="0" applyFont="1" applyFill="1" applyBorder="1" applyAlignment="1">
      <alignment horizontal="center" vertical="center" wrapText="1"/>
    </xf>
    <xf numFmtId="0" fontId="7" fillId="2" borderId="5"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3" fillId="0" borderId="3" xfId="0" applyFont="1" applyBorder="1" applyAlignment="1">
      <alignment wrapText="1"/>
    </xf>
    <xf numFmtId="0" fontId="7" fillId="8" borderId="5" xfId="0" applyFont="1" applyFill="1" applyBorder="1" applyAlignment="1">
      <alignment wrapText="1"/>
    </xf>
    <xf numFmtId="0" fontId="7" fillId="8" borderId="6" xfId="0" applyFont="1" applyFill="1" applyBorder="1" applyAlignment="1">
      <alignment wrapText="1"/>
    </xf>
    <xf numFmtId="0" fontId="7" fillId="9" borderId="5" xfId="0" applyFont="1" applyFill="1" applyBorder="1" applyAlignment="1">
      <alignment wrapText="1"/>
    </xf>
    <xf numFmtId="0" fontId="3" fillId="9" borderId="6" xfId="0" applyFont="1" applyFill="1" applyBorder="1" applyAlignment="1">
      <alignment wrapText="1"/>
    </xf>
    <xf numFmtId="0" fontId="3" fillId="2" borderId="6" xfId="0" applyFont="1" applyFill="1" applyBorder="1" applyAlignment="1">
      <alignment wrapText="1"/>
    </xf>
    <xf numFmtId="0" fontId="7" fillId="0" borderId="5" xfId="0" applyFont="1" applyBorder="1" applyAlignment="1">
      <alignment wrapText="1"/>
    </xf>
    <xf numFmtId="0" fontId="4" fillId="2" borderId="6" xfId="0" applyFont="1" applyFill="1" applyBorder="1" applyAlignment="1">
      <alignment wrapText="1"/>
    </xf>
    <xf numFmtId="0" fontId="4" fillId="0" borderId="6" xfId="0" applyFont="1" applyBorder="1" applyAlignment="1">
      <alignment wrapText="1"/>
    </xf>
    <xf numFmtId="0" fontId="18" fillId="9" borderId="6" xfId="0" applyFont="1" applyFill="1" applyBorder="1" applyAlignment="1">
      <alignment wrapText="1"/>
    </xf>
    <xf numFmtId="0" fontId="4" fillId="0" borderId="1"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3" fillId="0" borderId="12" xfId="0" applyFont="1" applyBorder="1" applyAlignment="1">
      <alignment wrapText="1"/>
    </xf>
    <xf numFmtId="0" fontId="7" fillId="0" borderId="6" xfId="0" applyFont="1" applyBorder="1" applyAlignment="1">
      <alignment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20" fillId="0" borderId="0" xfId="0" applyFont="1" applyAlignment="1">
      <alignment wrapText="1"/>
    </xf>
    <xf numFmtId="0" fontId="13" fillId="11" borderId="1" xfId="0" applyFont="1" applyFill="1" applyBorder="1" applyAlignment="1">
      <alignment wrapText="1"/>
    </xf>
    <xf numFmtId="0" fontId="3" fillId="0" borderId="17" xfId="0" applyFont="1" applyBorder="1" applyAlignment="1">
      <alignment wrapText="1"/>
    </xf>
    <xf numFmtId="0" fontId="11" fillId="3" borderId="17" xfId="0" applyFont="1" applyFill="1" applyBorder="1" applyAlignment="1">
      <alignment wrapText="1"/>
    </xf>
    <xf numFmtId="0" fontId="13" fillId="12" borderId="17" xfId="0" applyFont="1" applyFill="1" applyBorder="1" applyAlignment="1">
      <alignment wrapText="1"/>
    </xf>
    <xf numFmtId="0" fontId="4" fillId="0" borderId="0" xfId="0" applyFont="1" applyAlignment="1">
      <alignment wrapText="1"/>
    </xf>
    <xf numFmtId="0" fontId="0" fillId="4" borderId="1" xfId="0" applyFont="1" applyFill="1" applyBorder="1" applyAlignment="1">
      <alignment wrapText="1"/>
    </xf>
    <xf numFmtId="0" fontId="2" fillId="13" borderId="15" xfId="0" applyFont="1" applyFill="1" applyBorder="1" applyAlignment="1">
      <alignment wrapText="1"/>
    </xf>
    <xf numFmtId="0" fontId="2" fillId="13" borderId="0" xfId="0" applyFont="1" applyFill="1" applyAlignment="1">
      <alignment wrapText="1"/>
    </xf>
    <xf numFmtId="0" fontId="7" fillId="14" borderId="1" xfId="0" applyFont="1" applyFill="1" applyBorder="1" applyAlignment="1">
      <alignment wrapText="1"/>
    </xf>
    <xf numFmtId="0" fontId="21" fillId="0" borderId="0" xfId="0" applyFont="1" applyAlignment="1">
      <alignment wrapText="1"/>
    </xf>
    <xf numFmtId="0" fontId="16" fillId="0" borderId="0" xfId="0" applyFont="1" applyAlignment="1">
      <alignment wrapText="1"/>
    </xf>
    <xf numFmtId="0" fontId="22" fillId="0" borderId="6" xfId="0" applyFont="1" applyBorder="1" applyAlignment="1">
      <alignment textRotation="90" wrapText="1"/>
    </xf>
    <xf numFmtId="0" fontId="7" fillId="0" borderId="17" xfId="0" applyFont="1" applyBorder="1" applyAlignment="1">
      <alignment wrapText="1"/>
    </xf>
    <xf numFmtId="0" fontId="11" fillId="3" borderId="17" xfId="0" applyFont="1" applyFill="1" applyBorder="1" applyAlignment="1">
      <alignment horizontal="center" wrapText="1"/>
    </xf>
    <xf numFmtId="0" fontId="23" fillId="3" borderId="17" xfId="0" applyFont="1" applyFill="1" applyBorder="1" applyAlignment="1">
      <alignment horizontal="center" wrapText="1"/>
    </xf>
    <xf numFmtId="0" fontId="24" fillId="14" borderId="17" xfId="0" applyFont="1" applyFill="1" applyBorder="1" applyAlignment="1">
      <alignment wrapText="1"/>
    </xf>
    <xf numFmtId="0" fontId="11" fillId="14" borderId="9" xfId="0" applyFont="1" applyFill="1" applyBorder="1" applyAlignment="1">
      <alignment horizontal="center" wrapText="1"/>
    </xf>
    <xf numFmtId="0" fontId="11" fillId="14" borderId="10" xfId="0" applyFont="1" applyFill="1" applyBorder="1" applyAlignment="1">
      <alignment horizontal="center" wrapText="1"/>
    </xf>
    <xf numFmtId="0" fontId="11" fillId="14" borderId="5" xfId="0" applyFont="1" applyFill="1" applyBorder="1" applyAlignment="1">
      <alignment horizontal="center" wrapText="1"/>
    </xf>
    <xf numFmtId="0" fontId="11" fillId="14" borderId="6" xfId="0" applyFont="1" applyFill="1" applyBorder="1" applyAlignment="1">
      <alignment horizontal="center" wrapText="1"/>
    </xf>
    <xf numFmtId="0" fontId="1" fillId="14" borderId="6" xfId="0" applyFont="1" applyFill="1" applyBorder="1" applyAlignment="1">
      <alignment horizontal="center" wrapText="1"/>
    </xf>
    <xf numFmtId="0" fontId="3" fillId="0" borderId="0" xfId="0" applyFont="1" applyAlignment="1">
      <alignment horizontal="left" vertical="top" wrapText="1"/>
    </xf>
    <xf numFmtId="0" fontId="10"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 fillId="0" borderId="23" xfId="0" applyFont="1" applyBorder="1" applyAlignment="1">
      <alignment wrapText="1"/>
    </xf>
    <xf numFmtId="0" fontId="3" fillId="0" borderId="24" xfId="0" applyFont="1" applyBorder="1" applyAlignment="1">
      <alignment wrapText="1"/>
    </xf>
    <xf numFmtId="0" fontId="13" fillId="15" borderId="25" xfId="0" applyFont="1" applyFill="1" applyBorder="1" applyAlignment="1">
      <alignment wrapText="1"/>
    </xf>
    <xf numFmtId="0" fontId="13" fillId="15" borderId="26" xfId="0" applyFont="1" applyFill="1" applyBorder="1" applyAlignment="1">
      <alignment wrapText="1"/>
    </xf>
    <xf numFmtId="0" fontId="13" fillId="15" borderId="28" xfId="0" applyFont="1" applyFill="1"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4" fillId="0" borderId="24" xfId="0" applyFont="1" applyBorder="1" applyAlignment="1">
      <alignment wrapText="1"/>
    </xf>
    <xf numFmtId="43" fontId="0" fillId="0" borderId="0" xfId="2" applyFont="1"/>
    <xf numFmtId="0" fontId="29" fillId="14"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4" fillId="16" borderId="0" xfId="0" applyFont="1" applyFill="1" applyBorder="1" applyAlignment="1">
      <alignment horizontal="center" vertical="center" wrapText="1"/>
    </xf>
    <xf numFmtId="0" fontId="30" fillId="16" borderId="0" xfId="0" applyFont="1" applyFill="1" applyBorder="1" applyAlignment="1">
      <alignment horizontal="center" vertical="center"/>
    </xf>
    <xf numFmtId="0" fontId="29" fillId="16" borderId="0" xfId="0" applyFont="1" applyFill="1" applyBorder="1" applyAlignment="1">
      <alignment horizontal="center" vertical="center" wrapText="1"/>
    </xf>
    <xf numFmtId="0" fontId="29" fillId="16" borderId="0" xfId="0" applyFont="1" applyFill="1" applyBorder="1" applyAlignment="1">
      <alignment horizontal="center" vertical="center"/>
    </xf>
    <xf numFmtId="0" fontId="32" fillId="0" borderId="0" xfId="0" applyFont="1"/>
    <xf numFmtId="0" fontId="11" fillId="13" borderId="3" xfId="0" applyFont="1" applyFill="1" applyBorder="1" applyAlignment="1">
      <alignment wrapText="1"/>
    </xf>
    <xf numFmtId="0" fontId="11" fillId="13" borderId="6" xfId="0" applyFont="1" applyFill="1" applyBorder="1" applyAlignment="1">
      <alignment wrapText="1"/>
    </xf>
    <xf numFmtId="0" fontId="7" fillId="17" borderId="6" xfId="0" applyFont="1" applyFill="1" applyBorder="1" applyAlignment="1">
      <alignment wrapText="1"/>
    </xf>
    <xf numFmtId="0" fontId="3" fillId="0" borderId="5" xfId="0" applyFont="1" applyBorder="1" applyAlignment="1">
      <alignment horizontal="center" vertical="center" wrapText="1"/>
    </xf>
    <xf numFmtId="0" fontId="7" fillId="18" borderId="5" xfId="0" applyFont="1" applyFill="1" applyBorder="1" applyAlignment="1">
      <alignment horizontal="center" vertical="center" wrapText="1"/>
    </xf>
    <xf numFmtId="0" fontId="7" fillId="18" borderId="6" xfId="0" applyFont="1" applyFill="1" applyBorder="1" applyAlignment="1">
      <alignment wrapText="1"/>
    </xf>
    <xf numFmtId="0" fontId="7" fillId="17" borderId="5" xfId="0" applyFont="1" applyFill="1" applyBorder="1" applyAlignment="1">
      <alignment horizontal="center" vertical="center" wrapText="1"/>
    </xf>
    <xf numFmtId="0" fontId="33" fillId="17" borderId="5" xfId="0" applyFont="1" applyFill="1" applyBorder="1" applyAlignment="1">
      <alignment wrapText="1"/>
    </xf>
    <xf numFmtId="0" fontId="11" fillId="7" borderId="1" xfId="0" applyFont="1" applyFill="1" applyBorder="1" applyAlignment="1">
      <alignment horizontal="center" vertical="center" wrapText="1"/>
    </xf>
    <xf numFmtId="0" fontId="41" fillId="7" borderId="3" xfId="0" applyFont="1" applyFill="1" applyBorder="1" applyAlignment="1">
      <alignment textRotation="90" wrapText="1"/>
    </xf>
    <xf numFmtId="0" fontId="0" fillId="0" borderId="0" xfId="0" applyFill="1"/>
    <xf numFmtId="0" fontId="13" fillId="7" borderId="1" xfId="0" applyFont="1" applyFill="1" applyBorder="1" applyAlignment="1">
      <alignment wrapText="1"/>
    </xf>
    <xf numFmtId="0" fontId="7" fillId="17" borderId="1" xfId="0" applyFont="1" applyFill="1" applyBorder="1" applyAlignment="1">
      <alignment wrapText="1"/>
    </xf>
    <xf numFmtId="0" fontId="11" fillId="13"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3" fillId="0" borderId="1" xfId="0" applyFont="1" applyBorder="1" applyAlignment="1">
      <alignment horizontal="center" vertical="center" wrapText="1"/>
    </xf>
    <xf numFmtId="43" fontId="3" fillId="0" borderId="1" xfId="2" applyFont="1" applyBorder="1" applyAlignment="1">
      <alignment wrapText="1"/>
    </xf>
    <xf numFmtId="43" fontId="11" fillId="3" borderId="1" xfId="0" applyNumberFormat="1" applyFont="1" applyFill="1" applyBorder="1" applyAlignment="1">
      <alignment wrapText="1"/>
    </xf>
    <xf numFmtId="43" fontId="3" fillId="4" borderId="1" xfId="2" applyFont="1" applyFill="1" applyBorder="1" applyAlignment="1">
      <alignment wrapText="1"/>
    </xf>
    <xf numFmtId="43" fontId="12" fillId="4" borderId="1" xfId="2" applyFont="1" applyFill="1" applyBorder="1" applyAlignment="1">
      <alignment wrapText="1"/>
    </xf>
    <xf numFmtId="43" fontId="13" fillId="3" borderId="1" xfId="0" applyNumberFormat="1" applyFont="1" applyFill="1" applyBorder="1" applyAlignment="1">
      <alignment horizontal="center" vertical="center" wrapText="1"/>
    </xf>
    <xf numFmtId="43" fontId="11" fillId="6" borderId="3" xfId="2" applyFont="1" applyFill="1" applyBorder="1" applyAlignment="1">
      <alignment horizontal="center" vertical="center" wrapText="1"/>
    </xf>
    <xf numFmtId="43" fontId="1" fillId="13" borderId="3" xfId="2" applyFont="1" applyFill="1" applyBorder="1" applyAlignment="1">
      <alignment wrapText="1"/>
    </xf>
    <xf numFmtId="43" fontId="33" fillId="17" borderId="6" xfId="2" applyFont="1" applyFill="1" applyBorder="1" applyAlignment="1">
      <alignment wrapText="1"/>
    </xf>
    <xf numFmtId="43" fontId="0" fillId="0" borderId="6" xfId="2" applyFont="1" applyBorder="1" applyAlignment="1">
      <alignment wrapText="1"/>
    </xf>
    <xf numFmtId="43" fontId="1" fillId="13" borderId="6" xfId="2" applyFont="1" applyFill="1" applyBorder="1" applyAlignment="1">
      <alignment wrapText="1"/>
    </xf>
    <xf numFmtId="43" fontId="36" fillId="17" borderId="6" xfId="2" applyFont="1" applyFill="1" applyBorder="1" applyAlignment="1">
      <alignment wrapText="1"/>
    </xf>
    <xf numFmtId="43" fontId="37" fillId="17" borderId="3" xfId="2" applyFont="1" applyFill="1" applyBorder="1" applyAlignment="1">
      <alignment wrapText="1"/>
    </xf>
    <xf numFmtId="43" fontId="11" fillId="7" borderId="3" xfId="2" applyFont="1" applyFill="1" applyBorder="1" applyAlignment="1">
      <alignment wrapText="1"/>
    </xf>
    <xf numFmtId="43" fontId="11" fillId="7" borderId="6" xfId="2" applyFont="1" applyFill="1" applyBorder="1" applyAlignment="1">
      <alignment wrapText="1"/>
    </xf>
    <xf numFmtId="43" fontId="3" fillId="0" borderId="6" xfId="2" applyFont="1" applyBorder="1" applyAlignment="1">
      <alignment wrapText="1"/>
    </xf>
    <xf numFmtId="0" fontId="7" fillId="9" borderId="1" xfId="0" applyFont="1" applyFill="1" applyBorder="1" applyAlignment="1">
      <alignment wrapText="1"/>
    </xf>
    <xf numFmtId="0" fontId="3" fillId="9" borderId="1" xfId="0" applyFont="1" applyFill="1" applyBorder="1" applyAlignment="1">
      <alignment wrapText="1"/>
    </xf>
    <xf numFmtId="0" fontId="0" fillId="0" borderId="0" xfId="0" applyBorder="1" applyAlignment="1">
      <alignment wrapText="1"/>
    </xf>
    <xf numFmtId="43" fontId="0" fillId="0" borderId="9" xfId="2" applyFont="1" applyBorder="1" applyAlignment="1">
      <alignment wrapText="1"/>
    </xf>
    <xf numFmtId="0" fontId="0" fillId="0" borderId="15" xfId="0"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4" fillId="0" borderId="5" xfId="0" applyFont="1" applyBorder="1" applyAlignment="1">
      <alignment wrapText="1"/>
    </xf>
    <xf numFmtId="43" fontId="0" fillId="0" borderId="0" xfId="2" applyFont="1" applyAlignment="1">
      <alignment wrapText="1"/>
    </xf>
    <xf numFmtId="43" fontId="13" fillId="10" borderId="3" xfId="2" applyFont="1" applyFill="1" applyBorder="1" applyAlignment="1">
      <alignment wrapText="1"/>
    </xf>
    <xf numFmtId="43" fontId="0" fillId="8" borderId="6" xfId="2" applyFont="1" applyFill="1" applyBorder="1" applyAlignment="1">
      <alignment wrapText="1"/>
    </xf>
    <xf numFmtId="43" fontId="0" fillId="5" borderId="6" xfId="2" applyFont="1" applyFill="1" applyBorder="1" applyAlignment="1">
      <alignment wrapText="1"/>
    </xf>
    <xf numFmtId="43" fontId="0" fillId="9" borderId="6" xfId="2" applyFont="1" applyFill="1" applyBorder="1" applyAlignment="1">
      <alignment wrapText="1"/>
    </xf>
    <xf numFmtId="43" fontId="0" fillId="2" borderId="6" xfId="2" applyFont="1" applyFill="1" applyBorder="1" applyAlignment="1">
      <alignment wrapText="1"/>
    </xf>
    <xf numFmtId="43" fontId="3" fillId="2" borderId="6" xfId="2" applyFont="1" applyFill="1" applyBorder="1" applyAlignment="1">
      <alignment wrapText="1"/>
    </xf>
    <xf numFmtId="43" fontId="0" fillId="0" borderId="16" xfId="2" applyFont="1" applyBorder="1" applyAlignment="1">
      <alignment wrapText="1"/>
    </xf>
    <xf numFmtId="43" fontId="0" fillId="0" borderId="5" xfId="2" applyFont="1" applyBorder="1" applyAlignment="1">
      <alignment wrapText="1"/>
    </xf>
    <xf numFmtId="43" fontId="0" fillId="9" borderId="1" xfId="2" applyFont="1" applyFill="1" applyBorder="1" applyAlignment="1">
      <alignment wrapText="1"/>
    </xf>
    <xf numFmtId="43" fontId="3" fillId="9" borderId="6" xfId="2" quotePrefix="1" applyFont="1" applyFill="1" applyBorder="1" applyAlignment="1">
      <alignment wrapText="1"/>
    </xf>
    <xf numFmtId="43" fontId="0" fillId="0" borderId="0" xfId="2" applyFont="1" applyAlignment="1">
      <alignment horizontal="center" wrapText="1"/>
    </xf>
    <xf numFmtId="43" fontId="11" fillId="3" borderId="3" xfId="2" applyFont="1" applyFill="1" applyBorder="1" applyAlignment="1">
      <alignment horizontal="center" vertical="center" wrapText="1"/>
    </xf>
    <xf numFmtId="43" fontId="0" fillId="18" borderId="6" xfId="2" applyFont="1" applyFill="1" applyBorder="1" applyAlignment="1">
      <alignment horizontal="center" wrapText="1"/>
    </xf>
    <xf numFmtId="43" fontId="0" fillId="17" borderId="6" xfId="2" applyFont="1" applyFill="1" applyBorder="1" applyAlignment="1">
      <alignment horizontal="center" wrapText="1"/>
    </xf>
    <xf numFmtId="43" fontId="0" fillId="0" borderId="6" xfId="2" applyFont="1" applyBorder="1" applyAlignment="1">
      <alignment horizontal="center" wrapText="1"/>
    </xf>
    <xf numFmtId="43" fontId="15" fillId="17" borderId="6" xfId="2" applyFont="1" applyFill="1" applyBorder="1" applyAlignment="1">
      <alignment horizontal="center" wrapText="1"/>
    </xf>
    <xf numFmtId="43" fontId="11" fillId="3" borderId="3" xfId="2" applyFont="1" applyFill="1" applyBorder="1" applyAlignment="1">
      <alignment horizontal="center" wrapText="1"/>
    </xf>
    <xf numFmtId="43" fontId="0" fillId="0" borderId="0" xfId="2" applyFont="1" applyAlignment="1">
      <alignment horizontal="center"/>
    </xf>
    <xf numFmtId="43" fontId="11" fillId="7" borderId="3" xfId="2" applyFont="1" applyFill="1" applyBorder="1" applyAlignment="1">
      <alignment horizontal="center" vertical="center" wrapText="1"/>
    </xf>
    <xf numFmtId="43" fontId="12" fillId="0" borderId="6" xfId="2" applyFont="1" applyBorder="1" applyAlignment="1">
      <alignment wrapText="1"/>
    </xf>
    <xf numFmtId="43" fontId="21" fillId="17" borderId="6" xfId="2" applyFont="1" applyFill="1" applyBorder="1" applyAlignment="1">
      <alignment wrapText="1"/>
    </xf>
    <xf numFmtId="43" fontId="12" fillId="5" borderId="6" xfId="2" applyFont="1" applyFill="1" applyBorder="1" applyAlignment="1">
      <alignment wrapText="1"/>
    </xf>
    <xf numFmtId="43" fontId="3" fillId="5" borderId="6" xfId="2" applyFont="1" applyFill="1" applyBorder="1" applyAlignment="1">
      <alignment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4" borderId="1" xfId="0" applyFont="1" applyFill="1" applyBorder="1" applyAlignment="1">
      <alignment horizontal="center" wrapText="1"/>
    </xf>
    <xf numFmtId="0" fontId="3" fillId="4" borderId="5" xfId="0" applyFont="1" applyFill="1" applyBorder="1" applyAlignment="1">
      <alignment horizontal="center" wrapText="1"/>
    </xf>
    <xf numFmtId="43" fontId="13" fillId="7" borderId="1" xfId="2" applyFont="1" applyFill="1" applyBorder="1" applyAlignment="1">
      <alignment wrapText="1"/>
    </xf>
    <xf numFmtId="43" fontId="0" fillId="17" borderId="1" xfId="2" applyFont="1" applyFill="1" applyBorder="1" applyAlignment="1">
      <alignment wrapText="1"/>
    </xf>
    <xf numFmtId="43" fontId="0" fillId="0" borderId="1" xfId="2" applyFont="1" applyBorder="1" applyAlignment="1">
      <alignment wrapText="1"/>
    </xf>
    <xf numFmtId="43" fontId="16" fillId="0" borderId="1" xfId="2" applyFont="1" applyBorder="1" applyAlignment="1">
      <alignment wrapText="1"/>
    </xf>
    <xf numFmtId="43" fontId="16" fillId="2" borderId="1" xfId="2" applyFont="1" applyFill="1" applyBorder="1" applyAlignment="1">
      <alignment wrapText="1"/>
    </xf>
    <xf numFmtId="43" fontId="13" fillId="7" borderId="1" xfId="2" applyFont="1" applyFill="1" applyBorder="1" applyAlignment="1">
      <alignment horizontal="center" wrapText="1"/>
    </xf>
    <xf numFmtId="0" fontId="0" fillId="0" borderId="0" xfId="0" applyAlignment="1">
      <alignment horizontal="center"/>
    </xf>
    <xf numFmtId="43" fontId="29" fillId="14" borderId="0" xfId="2" applyFont="1" applyFill="1" applyBorder="1" applyAlignment="1">
      <alignment horizontal="center" vertical="center" wrapText="1"/>
    </xf>
    <xf numFmtId="43" fontId="33" fillId="0" borderId="0" xfId="2" applyFont="1" applyAlignment="1">
      <alignment horizontal="center"/>
    </xf>
    <xf numFmtId="43" fontId="24" fillId="16" borderId="0" xfId="2" applyFont="1" applyFill="1" applyBorder="1" applyAlignment="1">
      <alignment horizontal="center" vertical="center"/>
    </xf>
    <xf numFmtId="43" fontId="33" fillId="0" borderId="0" xfId="2" applyFont="1"/>
    <xf numFmtId="0" fontId="4" fillId="0" borderId="1" xfId="0" applyFont="1" applyBorder="1" applyAlignment="1">
      <alignment horizontal="center" wrapText="1"/>
    </xf>
    <xf numFmtId="0" fontId="0" fillId="0" borderId="0" xfId="0" applyAlignment="1">
      <alignment horizont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0" xfId="0" applyAlignment="1">
      <alignment vertical="center"/>
    </xf>
    <xf numFmtId="43" fontId="16" fillId="0" borderId="6" xfId="2" applyFont="1" applyBorder="1" applyAlignment="1">
      <alignment wrapText="1"/>
    </xf>
    <xf numFmtId="43" fontId="37" fillId="0" borderId="6" xfId="2" applyFont="1" applyBorder="1" applyAlignment="1">
      <alignment wrapText="1"/>
    </xf>
    <xf numFmtId="0" fontId="0" fillId="0" borderId="1" xfId="0" applyBorder="1" applyAlignment="1">
      <alignment horizontal="center" wrapText="1"/>
    </xf>
    <xf numFmtId="43" fontId="0" fillId="0" borderId="0" xfId="0" applyNumberFormat="1"/>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0" xfId="0" applyFont="1" applyAlignment="1">
      <alignment horizontal="left" vertical="top" wrapText="1"/>
    </xf>
    <xf numFmtId="0" fontId="34" fillId="0" borderId="0" xfId="0" applyFont="1" applyFill="1" applyAlignment="1">
      <alignment horizont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5" fillId="0" borderId="0" xfId="0" applyFont="1" applyFill="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7" fillId="17" borderId="2" xfId="0" applyFont="1" applyFill="1" applyBorder="1" applyAlignment="1">
      <alignment wrapText="1"/>
    </xf>
    <xf numFmtId="0" fontId="7" fillId="17" borderId="3" xfId="0" applyFont="1" applyFill="1" applyBorder="1" applyAlignment="1">
      <alignment wrapText="1"/>
    </xf>
    <xf numFmtId="0" fontId="3" fillId="0" borderId="7" xfId="0" applyFont="1" applyBorder="1" applyAlignment="1">
      <alignment horizontal="left" vertical="center" wrapText="1"/>
    </xf>
    <xf numFmtId="0" fontId="23" fillId="7" borderId="8" xfId="0" applyFont="1" applyFill="1" applyBorder="1" applyAlignment="1">
      <alignment wrapText="1"/>
    </xf>
    <xf numFmtId="0" fontId="23" fillId="7" borderId="6" xfId="0" applyFont="1" applyFill="1" applyBorder="1" applyAlignment="1">
      <alignment wrapText="1"/>
    </xf>
    <xf numFmtId="0" fontId="11" fillId="7" borderId="2" xfId="0" applyFont="1" applyFill="1" applyBorder="1" applyAlignment="1">
      <alignment wrapText="1"/>
    </xf>
    <xf numFmtId="0" fontId="11" fillId="7" borderId="3" xfId="0" applyFont="1" applyFill="1" applyBorder="1" applyAlignment="1">
      <alignment wrapText="1"/>
    </xf>
    <xf numFmtId="0" fontId="13" fillId="10" borderId="2" xfId="0" applyFont="1" applyFill="1" applyBorder="1" applyAlignment="1">
      <alignment wrapText="1"/>
    </xf>
    <xf numFmtId="0" fontId="13" fillId="10" borderId="3" xfId="0" applyFont="1" applyFill="1" applyBorder="1" applyAlignment="1">
      <alignment wrapText="1"/>
    </xf>
    <xf numFmtId="0" fontId="3" fillId="2" borderId="8" xfId="0" applyFont="1" applyFill="1" applyBorder="1" applyAlignment="1">
      <alignment wrapText="1"/>
    </xf>
    <xf numFmtId="0" fontId="3" fillId="2" borderId="6" xfId="0" applyFont="1" applyFill="1" applyBorder="1" applyAlignment="1">
      <alignment wrapText="1"/>
    </xf>
    <xf numFmtId="0" fontId="19" fillId="0" borderId="0" xfId="0" applyFont="1" applyAlignment="1">
      <alignment horizontal="left" wrapText="1"/>
    </xf>
    <xf numFmtId="0" fontId="35" fillId="0" borderId="0" xfId="0" applyFont="1" applyFill="1" applyAlignment="1">
      <alignment horizontal="center"/>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wrapText="1"/>
    </xf>
    <xf numFmtId="0" fontId="11" fillId="3" borderId="3" xfId="0" applyFont="1" applyFill="1" applyBorder="1" applyAlignment="1">
      <alignment wrapText="1"/>
    </xf>
    <xf numFmtId="0" fontId="38" fillId="0" borderId="0" xfId="0" applyFont="1" applyFill="1" applyAlignment="1">
      <alignment horizontal="center" vertical="center"/>
    </xf>
    <xf numFmtId="0" fontId="4" fillId="5" borderId="2" xfId="0" applyFont="1" applyFill="1" applyBorder="1" applyAlignment="1">
      <alignment wrapText="1"/>
    </xf>
    <xf numFmtId="0" fontId="4" fillId="5" borderId="11" xfId="0" applyFont="1" applyFill="1" applyBorder="1" applyAlignment="1">
      <alignment wrapText="1"/>
    </xf>
    <xf numFmtId="0" fontId="4" fillId="5" borderId="3" xfId="0" applyFont="1" applyFill="1" applyBorder="1" applyAlignment="1">
      <alignment wrapText="1"/>
    </xf>
    <xf numFmtId="0" fontId="7" fillId="17" borderId="11" xfId="0" applyFont="1" applyFill="1" applyBorder="1" applyAlignment="1">
      <alignment wrapText="1"/>
    </xf>
    <xf numFmtId="0" fontId="9" fillId="0" borderId="0" xfId="0" applyFont="1" applyAlignment="1">
      <alignment horizontal="left" wrapText="1"/>
    </xf>
    <xf numFmtId="0" fontId="4" fillId="0" borderId="11" xfId="0" applyFont="1" applyBorder="1" applyAlignment="1">
      <alignment wrapText="1"/>
    </xf>
    <xf numFmtId="0" fontId="4" fillId="0" borderId="3" xfId="0" applyFont="1" applyBorder="1" applyAlignment="1">
      <alignment wrapText="1"/>
    </xf>
    <xf numFmtId="0" fontId="7" fillId="17" borderId="12" xfId="0" applyFont="1" applyFill="1" applyBorder="1" applyAlignment="1">
      <alignment wrapText="1"/>
    </xf>
    <xf numFmtId="0" fontId="7" fillId="5" borderId="2" xfId="0" applyFont="1" applyFill="1" applyBorder="1" applyAlignment="1">
      <alignment wrapText="1"/>
    </xf>
    <xf numFmtId="0" fontId="7" fillId="5" borderId="3" xfId="0" applyFont="1" applyFill="1" applyBorder="1" applyAlignment="1">
      <alignment wrapText="1"/>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7" fillId="5" borderId="11" xfId="0" applyFont="1" applyFill="1" applyBorder="1" applyAlignment="1">
      <alignment wrapText="1"/>
    </xf>
    <xf numFmtId="0" fontId="7" fillId="5" borderId="12" xfId="0" applyFont="1" applyFill="1" applyBorder="1" applyAlignment="1">
      <alignment wrapText="1"/>
    </xf>
    <xf numFmtId="0" fontId="9" fillId="0" borderId="0" xfId="0" applyFont="1" applyAlignment="1">
      <alignment horizontal="center" wrapText="1"/>
    </xf>
    <xf numFmtId="0" fontId="11" fillId="3" borderId="10" xfId="0" applyFont="1" applyFill="1" applyBorder="1" applyAlignment="1">
      <alignment horizontal="center" vertical="center" wrapText="1"/>
    </xf>
    <xf numFmtId="0" fontId="33" fillId="0" borderId="0" xfId="0" applyFont="1" applyFill="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11" borderId="2" xfId="0" applyFont="1" applyFill="1" applyBorder="1" applyAlignment="1">
      <alignment wrapText="1"/>
    </xf>
    <xf numFmtId="0" fontId="13" fillId="11" borderId="11" xfId="0" applyFont="1" applyFill="1" applyBorder="1" applyAlignment="1">
      <alignment wrapText="1"/>
    </xf>
    <xf numFmtId="0" fontId="13" fillId="11" borderId="3" xfId="0" applyFont="1" applyFill="1" applyBorder="1" applyAlignment="1">
      <alignment wrapText="1"/>
    </xf>
    <xf numFmtId="0" fontId="39" fillId="0" borderId="0" xfId="0" applyFont="1" applyAlignment="1">
      <alignment horizontal="center" vertical="center" wrapText="1"/>
    </xf>
    <xf numFmtId="0" fontId="3" fillId="0" borderId="0" xfId="0" applyFont="1" applyAlignment="1">
      <alignment horizontal="left" wrapText="1"/>
    </xf>
    <xf numFmtId="0" fontId="0" fillId="0" borderId="16" xfId="0" applyFont="1" applyBorder="1" applyAlignment="1">
      <alignment horizontal="center" wrapText="1"/>
    </xf>
    <xf numFmtId="0" fontId="0" fillId="0" borderId="5" xfId="0" applyFont="1" applyBorder="1" applyAlignment="1">
      <alignment horizontal="center" wrapText="1"/>
    </xf>
    <xf numFmtId="0" fontId="13" fillId="14" borderId="2" xfId="0" applyFont="1" applyFill="1" applyBorder="1" applyAlignment="1">
      <alignment wrapText="1"/>
    </xf>
    <xf numFmtId="0" fontId="13" fillId="14" borderId="11" xfId="0" applyFont="1" applyFill="1" applyBorder="1" applyAlignment="1">
      <alignment wrapText="1"/>
    </xf>
    <xf numFmtId="0" fontId="13" fillId="14" borderId="3" xfId="0" applyFont="1" applyFill="1" applyBorder="1" applyAlignment="1">
      <alignment wrapText="1"/>
    </xf>
    <xf numFmtId="0" fontId="13" fillId="13" borderId="2"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6" xfId="0" applyFont="1" applyFill="1" applyBorder="1" applyAlignment="1">
      <alignment vertical="center" wrapText="1"/>
    </xf>
    <xf numFmtId="0" fontId="13" fillId="13" borderId="5" xfId="0" applyFont="1" applyFill="1" applyBorder="1" applyAlignment="1">
      <alignment vertical="center" wrapText="1"/>
    </xf>
    <xf numFmtId="0" fontId="40" fillId="0" borderId="0" xfId="0" applyFont="1" applyAlignment="1">
      <alignment horizontal="center" vertical="center" wrapText="1"/>
    </xf>
    <xf numFmtId="0" fontId="21" fillId="0" borderId="4" xfId="0" applyFont="1" applyBorder="1" applyAlignment="1">
      <alignment horizontal="center" wrapText="1"/>
    </xf>
    <xf numFmtId="0" fontId="41" fillId="7" borderId="11" xfId="0" applyFont="1" applyFill="1" applyBorder="1" applyAlignment="1">
      <alignment textRotation="90" wrapText="1"/>
    </xf>
    <xf numFmtId="0" fontId="41" fillId="7" borderId="3" xfId="0" applyFont="1" applyFill="1" applyBorder="1" applyAlignment="1">
      <alignment textRotation="90" wrapText="1"/>
    </xf>
    <xf numFmtId="0" fontId="41" fillId="7" borderId="16" xfId="0" applyFont="1" applyFill="1" applyBorder="1" applyAlignment="1">
      <alignment textRotation="90" wrapText="1"/>
    </xf>
    <xf numFmtId="0" fontId="41" fillId="7" borderId="9" xfId="0" applyFont="1" applyFill="1" applyBorder="1" applyAlignment="1">
      <alignment textRotation="90" wrapText="1"/>
    </xf>
    <xf numFmtId="0" fontId="41" fillId="7" borderId="5" xfId="0" applyFont="1" applyFill="1" applyBorder="1" applyAlignment="1">
      <alignment textRotation="90" wrapText="1"/>
    </xf>
    <xf numFmtId="0" fontId="42" fillId="7" borderId="16" xfId="1" applyFont="1" applyFill="1" applyBorder="1" applyAlignment="1">
      <alignment textRotation="90" wrapText="1"/>
    </xf>
    <xf numFmtId="0" fontId="42" fillId="7" borderId="9" xfId="1" applyFont="1" applyFill="1" applyBorder="1" applyAlignment="1">
      <alignment textRotation="90" wrapText="1"/>
    </xf>
    <xf numFmtId="0" fontId="42" fillId="7" borderId="5" xfId="1" applyFont="1" applyFill="1" applyBorder="1" applyAlignment="1">
      <alignment textRotation="90" wrapText="1"/>
    </xf>
    <xf numFmtId="43" fontId="37" fillId="0" borderId="16" xfId="2" applyFont="1" applyBorder="1" applyAlignment="1">
      <alignment horizontal="center" wrapText="1"/>
    </xf>
    <xf numFmtId="43" fontId="37" fillId="0" borderId="5" xfId="2" applyFont="1" applyBorder="1" applyAlignment="1">
      <alignment horizontal="center" wrapText="1"/>
    </xf>
    <xf numFmtId="0" fontId="3" fillId="0" borderId="10" xfId="0" applyFont="1" applyBorder="1" applyAlignment="1">
      <alignment textRotation="90" wrapText="1"/>
    </xf>
    <xf numFmtId="0" fontId="41" fillId="7" borderId="13" xfId="0" applyFont="1" applyFill="1" applyBorder="1" applyAlignment="1">
      <alignment textRotation="90" wrapText="1"/>
    </xf>
    <xf numFmtId="0" fontId="41" fillId="7" borderId="4" xfId="0" applyFont="1" applyFill="1" applyBorder="1" applyAlignment="1">
      <alignment textRotation="90" wrapText="1"/>
    </xf>
    <xf numFmtId="0" fontId="41" fillId="7" borderId="14" xfId="0" applyFont="1" applyFill="1" applyBorder="1" applyAlignment="1">
      <alignment textRotation="90" wrapText="1"/>
    </xf>
    <xf numFmtId="0" fontId="41" fillId="7" borderId="8" xfId="0" applyFont="1" applyFill="1" applyBorder="1" applyAlignment="1">
      <alignment textRotation="90" wrapText="1"/>
    </xf>
    <xf numFmtId="0" fontId="41" fillId="7" borderId="7" xfId="0" applyFont="1" applyFill="1" applyBorder="1" applyAlignment="1">
      <alignment textRotation="90" wrapText="1"/>
    </xf>
    <xf numFmtId="0" fontId="41" fillId="7" borderId="6" xfId="0" applyFont="1" applyFill="1" applyBorder="1" applyAlignment="1">
      <alignment textRotation="90" wrapText="1"/>
    </xf>
    <xf numFmtId="0" fontId="41" fillId="7" borderId="2" xfId="0" applyFont="1" applyFill="1" applyBorder="1" applyAlignment="1">
      <alignment textRotation="90" wrapText="1"/>
    </xf>
    <xf numFmtId="0" fontId="11" fillId="14" borderId="2" xfId="0" applyFont="1" applyFill="1" applyBorder="1" applyAlignment="1">
      <alignment horizontal="center" wrapText="1"/>
    </xf>
    <xf numFmtId="0" fontId="11" fillId="14" borderId="11" xfId="0" applyFont="1" applyFill="1" applyBorder="1" applyAlignment="1">
      <alignment horizontal="center" wrapText="1"/>
    </xf>
    <xf numFmtId="0" fontId="11" fillId="14" borderId="3"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3" fillId="14" borderId="18" xfId="0" applyFont="1" applyFill="1" applyBorder="1" applyAlignment="1">
      <alignment wrapText="1"/>
    </xf>
    <xf numFmtId="0" fontId="13" fillId="14" borderId="19" xfId="0" applyFont="1" applyFill="1" applyBorder="1" applyAlignment="1">
      <alignment wrapText="1"/>
    </xf>
    <xf numFmtId="0" fontId="13" fillId="14" borderId="20" xfId="0" applyFont="1" applyFill="1" applyBorder="1" applyAlignment="1">
      <alignment wrapText="1"/>
    </xf>
    <xf numFmtId="0" fontId="13" fillId="7" borderId="2" xfId="0" applyFont="1" applyFill="1" applyBorder="1" applyAlignment="1">
      <alignment wrapText="1"/>
    </xf>
    <xf numFmtId="0" fontId="13" fillId="7" borderId="3"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3" fillId="15" borderId="33" xfId="0" applyFont="1" applyFill="1" applyBorder="1" applyAlignment="1">
      <alignment wrapText="1"/>
    </xf>
    <xf numFmtId="0" fontId="13" fillId="15" borderId="34" xfId="0" applyFont="1" applyFill="1" applyBorder="1" applyAlignment="1">
      <alignment wrapText="1"/>
    </xf>
    <xf numFmtId="0" fontId="27" fillId="0" borderId="0" xfId="3" applyFont="1" applyBorder="1" applyAlignment="1">
      <alignment horizontal="center" vertical="center"/>
    </xf>
    <xf numFmtId="0" fontId="28" fillId="0" borderId="0" xfId="3" applyFont="1" applyBorder="1" applyAlignment="1">
      <alignment horizontal="center"/>
    </xf>
    <xf numFmtId="0" fontId="31" fillId="0" borderId="0" xfId="3" applyFont="1" applyBorder="1" applyAlignment="1">
      <alignment horizontal="center" vertical="center"/>
    </xf>
  </cellXfs>
  <cellStyles count="5">
    <cellStyle name="Hipervínculo" xfId="1" builtinId="8"/>
    <cellStyle name="Millares" xfId="2" builtinId="3"/>
    <cellStyle name="Normal" xfId="0" builtinId="0"/>
    <cellStyle name="Normal 2 2" xfId="3"/>
    <cellStyle name="Normal 3" xf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Hoja1!A1"/></Relationships>
</file>

<file path=xl/drawings/_rels/drawing2.xml.rels><?xml version="1.0" encoding="UTF-8" standalone="yes"?>
<Relationships xmlns="http://schemas.openxmlformats.org/package/2006/relationships"><Relationship Id="rId1" Type="http://schemas.openxmlformats.org/officeDocument/2006/relationships/hyperlink" Target="#Hoja1!A1"/></Relationships>
</file>

<file path=xl/drawings/_rels/drawing3.xml.rels><?xml version="1.0" encoding="UTF-8" standalone="yes"?>
<Relationships xmlns="http://schemas.openxmlformats.org/package/2006/relationships"><Relationship Id="rId1" Type="http://schemas.openxmlformats.org/officeDocument/2006/relationships/hyperlink" Target="#Hoja1!A1"/></Relationships>
</file>

<file path=xl/drawings/_rels/drawing4.xml.rels><?xml version="1.0" encoding="UTF-8" standalone="yes"?>
<Relationships xmlns="http://schemas.openxmlformats.org/package/2006/relationships"><Relationship Id="rId1" Type="http://schemas.openxmlformats.org/officeDocument/2006/relationships/hyperlink" Target="#Hoja1!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2661A517-193F-4455-B7C4-919E7BD872CE}"/>
            </a:ext>
          </a:extLst>
        </xdr:cNvPr>
        <xdr:cNvSpPr txBox="1"/>
      </xdr:nvSpPr>
      <xdr:spPr>
        <a:xfrm>
          <a:off x="103251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CE613474-F5C8-42A8-AB3A-1D3C6FBB359E}"/>
            </a:ext>
          </a:extLst>
        </xdr:cNvPr>
        <xdr:cNvSpPr txBox="1"/>
      </xdr:nvSpPr>
      <xdr:spPr>
        <a:xfrm>
          <a:off x="126873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5E8395D-9EF6-4307-ABFA-24EA469AFDF9}"/>
            </a:ext>
          </a:extLst>
        </xdr:cNvPr>
        <xdr:cNvSpPr txBox="1"/>
      </xdr:nvSpPr>
      <xdr:spPr>
        <a:xfrm>
          <a:off x="1564005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ED43C1A1-81F1-4392-BB52-EFBE453BE697}"/>
            </a:ext>
          </a:extLst>
        </xdr:cNvPr>
        <xdr:cNvSpPr txBox="1"/>
      </xdr:nvSpPr>
      <xdr:spPr>
        <a:xfrm>
          <a:off x="6638925"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C1"/>
    </sheetView>
  </sheetViews>
  <sheetFormatPr baseColWidth="10" defaultRowHeight="15" x14ac:dyDescent="0.25"/>
  <cols>
    <col min="1" max="1" width="2" bestFit="1" customWidth="1"/>
    <col min="2" max="2" width="44" customWidth="1"/>
    <col min="3" max="3" width="19.7109375" bestFit="1" customWidth="1"/>
    <col min="4" max="4" width="14.140625" bestFit="1" customWidth="1"/>
  </cols>
  <sheetData>
    <row r="1" spans="1:4" ht="40.5" customHeight="1" x14ac:dyDescent="0.25">
      <c r="A1" s="168" t="s">
        <v>945</v>
      </c>
      <c r="B1" s="168"/>
      <c r="C1" s="168"/>
    </row>
    <row r="2" spans="1:4" x14ac:dyDescent="0.25">
      <c r="A2" s="169" t="s">
        <v>970</v>
      </c>
      <c r="B2" s="169"/>
      <c r="C2" s="169"/>
    </row>
    <row r="3" spans="1:4" x14ac:dyDescent="0.25">
      <c r="A3" s="3" t="s">
        <v>0</v>
      </c>
      <c r="B3" s="1"/>
      <c r="C3" s="1"/>
    </row>
    <row r="4" spans="1:4" ht="25.5" x14ac:dyDescent="0.25">
      <c r="A4" s="164" t="s">
        <v>1</v>
      </c>
      <c r="B4" s="165"/>
      <c r="C4" s="6" t="s">
        <v>2</v>
      </c>
    </row>
    <row r="5" spans="1:4" x14ac:dyDescent="0.25">
      <c r="A5" s="4">
        <v>1</v>
      </c>
      <c r="B5" s="4" t="s">
        <v>3</v>
      </c>
      <c r="C5" s="93">
        <v>11731906.310000001</v>
      </c>
      <c r="D5" s="163"/>
    </row>
    <row r="6" spans="1:4" x14ac:dyDescent="0.25">
      <c r="A6" s="4">
        <v>2</v>
      </c>
      <c r="B6" s="4" t="s">
        <v>4</v>
      </c>
      <c r="C6" s="93">
        <v>0</v>
      </c>
    </row>
    <row r="7" spans="1:4" x14ac:dyDescent="0.25">
      <c r="A7" s="4">
        <v>4</v>
      </c>
      <c r="B7" s="4" t="s">
        <v>5</v>
      </c>
      <c r="C7" s="93">
        <v>5448356</v>
      </c>
    </row>
    <row r="8" spans="1:4" x14ac:dyDescent="0.25">
      <c r="A8" s="4">
        <v>5</v>
      </c>
      <c r="B8" s="4" t="s">
        <v>6</v>
      </c>
      <c r="C8" s="93">
        <v>0</v>
      </c>
    </row>
    <row r="9" spans="1:4" x14ac:dyDescent="0.25">
      <c r="A9" s="4">
        <v>6</v>
      </c>
      <c r="B9" s="4" t="s">
        <v>7</v>
      </c>
      <c r="C9" s="93">
        <v>1651000</v>
      </c>
    </row>
    <row r="10" spans="1:4" x14ac:dyDescent="0.25">
      <c r="A10" s="4">
        <v>7</v>
      </c>
      <c r="B10" s="4" t="s">
        <v>8</v>
      </c>
      <c r="C10" s="93">
        <v>0</v>
      </c>
    </row>
    <row r="11" spans="1:4" x14ac:dyDescent="0.25">
      <c r="A11" s="166" t="s">
        <v>9</v>
      </c>
      <c r="B11" s="167"/>
      <c r="C11" s="94">
        <f>SUM(C5:C10)</f>
        <v>18831262.310000002</v>
      </c>
    </row>
    <row r="12" spans="1:4" x14ac:dyDescent="0.25">
      <c r="A12" s="1"/>
      <c r="B12" s="1"/>
      <c r="C12" s="1"/>
    </row>
    <row r="13" spans="1:4" x14ac:dyDescent="0.25">
      <c r="A13" s="5" t="s">
        <v>0</v>
      </c>
      <c r="B13" s="1"/>
      <c r="C13" s="1"/>
    </row>
  </sheetData>
  <mergeCells count="4">
    <mergeCell ref="A4:B4"/>
    <mergeCell ref="A11:B11"/>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1"/>
    </sheetView>
  </sheetViews>
  <sheetFormatPr baseColWidth="10" defaultRowHeight="15" x14ac:dyDescent="0.25"/>
  <cols>
    <col min="1" max="1" width="45.7109375" bestFit="1" customWidth="1"/>
    <col min="2" max="2" width="19.7109375" bestFit="1" customWidth="1"/>
  </cols>
  <sheetData>
    <row r="1" spans="1:2" ht="51.75" customHeight="1" x14ac:dyDescent="0.25">
      <c r="A1" s="172" t="s">
        <v>950</v>
      </c>
      <c r="B1" s="172"/>
    </row>
    <row r="2" spans="1:2" x14ac:dyDescent="0.25">
      <c r="A2" s="3" t="s">
        <v>0</v>
      </c>
      <c r="B2" s="1"/>
    </row>
    <row r="3" spans="1:2" ht="26.25" x14ac:dyDescent="0.25">
      <c r="A3" s="37" t="s">
        <v>847</v>
      </c>
      <c r="B3" s="48" t="s">
        <v>2</v>
      </c>
    </row>
    <row r="4" spans="1:2" x14ac:dyDescent="0.25">
      <c r="A4" s="141" t="s">
        <v>986</v>
      </c>
      <c r="B4" s="141" t="s">
        <v>986</v>
      </c>
    </row>
    <row r="5" spans="1:2" x14ac:dyDescent="0.25">
      <c r="A5" s="36" t="s">
        <v>0</v>
      </c>
      <c r="B5" s="36" t="s">
        <v>0</v>
      </c>
    </row>
    <row r="6" spans="1:2" x14ac:dyDescent="0.25">
      <c r="A6" s="38" t="s">
        <v>503</v>
      </c>
      <c r="B6" s="38" t="s">
        <v>0</v>
      </c>
    </row>
    <row r="7" spans="1:2" x14ac:dyDescent="0.25">
      <c r="A7" s="2" t="s">
        <v>0</v>
      </c>
      <c r="B7" s="1"/>
    </row>
    <row r="8" spans="1:2" x14ac:dyDescent="0.25">
      <c r="A8" s="2" t="s">
        <v>0</v>
      </c>
      <c r="B8" s="1"/>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C1"/>
    </sheetView>
  </sheetViews>
  <sheetFormatPr baseColWidth="10" defaultRowHeight="15" x14ac:dyDescent="0.25"/>
  <cols>
    <col min="1" max="1" width="45.7109375" bestFit="1" customWidth="1"/>
    <col min="2" max="2" width="31.28515625" bestFit="1" customWidth="1"/>
    <col min="3" max="3" width="19.7109375" bestFit="1" customWidth="1"/>
  </cols>
  <sheetData>
    <row r="1" spans="1:3" ht="63.75" customHeight="1" x14ac:dyDescent="0.25">
      <c r="A1" s="172" t="s">
        <v>951</v>
      </c>
      <c r="B1" s="172"/>
      <c r="C1" s="172"/>
    </row>
    <row r="2" spans="1:3" ht="26.25" customHeight="1" x14ac:dyDescent="0.25">
      <c r="A2" s="221" t="s">
        <v>848</v>
      </c>
      <c r="B2" s="221"/>
      <c r="C2" s="221"/>
    </row>
    <row r="3" spans="1:3" x14ac:dyDescent="0.25">
      <c r="A3" s="2" t="s">
        <v>0</v>
      </c>
      <c r="B3" s="1"/>
      <c r="C3" s="1"/>
    </row>
    <row r="4" spans="1:3" ht="25.5" x14ac:dyDescent="0.25">
      <c r="A4" s="85" t="s">
        <v>849</v>
      </c>
      <c r="B4" s="85" t="s">
        <v>850</v>
      </c>
      <c r="C4" s="85" t="s">
        <v>2</v>
      </c>
    </row>
    <row r="5" spans="1:3" x14ac:dyDescent="0.25">
      <c r="A5" s="85" t="s">
        <v>851</v>
      </c>
      <c r="B5" s="85"/>
      <c r="C5" s="85" t="s">
        <v>0</v>
      </c>
    </row>
    <row r="6" spans="1:3" x14ac:dyDescent="0.25">
      <c r="A6" s="25" t="s">
        <v>852</v>
      </c>
      <c r="B6" s="25" t="s">
        <v>853</v>
      </c>
      <c r="C6" s="140" t="s">
        <v>986</v>
      </c>
    </row>
    <row r="7" spans="1:3" x14ac:dyDescent="0.25">
      <c r="A7" s="85" t="s">
        <v>854</v>
      </c>
      <c r="B7" s="85"/>
      <c r="C7" s="85" t="s">
        <v>0</v>
      </c>
    </row>
    <row r="8" spans="1:3" x14ac:dyDescent="0.25">
      <c r="A8" s="25" t="s">
        <v>852</v>
      </c>
      <c r="B8" s="25" t="s">
        <v>853</v>
      </c>
      <c r="C8" s="140" t="s">
        <v>986</v>
      </c>
    </row>
    <row r="9" spans="1:3" x14ac:dyDescent="0.25">
      <c r="A9" s="85" t="s">
        <v>855</v>
      </c>
      <c r="B9" s="85"/>
      <c r="C9" s="85" t="s">
        <v>0</v>
      </c>
    </row>
    <row r="10" spans="1:3" x14ac:dyDescent="0.25">
      <c r="A10" s="25" t="s">
        <v>852</v>
      </c>
      <c r="B10" s="25" t="s">
        <v>853</v>
      </c>
      <c r="C10" s="140" t="s">
        <v>986</v>
      </c>
    </row>
    <row r="11" spans="1:3" x14ac:dyDescent="0.25">
      <c r="A11" s="85" t="s">
        <v>856</v>
      </c>
      <c r="B11" s="85"/>
      <c r="C11" s="85" t="s">
        <v>0</v>
      </c>
    </row>
    <row r="12" spans="1:3" x14ac:dyDescent="0.25">
      <c r="A12" s="25" t="s">
        <v>852</v>
      </c>
      <c r="B12" s="25" t="s">
        <v>853</v>
      </c>
      <c r="C12" s="140" t="s">
        <v>986</v>
      </c>
    </row>
    <row r="13" spans="1:3" x14ac:dyDescent="0.25">
      <c r="A13" s="85" t="s">
        <v>503</v>
      </c>
      <c r="B13" s="85"/>
      <c r="C13" s="85" t="s">
        <v>0</v>
      </c>
    </row>
  </sheetData>
  <mergeCells count="2">
    <mergeCell ref="A1:C1"/>
    <mergeCell ref="A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1"/>
    </sheetView>
  </sheetViews>
  <sheetFormatPr baseColWidth="10" defaultRowHeight="15" x14ac:dyDescent="0.25"/>
  <cols>
    <col min="1" max="1" width="45.7109375" bestFit="1" customWidth="1"/>
    <col min="2" max="2" width="19.7109375" bestFit="1" customWidth="1"/>
  </cols>
  <sheetData>
    <row r="1" spans="1:2" ht="39" customHeight="1" x14ac:dyDescent="0.25">
      <c r="A1" s="172" t="s">
        <v>987</v>
      </c>
      <c r="B1" s="172"/>
    </row>
    <row r="2" spans="1:2" x14ac:dyDescent="0.25">
      <c r="A2" s="2" t="s">
        <v>0</v>
      </c>
      <c r="B2" s="1"/>
    </row>
    <row r="3" spans="1:2" ht="25.5" x14ac:dyDescent="0.25">
      <c r="A3" s="85" t="s">
        <v>857</v>
      </c>
      <c r="B3" s="85" t="s">
        <v>2</v>
      </c>
    </row>
    <row r="4" spans="1:2" x14ac:dyDescent="0.25">
      <c r="A4" s="25" t="s">
        <v>858</v>
      </c>
      <c r="B4" s="140" t="s">
        <v>986</v>
      </c>
    </row>
    <row r="5" spans="1:2" x14ac:dyDescent="0.25">
      <c r="A5" s="25" t="s">
        <v>859</v>
      </c>
      <c r="B5" s="140" t="s">
        <v>986</v>
      </c>
    </row>
    <row r="6" spans="1:2" x14ac:dyDescent="0.25">
      <c r="A6" s="25" t="s">
        <v>860</v>
      </c>
      <c r="B6" s="140" t="s">
        <v>986</v>
      </c>
    </row>
    <row r="7" spans="1:2" x14ac:dyDescent="0.25">
      <c r="A7" s="85" t="s">
        <v>503</v>
      </c>
      <c r="B7" s="85" t="s">
        <v>0</v>
      </c>
    </row>
    <row r="8" spans="1:2" x14ac:dyDescent="0.25">
      <c r="A8" s="2" t="s">
        <v>0</v>
      </c>
      <c r="B8" s="1"/>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1"/>
    </sheetView>
  </sheetViews>
  <sheetFormatPr baseColWidth="10" defaultRowHeight="15" x14ac:dyDescent="0.25"/>
  <cols>
    <col min="1" max="1" width="45.7109375" bestFit="1" customWidth="1"/>
    <col min="2" max="2" width="36" bestFit="1" customWidth="1"/>
    <col min="3" max="3" width="34.42578125" bestFit="1" customWidth="1"/>
    <col min="4" max="4" width="38.7109375" bestFit="1" customWidth="1"/>
  </cols>
  <sheetData>
    <row r="1" spans="1:4" ht="23.25" customHeight="1" x14ac:dyDescent="0.25">
      <c r="A1" s="222" t="s">
        <v>952</v>
      </c>
      <c r="B1" s="222"/>
      <c r="C1" s="222"/>
      <c r="D1" s="222"/>
    </row>
    <row r="2" spans="1:4" x14ac:dyDescent="0.25">
      <c r="A2" s="39" t="s">
        <v>0</v>
      </c>
      <c r="B2" s="1"/>
      <c r="C2" s="1"/>
      <c r="D2" s="1"/>
    </row>
    <row r="3" spans="1:4" ht="25.5" x14ac:dyDescent="0.25">
      <c r="A3" s="85" t="s">
        <v>861</v>
      </c>
      <c r="B3" s="85" t="s">
        <v>862</v>
      </c>
      <c r="C3" s="85" t="s">
        <v>863</v>
      </c>
      <c r="D3" s="85" t="s">
        <v>864</v>
      </c>
    </row>
    <row r="4" spans="1:4" x14ac:dyDescent="0.25">
      <c r="A4" s="142" t="s">
        <v>986</v>
      </c>
      <c r="B4" s="142" t="s">
        <v>986</v>
      </c>
      <c r="C4" s="142" t="s">
        <v>986</v>
      </c>
      <c r="D4" s="142" t="s">
        <v>986</v>
      </c>
    </row>
    <row r="5" spans="1:4" x14ac:dyDescent="0.25">
      <c r="A5" s="7" t="s">
        <v>0</v>
      </c>
      <c r="B5" s="40"/>
      <c r="C5" s="26"/>
      <c r="D5" s="26"/>
    </row>
    <row r="6" spans="1:4" x14ac:dyDescent="0.25">
      <c r="A6" s="85" t="s">
        <v>503</v>
      </c>
      <c r="B6" s="85" t="s">
        <v>0</v>
      </c>
      <c r="C6" s="85" t="s">
        <v>0</v>
      </c>
      <c r="D6" s="85" t="s">
        <v>0</v>
      </c>
    </row>
    <row r="7" spans="1:4" x14ac:dyDescent="0.25">
      <c r="A7" s="2" t="s">
        <v>0</v>
      </c>
      <c r="B7" s="1"/>
      <c r="C7" s="1"/>
      <c r="D7" s="1"/>
    </row>
    <row r="8" spans="1:4" x14ac:dyDescent="0.25">
      <c r="A8" s="2" t="s">
        <v>0</v>
      </c>
      <c r="B8" s="1"/>
      <c r="C8" s="1"/>
      <c r="D8" s="1"/>
    </row>
    <row r="9" spans="1:4" ht="49.5" customHeight="1" x14ac:dyDescent="0.25">
      <c r="A9" s="172" t="s">
        <v>865</v>
      </c>
      <c r="B9" s="172"/>
      <c r="C9" s="172"/>
      <c r="D9" s="172"/>
    </row>
    <row r="10" spans="1:4" x14ac:dyDescent="0.25">
      <c r="A10" s="2" t="s">
        <v>0</v>
      </c>
      <c r="B10" s="1"/>
      <c r="C10" s="1"/>
      <c r="D10" s="1"/>
    </row>
    <row r="11" spans="1:4" x14ac:dyDescent="0.25">
      <c r="A11" s="2" t="s">
        <v>0</v>
      </c>
      <c r="B11" s="1"/>
      <c r="C11" s="1"/>
      <c r="D11" s="1"/>
    </row>
  </sheetData>
  <mergeCells count="2">
    <mergeCell ref="A1:D1"/>
    <mergeCell ref="A9:D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baseColWidth="10" defaultRowHeight="15" x14ac:dyDescent="0.25"/>
  <cols>
    <col min="1" max="1" width="45.7109375" bestFit="1" customWidth="1"/>
    <col min="2" max="2" width="11.5703125" bestFit="1" customWidth="1"/>
    <col min="3" max="3" width="32.5703125" bestFit="1" customWidth="1"/>
    <col min="4" max="4" width="16.140625" bestFit="1" customWidth="1"/>
    <col min="5" max="5" width="43.85546875" bestFit="1" customWidth="1"/>
    <col min="6" max="6" width="40.42578125" bestFit="1" customWidth="1"/>
  </cols>
  <sheetData>
    <row r="1" spans="1:6" ht="42" customHeight="1" x14ac:dyDescent="0.25">
      <c r="A1" s="222" t="s">
        <v>953</v>
      </c>
      <c r="B1" s="222"/>
      <c r="C1" s="222"/>
      <c r="D1" s="222"/>
      <c r="E1" s="222"/>
      <c r="F1" s="222"/>
    </row>
    <row r="2" spans="1:6" x14ac:dyDescent="0.25">
      <c r="A2" s="2" t="s">
        <v>0</v>
      </c>
    </row>
    <row r="4" spans="1:6" x14ac:dyDescent="0.25">
      <c r="A4" s="228" t="s">
        <v>866</v>
      </c>
      <c r="B4" s="229"/>
      <c r="C4" s="229"/>
      <c r="D4" s="229"/>
      <c r="E4" s="229"/>
      <c r="F4" s="230"/>
    </row>
    <row r="5" spans="1:6" x14ac:dyDescent="0.25">
      <c r="A5" s="228" t="s">
        <v>867</v>
      </c>
      <c r="B5" s="230"/>
      <c r="C5" s="231" t="s">
        <v>868</v>
      </c>
      <c r="D5" s="231" t="s">
        <v>869</v>
      </c>
      <c r="E5" s="231" t="s">
        <v>954</v>
      </c>
      <c r="F5" s="231" t="s">
        <v>870</v>
      </c>
    </row>
    <row r="6" spans="1:6" x14ac:dyDescent="0.25">
      <c r="A6" s="41" t="s">
        <v>871</v>
      </c>
      <c r="B6" s="42" t="s">
        <v>872</v>
      </c>
      <c r="C6" s="232"/>
      <c r="D6" s="232"/>
      <c r="E6" s="232"/>
      <c r="F6" s="232"/>
    </row>
    <row r="7" spans="1:6" x14ac:dyDescent="0.25">
      <c r="A7" s="223" t="s">
        <v>986</v>
      </c>
      <c r="B7" s="223" t="s">
        <v>986</v>
      </c>
      <c r="C7" s="223" t="s">
        <v>986</v>
      </c>
      <c r="D7" s="223" t="s">
        <v>986</v>
      </c>
      <c r="E7" s="140" t="s">
        <v>986</v>
      </c>
      <c r="F7" s="140" t="s">
        <v>986</v>
      </c>
    </row>
    <row r="8" spans="1:6" x14ac:dyDescent="0.25">
      <c r="A8" s="224"/>
      <c r="B8" s="224"/>
      <c r="C8" s="224"/>
      <c r="D8" s="224"/>
      <c r="E8" s="140" t="s">
        <v>986</v>
      </c>
      <c r="F8" s="140" t="s">
        <v>986</v>
      </c>
    </row>
    <row r="9" spans="1:6" x14ac:dyDescent="0.25">
      <c r="A9" s="225" t="s">
        <v>873</v>
      </c>
      <c r="B9" s="226"/>
      <c r="C9" s="226"/>
      <c r="D9" s="227"/>
      <c r="E9" s="43" t="s">
        <v>0</v>
      </c>
      <c r="F9" s="43" t="s">
        <v>0</v>
      </c>
    </row>
    <row r="12" spans="1:6" ht="45" customHeight="1" x14ac:dyDescent="0.25">
      <c r="A12" s="172" t="s">
        <v>957</v>
      </c>
      <c r="B12" s="172"/>
      <c r="C12" s="172"/>
      <c r="D12" s="172"/>
      <c r="E12" s="172"/>
      <c r="F12" s="172"/>
    </row>
    <row r="13" spans="1:6" x14ac:dyDescent="0.25">
      <c r="A13" s="2" t="s">
        <v>0</v>
      </c>
    </row>
    <row r="14" spans="1:6" ht="33.75" customHeight="1" x14ac:dyDescent="0.25">
      <c r="A14" s="172" t="s">
        <v>955</v>
      </c>
      <c r="B14" s="172"/>
      <c r="C14" s="172"/>
      <c r="D14" s="172"/>
      <c r="E14" s="172"/>
      <c r="F14" s="172"/>
    </row>
    <row r="15" spans="1:6" x14ac:dyDescent="0.25">
      <c r="A15" s="2" t="s">
        <v>0</v>
      </c>
    </row>
    <row r="16" spans="1:6" x14ac:dyDescent="0.25">
      <c r="A16" s="172" t="s">
        <v>956</v>
      </c>
      <c r="B16" s="172"/>
      <c r="C16" s="172"/>
      <c r="D16" s="172"/>
      <c r="E16" s="172"/>
      <c r="F16" s="172"/>
    </row>
    <row r="17" spans="1:6" x14ac:dyDescent="0.25">
      <c r="A17" s="2" t="s">
        <v>0</v>
      </c>
    </row>
    <row r="18" spans="1:6" ht="39.75" customHeight="1" x14ac:dyDescent="0.25">
      <c r="A18" s="168" t="s">
        <v>958</v>
      </c>
      <c r="B18" s="168"/>
      <c r="C18" s="168"/>
      <c r="D18" s="168"/>
      <c r="E18" s="168"/>
      <c r="F18" s="168"/>
    </row>
  </sheetData>
  <mergeCells count="16">
    <mergeCell ref="A1:F1"/>
    <mergeCell ref="A4:F4"/>
    <mergeCell ref="A5:B5"/>
    <mergeCell ref="C5:C6"/>
    <mergeCell ref="D5:D6"/>
    <mergeCell ref="E5:E6"/>
    <mergeCell ref="F5:F6"/>
    <mergeCell ref="A12:F12"/>
    <mergeCell ref="A14:F14"/>
    <mergeCell ref="A16:F16"/>
    <mergeCell ref="A18:F18"/>
    <mergeCell ref="A7:A8"/>
    <mergeCell ref="B7:B8"/>
    <mergeCell ref="C7:C8"/>
    <mergeCell ref="D7:D8"/>
    <mergeCell ref="A9:D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F1"/>
    </sheetView>
  </sheetViews>
  <sheetFormatPr baseColWidth="10" defaultRowHeight="15" x14ac:dyDescent="0.25"/>
  <cols>
    <col min="1" max="1" width="45.7109375" bestFit="1" customWidth="1"/>
    <col min="2" max="2" width="29" bestFit="1" customWidth="1"/>
    <col min="3" max="3" width="16.140625" style="150" bestFit="1" customWidth="1"/>
    <col min="4" max="6" width="11.5703125" style="150" bestFit="1" customWidth="1"/>
  </cols>
  <sheetData>
    <row r="1" spans="1:6" ht="35.25" customHeight="1" x14ac:dyDescent="0.25">
      <c r="A1" s="172" t="s">
        <v>1139</v>
      </c>
      <c r="B1" s="172"/>
      <c r="C1" s="172"/>
      <c r="D1" s="172"/>
      <c r="E1" s="172"/>
      <c r="F1" s="172"/>
    </row>
    <row r="3" spans="1:6" ht="26.25" customHeight="1" x14ac:dyDescent="0.25">
      <c r="A3" s="233" t="s">
        <v>959</v>
      </c>
      <c r="B3" s="233"/>
      <c r="C3" s="233"/>
      <c r="D3" s="233"/>
      <c r="E3" s="233"/>
      <c r="F3" s="233"/>
    </row>
    <row r="4" spans="1:6" x14ac:dyDescent="0.25">
      <c r="A4" s="3" t="s">
        <v>0</v>
      </c>
      <c r="B4" s="1"/>
      <c r="C4" s="156"/>
      <c r="D4" s="156"/>
      <c r="E4" s="156"/>
      <c r="F4" s="156"/>
    </row>
    <row r="5" spans="1:6" ht="25.5" x14ac:dyDescent="0.25">
      <c r="A5" s="85" t="s">
        <v>874</v>
      </c>
      <c r="B5" s="85" t="s">
        <v>875</v>
      </c>
      <c r="C5" s="85" t="s">
        <v>876</v>
      </c>
      <c r="D5" s="85" t="s">
        <v>877</v>
      </c>
      <c r="E5" s="85" t="s">
        <v>878</v>
      </c>
      <c r="F5" s="85" t="s">
        <v>879</v>
      </c>
    </row>
    <row r="6" spans="1:6" x14ac:dyDescent="0.25">
      <c r="A6" s="157" t="s">
        <v>1140</v>
      </c>
      <c r="B6" s="157" t="s">
        <v>1149</v>
      </c>
      <c r="C6" s="158">
        <v>0</v>
      </c>
      <c r="D6" s="158"/>
      <c r="E6" s="158"/>
      <c r="F6" s="158">
        <v>1</v>
      </c>
    </row>
    <row r="7" spans="1:6" x14ac:dyDescent="0.25">
      <c r="A7" s="157" t="s">
        <v>1140</v>
      </c>
      <c r="B7" s="157" t="s">
        <v>1150</v>
      </c>
      <c r="C7" s="158">
        <v>0</v>
      </c>
      <c r="D7" s="158"/>
      <c r="E7" s="158"/>
      <c r="F7" s="158">
        <v>1</v>
      </c>
    </row>
    <row r="8" spans="1:6" s="159" customFormat="1" x14ac:dyDescent="0.25">
      <c r="A8" s="157" t="s">
        <v>1140</v>
      </c>
      <c r="B8" s="157" t="s">
        <v>1141</v>
      </c>
      <c r="C8" s="158">
        <v>1</v>
      </c>
      <c r="D8" s="158"/>
      <c r="E8" s="158">
        <v>1</v>
      </c>
      <c r="F8" s="158" t="s">
        <v>0</v>
      </c>
    </row>
    <row r="9" spans="1:6" s="159" customFormat="1" x14ac:dyDescent="0.25">
      <c r="A9" s="157" t="s">
        <v>1140</v>
      </c>
      <c r="B9" s="157" t="s">
        <v>1142</v>
      </c>
      <c r="C9" s="158">
        <v>1</v>
      </c>
      <c r="D9" s="158"/>
      <c r="E9" s="158">
        <v>1</v>
      </c>
      <c r="F9" s="158" t="s">
        <v>0</v>
      </c>
    </row>
    <row r="10" spans="1:6" s="159" customFormat="1" x14ac:dyDescent="0.25">
      <c r="A10" s="157" t="s">
        <v>1140</v>
      </c>
      <c r="B10" s="157" t="s">
        <v>1143</v>
      </c>
      <c r="C10" s="158">
        <v>1</v>
      </c>
      <c r="D10" s="158"/>
      <c r="E10" s="158">
        <v>1</v>
      </c>
      <c r="F10" s="158"/>
    </row>
    <row r="11" spans="1:6" s="159" customFormat="1" x14ac:dyDescent="0.25">
      <c r="A11" s="157" t="s">
        <v>1140</v>
      </c>
      <c r="B11" s="157" t="s">
        <v>1144</v>
      </c>
      <c r="C11" s="158">
        <v>1</v>
      </c>
      <c r="D11" s="158"/>
      <c r="E11" s="158">
        <v>1</v>
      </c>
      <c r="F11" s="158"/>
    </row>
    <row r="12" spans="1:6" s="159" customFormat="1" x14ac:dyDescent="0.25">
      <c r="A12" s="157" t="s">
        <v>1140</v>
      </c>
      <c r="B12" s="157" t="s">
        <v>1145</v>
      </c>
      <c r="C12" s="158">
        <v>1</v>
      </c>
      <c r="D12" s="158"/>
      <c r="E12" s="158">
        <v>1</v>
      </c>
      <c r="F12" s="158"/>
    </row>
    <row r="13" spans="1:6" s="159" customFormat="1" x14ac:dyDescent="0.25">
      <c r="A13" s="157" t="s">
        <v>1140</v>
      </c>
      <c r="B13" s="157" t="s">
        <v>1146</v>
      </c>
      <c r="C13" s="158">
        <v>1</v>
      </c>
      <c r="D13" s="158"/>
      <c r="E13" s="158">
        <v>1</v>
      </c>
      <c r="F13" s="158"/>
    </row>
    <row r="14" spans="1:6" s="159" customFormat="1" ht="24" x14ac:dyDescent="0.25">
      <c r="A14" s="157" t="s">
        <v>1140</v>
      </c>
      <c r="B14" s="157" t="s">
        <v>1147</v>
      </c>
      <c r="C14" s="158">
        <v>1</v>
      </c>
      <c r="D14" s="158"/>
      <c r="E14" s="158">
        <v>1</v>
      </c>
      <c r="F14" s="158"/>
    </row>
    <row r="15" spans="1:6" s="159" customFormat="1" x14ac:dyDescent="0.25">
      <c r="A15" s="157" t="s">
        <v>1140</v>
      </c>
      <c r="B15" s="157" t="s">
        <v>1148</v>
      </c>
      <c r="C15" s="158">
        <v>1</v>
      </c>
      <c r="D15" s="158"/>
      <c r="E15" s="158">
        <v>1</v>
      </c>
      <c r="F15" s="158" t="s">
        <v>0</v>
      </c>
    </row>
    <row r="16" spans="1:6" x14ac:dyDescent="0.25">
      <c r="A16" s="85" t="s">
        <v>880</v>
      </c>
      <c r="B16" s="85" t="s">
        <v>473</v>
      </c>
      <c r="C16" s="85">
        <f>SUM(C6:C15)</f>
        <v>8</v>
      </c>
      <c r="D16" s="85">
        <f t="shared" ref="D16:F16" si="0">SUM(D6:D15)</f>
        <v>0</v>
      </c>
      <c r="E16" s="85">
        <f t="shared" si="0"/>
        <v>8</v>
      </c>
      <c r="F16" s="85">
        <f t="shared" si="0"/>
        <v>2</v>
      </c>
    </row>
    <row r="17" spans="1:6" x14ac:dyDescent="0.25">
      <c r="A17" s="25" t="s">
        <v>1151</v>
      </c>
      <c r="B17" s="25" t="s">
        <v>1152</v>
      </c>
      <c r="C17" s="155">
        <v>5</v>
      </c>
      <c r="D17" s="155"/>
      <c r="E17" s="155">
        <v>5</v>
      </c>
      <c r="F17" s="155">
        <v>4</v>
      </c>
    </row>
    <row r="18" spans="1:6" x14ac:dyDescent="0.25">
      <c r="A18" s="25" t="s">
        <v>1151</v>
      </c>
      <c r="B18" s="25" t="s">
        <v>1148</v>
      </c>
      <c r="C18" s="155">
        <v>1</v>
      </c>
      <c r="D18" s="155"/>
      <c r="E18" s="155">
        <v>1</v>
      </c>
      <c r="F18" s="155">
        <v>1</v>
      </c>
    </row>
    <row r="19" spans="1:6" x14ac:dyDescent="0.25">
      <c r="A19" s="25" t="s">
        <v>1151</v>
      </c>
      <c r="B19" s="25" t="s">
        <v>1142</v>
      </c>
      <c r="C19" s="155">
        <v>1</v>
      </c>
      <c r="D19" s="155"/>
      <c r="E19" s="155">
        <v>1</v>
      </c>
      <c r="F19" s="155"/>
    </row>
    <row r="20" spans="1:6" x14ac:dyDescent="0.25">
      <c r="A20" s="85" t="s">
        <v>880</v>
      </c>
      <c r="B20" s="85"/>
      <c r="C20" s="85">
        <f>SUM(C17:C19)</f>
        <v>7</v>
      </c>
      <c r="D20" s="85">
        <f>SUM(D17:D19)</f>
        <v>0</v>
      </c>
      <c r="E20" s="85">
        <f>SUM(E17:E19)</f>
        <v>7</v>
      </c>
      <c r="F20" s="85">
        <f>SUM(F17:F19)</f>
        <v>5</v>
      </c>
    </row>
    <row r="21" spans="1:6" x14ac:dyDescent="0.25">
      <c r="A21" s="25" t="s">
        <v>1153</v>
      </c>
      <c r="B21" s="25" t="s">
        <v>1154</v>
      </c>
      <c r="C21" s="155">
        <v>1</v>
      </c>
      <c r="D21" s="155"/>
      <c r="E21" s="155">
        <v>1</v>
      </c>
      <c r="F21" s="155"/>
    </row>
    <row r="22" spans="1:6" x14ac:dyDescent="0.25">
      <c r="A22" s="25"/>
      <c r="B22" s="25" t="s">
        <v>1155</v>
      </c>
      <c r="C22" s="155">
        <v>2</v>
      </c>
      <c r="D22" s="155"/>
      <c r="E22" s="155">
        <v>2</v>
      </c>
      <c r="F22" s="155">
        <v>2</v>
      </c>
    </row>
    <row r="23" spans="1:6" x14ac:dyDescent="0.25">
      <c r="A23" s="25"/>
      <c r="B23" s="25" t="s">
        <v>1142</v>
      </c>
      <c r="C23" s="155">
        <v>1</v>
      </c>
      <c r="D23" s="155"/>
      <c r="E23" s="155">
        <v>1</v>
      </c>
      <c r="F23" s="155"/>
    </row>
    <row r="24" spans="1:6" x14ac:dyDescent="0.25">
      <c r="A24" s="25"/>
      <c r="B24" s="25" t="s">
        <v>1145</v>
      </c>
      <c r="C24" s="155">
        <v>1</v>
      </c>
      <c r="D24" s="155"/>
      <c r="E24" s="155">
        <v>1</v>
      </c>
      <c r="F24" s="155"/>
    </row>
    <row r="25" spans="1:6" x14ac:dyDescent="0.25">
      <c r="A25" s="25"/>
      <c r="B25" s="25" t="s">
        <v>1156</v>
      </c>
      <c r="C25" s="155">
        <v>10</v>
      </c>
      <c r="D25" s="155"/>
      <c r="E25" s="155">
        <v>10</v>
      </c>
      <c r="F25" s="155">
        <v>31</v>
      </c>
    </row>
    <row r="26" spans="1:6" ht="24.75" x14ac:dyDescent="0.25">
      <c r="A26" s="25"/>
      <c r="B26" s="25" t="s">
        <v>1157</v>
      </c>
      <c r="C26" s="155">
        <v>2</v>
      </c>
      <c r="D26" s="155"/>
      <c r="E26" s="155">
        <v>2</v>
      </c>
      <c r="F26" s="155">
        <v>1</v>
      </c>
    </row>
    <row r="27" spans="1:6" x14ac:dyDescent="0.25">
      <c r="A27" s="25"/>
      <c r="B27" s="25" t="s">
        <v>1158</v>
      </c>
      <c r="C27" s="155">
        <v>0</v>
      </c>
      <c r="D27" s="155"/>
      <c r="E27" s="155"/>
      <c r="F27" s="155">
        <v>5</v>
      </c>
    </row>
    <row r="28" spans="1:6" x14ac:dyDescent="0.25">
      <c r="A28" s="25"/>
      <c r="B28" s="25" t="s">
        <v>1159</v>
      </c>
      <c r="C28" s="155">
        <v>0</v>
      </c>
      <c r="D28" s="155"/>
      <c r="E28" s="155"/>
      <c r="F28" s="155">
        <v>1</v>
      </c>
    </row>
    <row r="29" spans="1:6" x14ac:dyDescent="0.25">
      <c r="A29" s="25"/>
      <c r="B29" s="25" t="s">
        <v>1160</v>
      </c>
      <c r="C29" s="155">
        <v>0</v>
      </c>
      <c r="D29" s="155"/>
      <c r="E29" s="155"/>
      <c r="F29" s="155">
        <v>10</v>
      </c>
    </row>
    <row r="30" spans="1:6" x14ac:dyDescent="0.25">
      <c r="A30" s="25"/>
      <c r="B30" s="25" t="s">
        <v>1161</v>
      </c>
      <c r="C30" s="155">
        <v>0</v>
      </c>
      <c r="D30" s="155"/>
      <c r="E30" s="155"/>
      <c r="F30" s="155">
        <v>5</v>
      </c>
    </row>
    <row r="31" spans="1:6" x14ac:dyDescent="0.25">
      <c r="A31" s="25"/>
      <c r="B31" s="25" t="s">
        <v>1162</v>
      </c>
      <c r="C31" s="155">
        <v>0</v>
      </c>
      <c r="D31" s="155"/>
      <c r="E31" s="155"/>
      <c r="F31" s="155">
        <v>6</v>
      </c>
    </row>
    <row r="32" spans="1:6" x14ac:dyDescent="0.25">
      <c r="A32" s="25"/>
      <c r="B32" s="25" t="s">
        <v>1163</v>
      </c>
      <c r="C32" s="155">
        <v>0</v>
      </c>
      <c r="D32" s="155"/>
      <c r="E32" s="155"/>
      <c r="F32" s="155">
        <v>5</v>
      </c>
    </row>
    <row r="33" spans="1:6" x14ac:dyDescent="0.25">
      <c r="A33" s="85" t="s">
        <v>880</v>
      </c>
      <c r="B33" s="85"/>
      <c r="C33" s="85">
        <f>SUM(C21:C32)</f>
        <v>17</v>
      </c>
      <c r="D33" s="85">
        <f>SUM(D21:D32)</f>
        <v>0</v>
      </c>
      <c r="E33" s="85">
        <f>SUM(E21:E32)</f>
        <v>17</v>
      </c>
      <c r="F33" s="85">
        <f>SUM(F21:F32)</f>
        <v>66</v>
      </c>
    </row>
    <row r="34" spans="1:6" x14ac:dyDescent="0.25">
      <c r="A34" s="85" t="s">
        <v>873</v>
      </c>
      <c r="B34" s="85"/>
      <c r="C34" s="85">
        <f>+C16+C20+C33</f>
        <v>32</v>
      </c>
      <c r="D34" s="85">
        <f>+D16+D20+D33</f>
        <v>0</v>
      </c>
      <c r="E34" s="85">
        <f>+E16+E20+E33</f>
        <v>32</v>
      </c>
      <c r="F34" s="85">
        <f>+F16+F20+F33</f>
        <v>73</v>
      </c>
    </row>
    <row r="35" spans="1:6" ht="36.75" customHeight="1" x14ac:dyDescent="0.25">
      <c r="A35" s="234"/>
      <c r="B35" s="234"/>
      <c r="C35" s="234"/>
      <c r="D35" s="234"/>
      <c r="E35" s="234"/>
      <c r="F35" s="234"/>
    </row>
  </sheetData>
  <mergeCells count="3">
    <mergeCell ref="A1:F1"/>
    <mergeCell ref="A3:F3"/>
    <mergeCell ref="A35:F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pane xSplit="4" ySplit="1" topLeftCell="E2" activePane="bottomRight" state="frozen"/>
      <selection pane="topRight" activeCell="E1" sqref="E1"/>
      <selection pane="bottomLeft" activeCell="A2" sqref="A2"/>
      <selection pane="bottomRight" activeCell="E2" sqref="E2:E3"/>
    </sheetView>
  </sheetViews>
  <sheetFormatPr baseColWidth="10" defaultRowHeight="15" x14ac:dyDescent="0.25"/>
  <cols>
    <col min="1" max="1" width="45.7109375" bestFit="1" customWidth="1"/>
    <col min="2" max="13" width="11.5703125" bestFit="1" customWidth="1"/>
    <col min="14" max="31" width="11.5703125" customWidth="1"/>
    <col min="32" max="32" width="45.7109375" bestFit="1" customWidth="1"/>
  </cols>
  <sheetData>
    <row r="1" spans="1:32" ht="44.25" customHeight="1" x14ac:dyDescent="0.25">
      <c r="A1" s="172" t="s">
        <v>960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36.75" x14ac:dyDescent="0.25">
      <c r="A2" s="245" t="s">
        <v>881</v>
      </c>
      <c r="B2" s="246" t="s">
        <v>882</v>
      </c>
      <c r="C2" s="247"/>
      <c r="D2" s="248"/>
      <c r="E2" s="243">
        <f>+((E14+E9+E4)*12)</f>
        <v>324911.66361780005</v>
      </c>
      <c r="F2" s="243">
        <f t="shared" ref="F2:AE2" si="0">+((F14+F9+F4)*12)</f>
        <v>188839.45023553233</v>
      </c>
      <c r="G2" s="243">
        <f t="shared" si="0"/>
        <v>149300.33715171943</v>
      </c>
      <c r="H2" s="243">
        <f t="shared" si="0"/>
        <v>125109.28223999999</v>
      </c>
      <c r="I2" s="243">
        <f t="shared" si="0"/>
        <v>401523.25762060279</v>
      </c>
      <c r="J2" s="243">
        <f t="shared" si="0"/>
        <v>389153.75128241093</v>
      </c>
      <c r="K2" s="243">
        <f t="shared" si="0"/>
        <v>699237.14282301371</v>
      </c>
      <c r="L2" s="243">
        <f t="shared" si="0"/>
        <v>168342.87197689866</v>
      </c>
      <c r="M2" s="243">
        <f t="shared" si="0"/>
        <v>144025.11253440002</v>
      </c>
      <c r="N2" s="243">
        <f t="shared" si="0"/>
        <v>116373.18557078794</v>
      </c>
      <c r="O2" s="243">
        <f t="shared" si="0"/>
        <v>111996.70152570741</v>
      </c>
      <c r="P2" s="243">
        <f t="shared" ref="P2" si="1">+((P14+P9+P4)*12)</f>
        <v>111996.70152570741</v>
      </c>
      <c r="Q2" s="243">
        <f t="shared" si="0"/>
        <v>101122.11498713426</v>
      </c>
      <c r="R2" s="243">
        <f t="shared" ref="R2:U2" si="2">+((R14+R9+R4)*12)</f>
        <v>101122.11498713426</v>
      </c>
      <c r="S2" s="243">
        <f t="shared" ref="S2" si="3">+((S14+S9+S4)*12)</f>
        <v>101122.11498713426</v>
      </c>
      <c r="T2" s="243">
        <f t="shared" si="2"/>
        <v>101122.11498713426</v>
      </c>
      <c r="U2" s="243">
        <f t="shared" si="2"/>
        <v>101122.11498713426</v>
      </c>
      <c r="V2" s="243">
        <f t="shared" si="0"/>
        <v>282687.84836800001</v>
      </c>
      <c r="W2" s="243">
        <f t="shared" si="0"/>
        <v>157660.59624486574</v>
      </c>
      <c r="X2" s="243">
        <f t="shared" si="0"/>
        <v>202350.16637440003</v>
      </c>
      <c r="Y2" s="243">
        <f t="shared" si="0"/>
        <v>180257.13285120003</v>
      </c>
      <c r="Z2" s="243">
        <f t="shared" si="0"/>
        <v>127312.18790399999</v>
      </c>
      <c r="AA2" s="243">
        <f t="shared" ref="AA2:AB2" si="4">+((AA14+AA9+AA4)*12)</f>
        <v>127312.18790399999</v>
      </c>
      <c r="AB2" s="243">
        <f t="shared" si="4"/>
        <v>127312.18790399999</v>
      </c>
      <c r="AC2" s="243">
        <f t="shared" si="0"/>
        <v>168601.24661286577</v>
      </c>
      <c r="AD2" s="243">
        <f t="shared" si="0"/>
        <v>168280.35197689867</v>
      </c>
      <c r="AE2" s="243">
        <f t="shared" si="0"/>
        <v>130709.98800315382</v>
      </c>
      <c r="AF2" s="44" t="s">
        <v>883</v>
      </c>
    </row>
    <row r="3" spans="1:32" x14ac:dyDescent="0.25">
      <c r="A3" s="245"/>
      <c r="B3" s="249"/>
      <c r="C3" s="250"/>
      <c r="D3" s="251"/>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45" t="s">
        <v>0</v>
      </c>
    </row>
    <row r="4" spans="1:32" x14ac:dyDescent="0.25">
      <c r="A4" s="245"/>
      <c r="B4" s="252" t="s">
        <v>884</v>
      </c>
      <c r="C4" s="235"/>
      <c r="D4" s="236"/>
      <c r="E4" s="160">
        <f>+E5+E6+E7</f>
        <v>4560.2408506500005</v>
      </c>
      <c r="F4" s="160">
        <f t="shared" ref="F4:AE4" si="5">+F5+F6+F7</f>
        <v>2852.9314022859489</v>
      </c>
      <c r="G4" s="160">
        <f t="shared" si="5"/>
        <v>2334.5219665600002</v>
      </c>
      <c r="H4" s="160">
        <f t="shared" si="5"/>
        <v>2017.33556</v>
      </c>
      <c r="I4" s="160">
        <f t="shared" si="5"/>
        <v>5641.5556619999998</v>
      </c>
      <c r="J4" s="160">
        <f t="shared" si="5"/>
        <v>5479.3615979999995</v>
      </c>
      <c r="K4" s="160">
        <f t="shared" si="5"/>
        <v>9545.0394899999992</v>
      </c>
      <c r="L4" s="160">
        <f t="shared" si="5"/>
        <v>2584.1884324666667</v>
      </c>
      <c r="M4" s="160">
        <f t="shared" si="5"/>
        <v>2265.3488085999998</v>
      </c>
      <c r="N4" s="160">
        <f t="shared" si="5"/>
        <v>1903.30224256</v>
      </c>
      <c r="O4" s="160">
        <f t="shared" si="5"/>
        <v>1848.7953099199999</v>
      </c>
      <c r="P4" s="160">
        <f t="shared" si="5"/>
        <v>1848.7953099199999</v>
      </c>
      <c r="Q4" s="160">
        <f t="shared" si="5"/>
        <v>1713.3542823999999</v>
      </c>
      <c r="R4" s="160">
        <f t="shared" ref="R4:S4" si="6">+R5+R6+R7</f>
        <v>1713.3542823999999</v>
      </c>
      <c r="S4" s="160">
        <f t="shared" si="6"/>
        <v>1713.3542823999999</v>
      </c>
      <c r="T4" s="160">
        <f t="shared" ref="T4" si="7">+T5+T6+T7</f>
        <v>1713.3542823999999</v>
      </c>
      <c r="U4" s="160">
        <f t="shared" ref="U4" si="8">+U5+U6+U7</f>
        <v>1713.3542823999999</v>
      </c>
      <c r="V4" s="160">
        <f t="shared" si="5"/>
        <v>4083.4541336666666</v>
      </c>
      <c r="W4" s="160">
        <f t="shared" si="5"/>
        <v>2444.1325256</v>
      </c>
      <c r="X4" s="160">
        <f t="shared" si="5"/>
        <v>3025.7095602666668</v>
      </c>
      <c r="Y4" s="160">
        <f t="shared" si="5"/>
        <v>2736.0181128000004</v>
      </c>
      <c r="Z4" s="160">
        <f t="shared" si="5"/>
        <v>2041.832476</v>
      </c>
      <c r="AA4" s="160">
        <f t="shared" si="5"/>
        <v>2041.832476</v>
      </c>
      <c r="AB4" s="160">
        <f t="shared" si="5"/>
        <v>2041.832476</v>
      </c>
      <c r="AC4" s="160">
        <f t="shared" si="5"/>
        <v>2583.1861176000002</v>
      </c>
      <c r="AD4" s="160">
        <f t="shared" si="5"/>
        <v>2578.9784324666666</v>
      </c>
      <c r="AE4" s="160">
        <f t="shared" si="5"/>
        <v>2086.4169501898023</v>
      </c>
      <c r="AF4" s="1"/>
    </row>
    <row r="5" spans="1:32" x14ac:dyDescent="0.25">
      <c r="A5" s="245"/>
      <c r="B5" s="237" t="s">
        <v>885</v>
      </c>
      <c r="C5" s="252" t="s">
        <v>886</v>
      </c>
      <c r="D5" s="236"/>
      <c r="E5" s="160">
        <v>0</v>
      </c>
      <c r="F5" s="160">
        <v>0</v>
      </c>
      <c r="G5" s="160">
        <v>0</v>
      </c>
      <c r="H5" s="160">
        <v>0</v>
      </c>
      <c r="I5" s="160">
        <v>0</v>
      </c>
      <c r="J5" s="160">
        <v>0</v>
      </c>
      <c r="K5" s="160">
        <v>0</v>
      </c>
      <c r="L5" s="160">
        <v>0</v>
      </c>
      <c r="M5" s="160">
        <v>0</v>
      </c>
      <c r="N5" s="160">
        <v>0</v>
      </c>
      <c r="O5" s="160">
        <v>0</v>
      </c>
      <c r="P5" s="160">
        <v>0</v>
      </c>
      <c r="Q5" s="160">
        <v>0</v>
      </c>
      <c r="R5" s="160">
        <v>0</v>
      </c>
      <c r="S5" s="160">
        <v>0</v>
      </c>
      <c r="T5" s="160">
        <v>0</v>
      </c>
      <c r="U5" s="160">
        <v>0</v>
      </c>
      <c r="V5" s="160">
        <v>0</v>
      </c>
      <c r="W5" s="160">
        <v>0</v>
      </c>
      <c r="X5" s="160">
        <v>0</v>
      </c>
      <c r="Y5" s="160">
        <v>0</v>
      </c>
      <c r="Z5" s="160">
        <v>0</v>
      </c>
      <c r="AA5" s="160">
        <v>0</v>
      </c>
      <c r="AB5" s="160">
        <v>0</v>
      </c>
      <c r="AC5" s="160">
        <v>0</v>
      </c>
      <c r="AD5" s="160">
        <v>0</v>
      </c>
      <c r="AE5" s="160">
        <v>0</v>
      </c>
      <c r="AF5" s="1"/>
    </row>
    <row r="6" spans="1:32" x14ac:dyDescent="0.25">
      <c r="A6" s="245"/>
      <c r="B6" s="238"/>
      <c r="C6" s="252" t="s">
        <v>887</v>
      </c>
      <c r="D6" s="236"/>
      <c r="E6" s="160">
        <f>+(E14*0.02)</f>
        <v>377.8508506500001</v>
      </c>
      <c r="F6" s="160">
        <f t="shared" ref="F6:AE6" si="9">+(F14*0.02)</f>
        <v>221.66140228594884</v>
      </c>
      <c r="G6" s="160">
        <f t="shared" si="9"/>
        <v>173.89196656000001</v>
      </c>
      <c r="H6" s="160">
        <f t="shared" si="9"/>
        <v>144.66556</v>
      </c>
      <c r="I6" s="160">
        <f t="shared" si="9"/>
        <v>478.61566200000004</v>
      </c>
      <c r="J6" s="160">
        <f t="shared" si="9"/>
        <v>463.67159800000002</v>
      </c>
      <c r="K6" s="160">
        <f t="shared" si="9"/>
        <v>838.29949000000011</v>
      </c>
      <c r="L6" s="160">
        <f t="shared" si="9"/>
        <v>196.89843246666675</v>
      </c>
      <c r="M6" s="160">
        <f t="shared" si="9"/>
        <v>167.51880860000003</v>
      </c>
      <c r="N6" s="160">
        <f>+(N14*0.02)</f>
        <v>134.10224256000001</v>
      </c>
      <c r="O6" s="160">
        <f t="shared" si="9"/>
        <v>128.76530991999999</v>
      </c>
      <c r="P6" s="160">
        <f t="shared" ref="P6" si="10">+(P14*0.02)</f>
        <v>128.76530991999999</v>
      </c>
      <c r="Q6" s="160">
        <f t="shared" si="9"/>
        <v>115.50428240000001</v>
      </c>
      <c r="R6" s="160">
        <f t="shared" ref="R6:U6" si="11">+(R14*0.02)</f>
        <v>115.50428240000001</v>
      </c>
      <c r="S6" s="160">
        <f t="shared" ref="S6" si="12">+(S14*0.02)</f>
        <v>115.50428240000001</v>
      </c>
      <c r="T6" s="160">
        <f t="shared" si="11"/>
        <v>115.50428240000001</v>
      </c>
      <c r="U6" s="160">
        <f t="shared" si="11"/>
        <v>115.50428240000001</v>
      </c>
      <c r="V6" s="160">
        <f t="shared" si="9"/>
        <v>335.04413366666671</v>
      </c>
      <c r="W6" s="160">
        <f t="shared" si="9"/>
        <v>183.99252560000002</v>
      </c>
      <c r="X6" s="160">
        <f t="shared" si="9"/>
        <v>238.05956026666672</v>
      </c>
      <c r="Y6" s="160">
        <f t="shared" si="9"/>
        <v>211.36811280000006</v>
      </c>
      <c r="Z6" s="160">
        <f t="shared" si="9"/>
        <v>147.40247600000001</v>
      </c>
      <c r="AA6" s="160">
        <f t="shared" ref="AA6:AB6" si="13">+(AA14*0.02)</f>
        <v>147.40247600000001</v>
      </c>
      <c r="AB6" s="160">
        <f t="shared" si="13"/>
        <v>147.40247600000001</v>
      </c>
      <c r="AC6" s="160">
        <f t="shared" si="9"/>
        <v>197.28611760000001</v>
      </c>
      <c r="AD6" s="160">
        <f t="shared" si="9"/>
        <v>196.89843246666675</v>
      </c>
      <c r="AE6" s="160">
        <f t="shared" si="9"/>
        <v>151.50695018980207</v>
      </c>
      <c r="AF6" s="1"/>
    </row>
    <row r="7" spans="1:32" x14ac:dyDescent="0.25">
      <c r="A7" s="245"/>
      <c r="B7" s="239"/>
      <c r="C7" s="252" t="s">
        <v>888</v>
      </c>
      <c r="D7" s="236"/>
      <c r="E7" s="160">
        <v>4182.3900000000003</v>
      </c>
      <c r="F7" s="160">
        <v>2631.27</v>
      </c>
      <c r="G7" s="160">
        <v>2160.63</v>
      </c>
      <c r="H7" s="160">
        <v>1872.67</v>
      </c>
      <c r="I7" s="160">
        <v>5162.9399999999996</v>
      </c>
      <c r="J7" s="160">
        <v>5015.6899999999996</v>
      </c>
      <c r="K7" s="160">
        <v>8706.74</v>
      </c>
      <c r="L7" s="160">
        <v>2387.29</v>
      </c>
      <c r="M7" s="160">
        <v>2097.83</v>
      </c>
      <c r="N7" s="160">
        <v>1769.2</v>
      </c>
      <c r="O7" s="160">
        <v>1720.03</v>
      </c>
      <c r="P7" s="160">
        <v>1720.03</v>
      </c>
      <c r="Q7" s="160">
        <v>1597.85</v>
      </c>
      <c r="R7" s="160">
        <v>1597.85</v>
      </c>
      <c r="S7" s="160">
        <v>1597.85</v>
      </c>
      <c r="T7" s="160">
        <v>1597.85</v>
      </c>
      <c r="U7" s="160">
        <v>1597.85</v>
      </c>
      <c r="V7" s="160">
        <v>3748.41</v>
      </c>
      <c r="W7" s="160">
        <v>2260.14</v>
      </c>
      <c r="X7" s="160">
        <v>2787.65</v>
      </c>
      <c r="Y7" s="160">
        <v>2524.65</v>
      </c>
      <c r="Z7" s="160">
        <v>1894.43</v>
      </c>
      <c r="AA7" s="160">
        <v>1894.43</v>
      </c>
      <c r="AB7" s="160">
        <v>1894.43</v>
      </c>
      <c r="AC7" s="160">
        <v>2385.9</v>
      </c>
      <c r="AD7" s="160">
        <v>2382.08</v>
      </c>
      <c r="AE7" s="160">
        <v>1934.91</v>
      </c>
      <c r="AF7" s="1"/>
    </row>
    <row r="8" spans="1:32" x14ac:dyDescent="0.25">
      <c r="A8" s="245"/>
      <c r="B8" s="252" t="s">
        <v>889</v>
      </c>
      <c r="C8" s="235"/>
      <c r="D8" s="236"/>
      <c r="E8" s="161">
        <f>+E10+E9</f>
        <v>19012.153728558002</v>
      </c>
      <c r="F8" s="161">
        <f t="shared" ref="F8:AE8" si="14">+F10+F9</f>
        <v>11299.295370261148</v>
      </c>
      <c r="G8" s="161">
        <f t="shared" si="14"/>
        <v>9054.8413677056869</v>
      </c>
      <c r="H8" s="161">
        <f t="shared" si="14"/>
        <v>7630.3510096</v>
      </c>
      <c r="I8" s="161">
        <f t="shared" si="14"/>
        <v>23007.290181263565</v>
      </c>
      <c r="J8" s="161">
        <f t="shared" si="14"/>
        <v>22338.544243054246</v>
      </c>
      <c r="K8" s="161">
        <f t="shared" si="14"/>
        <v>38508.462061917809</v>
      </c>
      <c r="L8" s="161">
        <f t="shared" si="14"/>
        <v>10148.804869373558</v>
      </c>
      <c r="M8" s="161">
        <f t="shared" si="14"/>
        <v>8747.4622338000008</v>
      </c>
      <c r="N8" s="161">
        <f t="shared" si="14"/>
        <v>7090.6607181459285</v>
      </c>
      <c r="O8" s="161">
        <f t="shared" si="14"/>
        <v>6816.8635605908166</v>
      </c>
      <c r="P8" s="161">
        <f t="shared" si="14"/>
        <v>6816.8635605908166</v>
      </c>
      <c r="Q8" s="161">
        <f t="shared" si="14"/>
        <v>6136.5390329385209</v>
      </c>
      <c r="R8" s="161">
        <f t="shared" ref="R8:S8" si="15">+R10+R9</f>
        <v>6136.5390329385209</v>
      </c>
      <c r="S8" s="161">
        <f t="shared" si="15"/>
        <v>6136.5390329385209</v>
      </c>
      <c r="T8" s="161">
        <f t="shared" ref="T8" si="16">+T10+T9</f>
        <v>6136.5390329385209</v>
      </c>
      <c r="U8" s="161">
        <f t="shared" ref="U8" si="17">+U10+U9</f>
        <v>6136.5390329385209</v>
      </c>
      <c r="V8" s="161">
        <f t="shared" si="14"/>
        <v>16495.644912106669</v>
      </c>
      <c r="W8" s="161">
        <f t="shared" si="14"/>
        <v>9535.1280574294797</v>
      </c>
      <c r="X8" s="161">
        <f t="shared" si="14"/>
        <v>12050.457896618669</v>
      </c>
      <c r="Y8" s="161">
        <f t="shared" si="14"/>
        <v>10827.187876096003</v>
      </c>
      <c r="Z8" s="161">
        <f t="shared" si="14"/>
        <v>7769.7607425600008</v>
      </c>
      <c r="AA8" s="161">
        <f t="shared" si="14"/>
        <v>7769.7607425600008</v>
      </c>
      <c r="AB8" s="161">
        <f t="shared" si="14"/>
        <v>7769.7607425600008</v>
      </c>
      <c r="AC8" s="161">
        <f t="shared" si="14"/>
        <v>10166.874745109481</v>
      </c>
      <c r="AD8" s="161">
        <f t="shared" si="14"/>
        <v>10148.444869373558</v>
      </c>
      <c r="AE8" s="161">
        <f t="shared" si="14"/>
        <v>7970.3552485545997</v>
      </c>
      <c r="AF8" s="1"/>
    </row>
    <row r="9" spans="1:32" ht="15" customHeight="1" x14ac:dyDescent="0.25">
      <c r="A9" s="245"/>
      <c r="B9" s="252" t="s">
        <v>1166</v>
      </c>
      <c r="C9" s="235"/>
      <c r="D9" s="236"/>
      <c r="E9" s="160">
        <v>3623.1885850000003</v>
      </c>
      <c r="F9" s="160">
        <v>1800.6193363776392</v>
      </c>
      <c r="G9" s="160">
        <v>1412.5744680832875</v>
      </c>
      <c r="H9" s="160">
        <v>1175.15996</v>
      </c>
      <c r="I9" s="160">
        <v>3887.9327063835617</v>
      </c>
      <c r="J9" s="160">
        <v>3766.5377755342465</v>
      </c>
      <c r="K9" s="160">
        <v>6809.7479119178088</v>
      </c>
      <c r="L9" s="160">
        <v>1599.4626089415533</v>
      </c>
      <c r="M9" s="160">
        <v>1360.8034726000001</v>
      </c>
      <c r="N9" s="160">
        <v>1089.3510936723287</v>
      </c>
      <c r="O9" s="160">
        <v>1045.9976545556162</v>
      </c>
      <c r="P9" s="160">
        <v>1045.9976545556162</v>
      </c>
      <c r="Q9" s="160">
        <v>938.27451319452052</v>
      </c>
      <c r="R9" s="160">
        <v>938.27451319452052</v>
      </c>
      <c r="S9" s="160">
        <v>938.27451319452052</v>
      </c>
      <c r="T9" s="160">
        <v>938.27451319452052</v>
      </c>
      <c r="U9" s="160">
        <v>938.27451319452052</v>
      </c>
      <c r="V9" s="160">
        <v>2721.6598803333331</v>
      </c>
      <c r="W9" s="160">
        <v>1494.6242148054794</v>
      </c>
      <c r="X9" s="160">
        <v>1933.8262909333337</v>
      </c>
      <c r="Y9" s="160">
        <v>1717.0039848000004</v>
      </c>
      <c r="Z9" s="160">
        <v>1197.3927160000001</v>
      </c>
      <c r="AA9" s="160">
        <v>1197.3927160000001</v>
      </c>
      <c r="AB9" s="160">
        <v>1197.3927160000001</v>
      </c>
      <c r="AC9" s="160">
        <v>1602.6118868054793</v>
      </c>
      <c r="AD9" s="160">
        <v>1599.4626089415533</v>
      </c>
      <c r="AE9" s="160">
        <v>1230.7345405829128</v>
      </c>
      <c r="AF9" s="1"/>
    </row>
    <row r="10" spans="1:32" x14ac:dyDescent="0.25">
      <c r="A10" s="245"/>
      <c r="B10" s="252" t="s">
        <v>890</v>
      </c>
      <c r="C10" s="235"/>
      <c r="D10" s="236"/>
      <c r="E10" s="161">
        <f>+E14-E11</f>
        <v>15388.965143558002</v>
      </c>
      <c r="F10" s="161">
        <f t="shared" ref="F10:AE10" si="18">+F14-F11</f>
        <v>9498.6760338835084</v>
      </c>
      <c r="G10" s="161">
        <f t="shared" si="18"/>
        <v>7642.2668996224002</v>
      </c>
      <c r="H10" s="161">
        <f t="shared" si="18"/>
        <v>6455.1910496</v>
      </c>
      <c r="I10" s="161">
        <f t="shared" si="18"/>
        <v>19119.357474880002</v>
      </c>
      <c r="J10" s="161">
        <f t="shared" si="18"/>
        <v>18572.006467520001</v>
      </c>
      <c r="K10" s="161">
        <f t="shared" si="18"/>
        <v>31698.714150000003</v>
      </c>
      <c r="L10" s="161">
        <f t="shared" si="18"/>
        <v>8549.342260432004</v>
      </c>
      <c r="M10" s="161">
        <f t="shared" si="18"/>
        <v>7386.6587612000003</v>
      </c>
      <c r="N10" s="161">
        <f t="shared" si="18"/>
        <v>6001.3096244735998</v>
      </c>
      <c r="O10" s="161">
        <f t="shared" si="18"/>
        <v>5770.8659060352002</v>
      </c>
      <c r="P10" s="161">
        <f t="shared" si="18"/>
        <v>5770.8659060352002</v>
      </c>
      <c r="Q10" s="161">
        <f t="shared" si="18"/>
        <v>5198.2645197440006</v>
      </c>
      <c r="R10" s="161">
        <f t="shared" ref="R10:S10" si="19">+R14-R11</f>
        <v>5198.2645197440006</v>
      </c>
      <c r="S10" s="161">
        <f t="shared" si="19"/>
        <v>5198.2645197440006</v>
      </c>
      <c r="T10" s="161">
        <f t="shared" ref="T10" si="20">+T14-T11</f>
        <v>5198.2645197440006</v>
      </c>
      <c r="U10" s="161">
        <f t="shared" ref="U10" si="21">+U14-U11</f>
        <v>5198.2645197440006</v>
      </c>
      <c r="V10" s="161">
        <f t="shared" si="18"/>
        <v>13773.985031773334</v>
      </c>
      <c r="W10" s="161">
        <f t="shared" si="18"/>
        <v>8040.5038426240008</v>
      </c>
      <c r="X10" s="161">
        <f t="shared" si="18"/>
        <v>10116.631605685336</v>
      </c>
      <c r="Y10" s="161">
        <f t="shared" si="18"/>
        <v>9110.1838912960029</v>
      </c>
      <c r="Z10" s="161">
        <f t="shared" si="18"/>
        <v>6572.3680265600005</v>
      </c>
      <c r="AA10" s="161">
        <f t="shared" si="18"/>
        <v>6572.3680265600005</v>
      </c>
      <c r="AB10" s="161">
        <f t="shared" si="18"/>
        <v>6572.3680265600005</v>
      </c>
      <c r="AC10" s="161">
        <f t="shared" si="18"/>
        <v>8564.2628583040005</v>
      </c>
      <c r="AD10" s="161">
        <f t="shared" si="18"/>
        <v>8548.9822604320034</v>
      </c>
      <c r="AE10" s="161">
        <f t="shared" si="18"/>
        <v>6739.6207079716869</v>
      </c>
      <c r="AF10" s="1"/>
    </row>
    <row r="11" spans="1:32" x14ac:dyDescent="0.25">
      <c r="A11" s="245"/>
      <c r="B11" s="237" t="s">
        <v>891</v>
      </c>
      <c r="C11" s="235" t="s">
        <v>892</v>
      </c>
      <c r="D11" s="236"/>
      <c r="E11" s="160">
        <f>+E12+E13</f>
        <v>3503.5773889420007</v>
      </c>
      <c r="F11" s="160">
        <f t="shared" ref="F11:AE11" si="22">+F12+F13</f>
        <v>1584.3940804139334</v>
      </c>
      <c r="G11" s="160">
        <f t="shared" si="22"/>
        <v>1052.3314283775999</v>
      </c>
      <c r="H11" s="160">
        <f t="shared" si="22"/>
        <v>778.08695040000009</v>
      </c>
      <c r="I11" s="160">
        <f t="shared" si="22"/>
        <v>4811.4256251200004</v>
      </c>
      <c r="J11" s="160">
        <f t="shared" si="22"/>
        <v>4611.5734324800005</v>
      </c>
      <c r="K11" s="160">
        <f t="shared" si="22"/>
        <v>10216.26035</v>
      </c>
      <c r="L11" s="160">
        <f t="shared" si="22"/>
        <v>1295.579362901334</v>
      </c>
      <c r="M11" s="160">
        <f t="shared" si="22"/>
        <v>989.28166880000015</v>
      </c>
      <c r="N11" s="160">
        <f t="shared" si="22"/>
        <v>703.80250352639996</v>
      </c>
      <c r="O11" s="160">
        <f t="shared" si="22"/>
        <v>667.39958996480004</v>
      </c>
      <c r="P11" s="160">
        <f t="shared" si="22"/>
        <v>667.39958996480004</v>
      </c>
      <c r="Q11" s="160">
        <f t="shared" si="22"/>
        <v>576.94960025600005</v>
      </c>
      <c r="R11" s="160">
        <f t="shared" ref="R11:S11" si="23">+R12+R13</f>
        <v>576.94960025600005</v>
      </c>
      <c r="S11" s="160">
        <f t="shared" si="23"/>
        <v>576.94960025600005</v>
      </c>
      <c r="T11" s="160">
        <f t="shared" ref="T11" si="24">+T12+T13</f>
        <v>576.94960025600005</v>
      </c>
      <c r="U11" s="160">
        <f t="shared" ref="U11" si="25">+U12+U13</f>
        <v>576.94960025600005</v>
      </c>
      <c r="V11" s="160">
        <f t="shared" si="22"/>
        <v>2978.2216515599998</v>
      </c>
      <c r="W11" s="160">
        <f t="shared" si="22"/>
        <v>1159.1224373760001</v>
      </c>
      <c r="X11" s="160">
        <f t="shared" si="22"/>
        <v>1786.3464076480002</v>
      </c>
      <c r="Y11" s="160">
        <f t="shared" si="22"/>
        <v>1458.2217487040004</v>
      </c>
      <c r="Z11" s="160">
        <f t="shared" si="22"/>
        <v>797.75577343999998</v>
      </c>
      <c r="AA11" s="160">
        <f t="shared" si="22"/>
        <v>797.75577343999998</v>
      </c>
      <c r="AB11" s="160">
        <f t="shared" si="22"/>
        <v>797.75577343999998</v>
      </c>
      <c r="AC11" s="160">
        <f t="shared" si="22"/>
        <v>1300.0430216959999</v>
      </c>
      <c r="AD11" s="160">
        <f t="shared" si="22"/>
        <v>1295.9393629013339</v>
      </c>
      <c r="AE11" s="160">
        <f t="shared" si="22"/>
        <v>835.72680151841655</v>
      </c>
      <c r="AF11" s="1"/>
    </row>
    <row r="12" spans="1:32" x14ac:dyDescent="0.25">
      <c r="A12" s="245"/>
      <c r="B12" s="238"/>
      <c r="C12" s="235" t="s">
        <v>1165</v>
      </c>
      <c r="D12" s="236"/>
      <c r="E12" s="160">
        <v>577.25</v>
      </c>
      <c r="F12" s="160">
        <v>326.17</v>
      </c>
      <c r="G12" s="160">
        <v>249.11</v>
      </c>
      <c r="H12" s="160">
        <v>201.96</v>
      </c>
      <c r="I12" s="160">
        <v>740.66</v>
      </c>
      <c r="J12" s="160">
        <v>716.55</v>
      </c>
      <c r="K12" s="160">
        <v>1320.87</v>
      </c>
      <c r="L12" s="160">
        <v>286.22000000000003</v>
      </c>
      <c r="M12" s="160">
        <v>238.83</v>
      </c>
      <c r="N12" s="160">
        <v>185.14</v>
      </c>
      <c r="O12" s="160">
        <v>177.77</v>
      </c>
      <c r="P12" s="160">
        <v>177.77</v>
      </c>
      <c r="Q12" s="160">
        <v>159.46</v>
      </c>
      <c r="R12" s="160">
        <v>159.46</v>
      </c>
      <c r="S12" s="160">
        <v>159.46</v>
      </c>
      <c r="T12" s="160">
        <v>159.46</v>
      </c>
      <c r="U12" s="160">
        <v>159.46</v>
      </c>
      <c r="V12" s="160">
        <v>509.07</v>
      </c>
      <c r="W12" s="160">
        <v>265.39999999999998</v>
      </c>
      <c r="X12" s="160">
        <v>352.99</v>
      </c>
      <c r="Y12" s="160">
        <v>309.93</v>
      </c>
      <c r="Z12" s="160">
        <v>206.74</v>
      </c>
      <c r="AA12" s="160">
        <v>206.74</v>
      </c>
      <c r="AB12" s="160">
        <v>206.74</v>
      </c>
      <c r="AC12" s="160">
        <v>287.20999999999998</v>
      </c>
      <c r="AD12" s="160">
        <v>286.58</v>
      </c>
      <c r="AE12" s="160">
        <v>213.37</v>
      </c>
      <c r="AF12" s="1"/>
    </row>
    <row r="13" spans="1:32" x14ac:dyDescent="0.25">
      <c r="A13" s="245"/>
      <c r="B13" s="239"/>
      <c r="C13" s="235" t="s">
        <v>1164</v>
      </c>
      <c r="D13" s="236"/>
      <c r="E13" s="160">
        <v>2926.3273889420007</v>
      </c>
      <c r="F13" s="160">
        <v>1258.2240804139333</v>
      </c>
      <c r="G13" s="160">
        <v>803.22142837759998</v>
      </c>
      <c r="H13" s="160">
        <v>576.12695040000006</v>
      </c>
      <c r="I13" s="160">
        <v>4070.7656251200005</v>
      </c>
      <c r="J13" s="160">
        <v>3895.0234324800003</v>
      </c>
      <c r="K13" s="160">
        <v>8895.3903500000015</v>
      </c>
      <c r="L13" s="160">
        <v>1009.359362901334</v>
      </c>
      <c r="M13" s="160">
        <v>750.45166880000011</v>
      </c>
      <c r="N13" s="160">
        <v>518.66250352639997</v>
      </c>
      <c r="O13" s="160">
        <v>489.6295899648</v>
      </c>
      <c r="P13" s="160">
        <v>489.6295899648</v>
      </c>
      <c r="Q13" s="160">
        <v>417.48960025600007</v>
      </c>
      <c r="R13" s="160">
        <v>417.48960025600007</v>
      </c>
      <c r="S13" s="160">
        <v>417.48960025600007</v>
      </c>
      <c r="T13" s="160">
        <v>417.48960025600007</v>
      </c>
      <c r="U13" s="160">
        <v>417.48960025600007</v>
      </c>
      <c r="V13" s="160">
        <v>2469.1516515599997</v>
      </c>
      <c r="W13" s="160">
        <v>893.72243737600002</v>
      </c>
      <c r="X13" s="160">
        <v>1433.3564076480002</v>
      </c>
      <c r="Y13" s="160">
        <v>1148.2917487040004</v>
      </c>
      <c r="Z13" s="160">
        <v>591.01577343999998</v>
      </c>
      <c r="AA13" s="160">
        <v>591.01577343999998</v>
      </c>
      <c r="AB13" s="160">
        <v>591.01577343999998</v>
      </c>
      <c r="AC13" s="160">
        <v>1012.8330216959999</v>
      </c>
      <c r="AD13" s="160">
        <v>1009.359362901334</v>
      </c>
      <c r="AE13" s="160">
        <v>622.35680151841655</v>
      </c>
      <c r="AF13" s="1"/>
    </row>
    <row r="14" spans="1:32" x14ac:dyDescent="0.25">
      <c r="A14" s="245"/>
      <c r="B14" s="237" t="s">
        <v>893</v>
      </c>
      <c r="C14" s="235" t="s">
        <v>894</v>
      </c>
      <c r="D14" s="236"/>
      <c r="E14" s="161">
        <f>+E15+E16+E17+E18+E19</f>
        <v>18892.542532500003</v>
      </c>
      <c r="F14" s="161">
        <f t="shared" ref="F14:L14" si="26">+F15+F16+F17+F18+F19</f>
        <v>11083.070114297441</v>
      </c>
      <c r="G14" s="161">
        <f t="shared" si="26"/>
        <v>8694.598328</v>
      </c>
      <c r="H14" s="161">
        <f t="shared" si="26"/>
        <v>7233.2780000000002</v>
      </c>
      <c r="I14" s="161">
        <f t="shared" si="26"/>
        <v>23930.783100000001</v>
      </c>
      <c r="J14" s="161">
        <f t="shared" si="26"/>
        <v>23183.579900000001</v>
      </c>
      <c r="K14" s="161">
        <f t="shared" si="26"/>
        <v>41914.974500000004</v>
      </c>
      <c r="L14" s="161">
        <f t="shared" si="26"/>
        <v>9844.9216233333373</v>
      </c>
      <c r="M14" s="161">
        <f>+M15+M16+M17+M18+M19</f>
        <v>8375.9404300000006</v>
      </c>
      <c r="N14" s="161">
        <f t="shared" ref="N14:AE14" si="27">+N15+N16+N17+N18+N19</f>
        <v>6705.1121279999998</v>
      </c>
      <c r="O14" s="161">
        <f t="shared" si="27"/>
        <v>6438.265496</v>
      </c>
      <c r="P14" s="161">
        <f t="shared" si="27"/>
        <v>6438.265496</v>
      </c>
      <c r="Q14" s="161">
        <f t="shared" si="27"/>
        <v>5775.2141200000005</v>
      </c>
      <c r="R14" s="161">
        <f t="shared" ref="R14:S14" si="28">+R15+R16+R17+R18+R19</f>
        <v>5775.2141200000005</v>
      </c>
      <c r="S14" s="161">
        <f t="shared" si="28"/>
        <v>5775.2141200000005</v>
      </c>
      <c r="T14" s="161">
        <f t="shared" ref="T14" si="29">+T15+T16+T17+T18+T19</f>
        <v>5775.2141200000005</v>
      </c>
      <c r="U14" s="161">
        <f t="shared" ref="U14" si="30">+U15+U16+U17+U18+U19</f>
        <v>5775.2141200000005</v>
      </c>
      <c r="V14" s="161">
        <f t="shared" si="27"/>
        <v>16752.206683333334</v>
      </c>
      <c r="W14" s="161">
        <f t="shared" si="27"/>
        <v>9199.6262800000004</v>
      </c>
      <c r="X14" s="161">
        <f t="shared" si="27"/>
        <v>11902.978013333335</v>
      </c>
      <c r="Y14" s="161">
        <f t="shared" si="27"/>
        <v>10568.405640000003</v>
      </c>
      <c r="Z14" s="161">
        <f t="shared" si="27"/>
        <v>7370.1238000000003</v>
      </c>
      <c r="AA14" s="161">
        <f t="shared" si="27"/>
        <v>7370.1238000000003</v>
      </c>
      <c r="AB14" s="161">
        <f t="shared" si="27"/>
        <v>7370.1238000000003</v>
      </c>
      <c r="AC14" s="161">
        <f t="shared" si="27"/>
        <v>9864.3058799999999</v>
      </c>
      <c r="AD14" s="161">
        <f t="shared" si="27"/>
        <v>9844.9216233333373</v>
      </c>
      <c r="AE14" s="161">
        <f t="shared" si="27"/>
        <v>7575.3475094901032</v>
      </c>
      <c r="AF14" s="1"/>
    </row>
    <row r="15" spans="1:32" x14ac:dyDescent="0.25">
      <c r="A15" s="245"/>
      <c r="B15" s="238"/>
      <c r="C15" s="240" t="s">
        <v>895</v>
      </c>
      <c r="D15" s="86" t="s">
        <v>886</v>
      </c>
      <c r="E15" s="160">
        <v>0</v>
      </c>
      <c r="F15" s="160">
        <v>0</v>
      </c>
      <c r="G15" s="160">
        <v>0</v>
      </c>
      <c r="H15" s="160">
        <v>0</v>
      </c>
      <c r="I15" s="160">
        <v>0</v>
      </c>
      <c r="J15" s="160">
        <v>0</v>
      </c>
      <c r="K15" s="160">
        <v>0</v>
      </c>
      <c r="L15" s="160">
        <v>0</v>
      </c>
      <c r="M15" s="160">
        <v>0</v>
      </c>
      <c r="N15" s="160">
        <v>0</v>
      </c>
      <c r="O15" s="160">
        <v>0</v>
      </c>
      <c r="P15" s="160">
        <v>0</v>
      </c>
      <c r="Q15" s="160">
        <v>0</v>
      </c>
      <c r="R15" s="160">
        <v>0</v>
      </c>
      <c r="S15" s="160">
        <v>0</v>
      </c>
      <c r="T15" s="160">
        <v>0</v>
      </c>
      <c r="U15" s="160">
        <v>0</v>
      </c>
      <c r="V15" s="160">
        <v>0</v>
      </c>
      <c r="W15" s="160">
        <v>0</v>
      </c>
      <c r="X15" s="160">
        <v>0</v>
      </c>
      <c r="Y15" s="160">
        <v>0</v>
      </c>
      <c r="Z15" s="160">
        <v>0</v>
      </c>
      <c r="AA15" s="160">
        <v>0</v>
      </c>
      <c r="AB15" s="160">
        <v>0</v>
      </c>
      <c r="AC15" s="160">
        <v>0</v>
      </c>
      <c r="AD15" s="160">
        <v>0</v>
      </c>
      <c r="AE15" s="160">
        <v>0</v>
      </c>
      <c r="AF15" s="1"/>
    </row>
    <row r="16" spans="1:32" x14ac:dyDescent="0.25">
      <c r="A16" s="245"/>
      <c r="B16" s="238"/>
      <c r="C16" s="241"/>
      <c r="D16" s="86" t="s">
        <v>886</v>
      </c>
      <c r="E16" s="160">
        <v>0</v>
      </c>
      <c r="F16" s="160">
        <v>0</v>
      </c>
      <c r="G16" s="160">
        <v>0</v>
      </c>
      <c r="H16" s="160">
        <v>0</v>
      </c>
      <c r="I16" s="160">
        <v>0</v>
      </c>
      <c r="J16" s="160">
        <v>0</v>
      </c>
      <c r="K16" s="160">
        <v>0</v>
      </c>
      <c r="L16" s="160">
        <v>0</v>
      </c>
      <c r="M16" s="160">
        <v>0</v>
      </c>
      <c r="N16" s="160">
        <v>0</v>
      </c>
      <c r="O16" s="160">
        <v>0</v>
      </c>
      <c r="P16" s="160">
        <v>0</v>
      </c>
      <c r="Q16" s="160">
        <v>0</v>
      </c>
      <c r="R16" s="160">
        <v>0</v>
      </c>
      <c r="S16" s="160">
        <v>0</v>
      </c>
      <c r="T16" s="160">
        <v>0</v>
      </c>
      <c r="U16" s="160">
        <v>0</v>
      </c>
      <c r="V16" s="160">
        <v>0</v>
      </c>
      <c r="W16" s="160">
        <v>0</v>
      </c>
      <c r="X16" s="160">
        <v>0</v>
      </c>
      <c r="Y16" s="160">
        <v>0</v>
      </c>
      <c r="Z16" s="160">
        <v>0</v>
      </c>
      <c r="AA16" s="160">
        <v>0</v>
      </c>
      <c r="AB16" s="160">
        <v>0</v>
      </c>
      <c r="AC16" s="160">
        <v>0</v>
      </c>
      <c r="AD16" s="160">
        <v>0</v>
      </c>
      <c r="AE16" s="160">
        <v>0</v>
      </c>
      <c r="AF16" s="1"/>
    </row>
    <row r="17" spans="1:32" ht="33.75" x14ac:dyDescent="0.25">
      <c r="A17" s="245"/>
      <c r="B17" s="238"/>
      <c r="C17" s="241"/>
      <c r="D17" s="86" t="s">
        <v>896</v>
      </c>
      <c r="E17" s="160">
        <v>0</v>
      </c>
      <c r="F17" s="160">
        <v>0</v>
      </c>
      <c r="G17" s="160">
        <v>0</v>
      </c>
      <c r="H17" s="160">
        <v>0</v>
      </c>
      <c r="I17" s="160">
        <v>0</v>
      </c>
      <c r="J17" s="160">
        <v>0</v>
      </c>
      <c r="K17" s="160">
        <v>0</v>
      </c>
      <c r="L17" s="160">
        <v>0</v>
      </c>
      <c r="M17" s="160">
        <v>0</v>
      </c>
      <c r="N17" s="160">
        <v>0</v>
      </c>
      <c r="O17" s="160">
        <v>0</v>
      </c>
      <c r="P17" s="160">
        <v>0</v>
      </c>
      <c r="Q17" s="160">
        <v>0</v>
      </c>
      <c r="R17" s="160">
        <v>0</v>
      </c>
      <c r="S17" s="160">
        <v>0</v>
      </c>
      <c r="T17" s="160">
        <v>0</v>
      </c>
      <c r="U17" s="160">
        <v>0</v>
      </c>
      <c r="V17" s="160">
        <v>0</v>
      </c>
      <c r="W17" s="160">
        <v>0</v>
      </c>
      <c r="X17" s="160">
        <v>0</v>
      </c>
      <c r="Y17" s="160">
        <v>0</v>
      </c>
      <c r="Z17" s="160">
        <v>0</v>
      </c>
      <c r="AA17" s="160">
        <v>0</v>
      </c>
      <c r="AB17" s="160">
        <v>0</v>
      </c>
      <c r="AC17" s="160">
        <v>0</v>
      </c>
      <c r="AD17" s="160">
        <v>0</v>
      </c>
      <c r="AE17" s="160">
        <v>0</v>
      </c>
      <c r="AF17" s="1"/>
    </row>
    <row r="18" spans="1:32" ht="42" x14ac:dyDescent="0.25">
      <c r="A18" s="245"/>
      <c r="B18" s="238"/>
      <c r="C18" s="242"/>
      <c r="D18" s="86" t="s">
        <v>897</v>
      </c>
      <c r="E18" s="160">
        <v>0</v>
      </c>
      <c r="F18" s="160">
        <v>0</v>
      </c>
      <c r="G18" s="160">
        <v>0</v>
      </c>
      <c r="H18" s="160">
        <v>0</v>
      </c>
      <c r="I18" s="160">
        <v>0</v>
      </c>
      <c r="J18" s="160">
        <v>0</v>
      </c>
      <c r="K18" s="160">
        <v>0</v>
      </c>
      <c r="L18" s="160">
        <v>0</v>
      </c>
      <c r="M18" s="160">
        <v>0</v>
      </c>
      <c r="N18" s="160">
        <v>0</v>
      </c>
      <c r="O18" s="160">
        <v>0</v>
      </c>
      <c r="P18" s="160">
        <v>0</v>
      </c>
      <c r="Q18" s="160">
        <v>0</v>
      </c>
      <c r="R18" s="160">
        <v>0</v>
      </c>
      <c r="S18" s="160">
        <v>0</v>
      </c>
      <c r="T18" s="160">
        <v>0</v>
      </c>
      <c r="U18" s="160">
        <v>0</v>
      </c>
      <c r="V18" s="160">
        <v>0</v>
      </c>
      <c r="W18" s="160">
        <v>0</v>
      </c>
      <c r="X18" s="160">
        <v>0</v>
      </c>
      <c r="Y18" s="160">
        <v>0</v>
      </c>
      <c r="Z18" s="160">
        <v>0</v>
      </c>
      <c r="AA18" s="160">
        <v>0</v>
      </c>
      <c r="AB18" s="160">
        <v>0</v>
      </c>
      <c r="AC18" s="160">
        <v>0</v>
      </c>
      <c r="AD18" s="160">
        <v>0</v>
      </c>
      <c r="AE18" s="160">
        <v>0</v>
      </c>
      <c r="AF18" s="1"/>
    </row>
    <row r="19" spans="1:32" x14ac:dyDescent="0.25">
      <c r="A19" s="245"/>
      <c r="B19" s="239"/>
      <c r="C19" s="235" t="s">
        <v>898</v>
      </c>
      <c r="D19" s="236"/>
      <c r="E19" s="160">
        <v>18892.542532500003</v>
      </c>
      <c r="F19" s="160">
        <v>11083.070114297441</v>
      </c>
      <c r="G19" s="160">
        <v>8694.598328</v>
      </c>
      <c r="H19" s="160">
        <v>7233.2780000000002</v>
      </c>
      <c r="I19" s="160">
        <v>23930.783100000001</v>
      </c>
      <c r="J19" s="160">
        <v>23183.579900000001</v>
      </c>
      <c r="K19" s="160">
        <v>41914.974500000004</v>
      </c>
      <c r="L19" s="160">
        <v>9844.9216233333373</v>
      </c>
      <c r="M19" s="160">
        <v>8375.9404300000006</v>
      </c>
      <c r="N19" s="160">
        <v>6705.1121279999998</v>
      </c>
      <c r="O19" s="160">
        <v>6438.265496</v>
      </c>
      <c r="P19" s="160">
        <v>6438.265496</v>
      </c>
      <c r="Q19" s="160">
        <v>5775.2141200000005</v>
      </c>
      <c r="R19" s="160">
        <v>5775.2141200000005</v>
      </c>
      <c r="S19" s="160">
        <v>5775.2141200000005</v>
      </c>
      <c r="T19" s="160">
        <v>5775.2141200000005</v>
      </c>
      <c r="U19" s="160">
        <v>5775.2141200000005</v>
      </c>
      <c r="V19" s="160">
        <v>16752.206683333334</v>
      </c>
      <c r="W19" s="160">
        <v>9199.6262800000004</v>
      </c>
      <c r="X19" s="160">
        <v>11902.978013333335</v>
      </c>
      <c r="Y19" s="160">
        <v>10568.405640000003</v>
      </c>
      <c r="Z19" s="160">
        <v>7370.1238000000003</v>
      </c>
      <c r="AA19" s="160">
        <v>7370.1238000000003</v>
      </c>
      <c r="AB19" s="160">
        <v>7370.1238000000003</v>
      </c>
      <c r="AC19" s="160">
        <v>9864.3058799999999</v>
      </c>
      <c r="AD19" s="160">
        <v>9844.9216233333373</v>
      </c>
      <c r="AE19" s="160">
        <v>7575.3475094901032</v>
      </c>
      <c r="AF19" s="1"/>
    </row>
    <row r="20" spans="1:32" x14ac:dyDescent="0.25">
      <c r="A20" s="245"/>
      <c r="B20" s="252" t="s">
        <v>875</v>
      </c>
      <c r="C20" s="235"/>
      <c r="D20" s="236"/>
      <c r="E20" s="46">
        <v>1</v>
      </c>
      <c r="F20" s="46">
        <f>+E20+1</f>
        <v>2</v>
      </c>
      <c r="G20" s="46">
        <f t="shared" ref="G20:AE20" si="31">+F20+1</f>
        <v>3</v>
      </c>
      <c r="H20" s="46">
        <f t="shared" si="31"/>
        <v>4</v>
      </c>
      <c r="I20" s="46">
        <f t="shared" si="31"/>
        <v>5</v>
      </c>
      <c r="J20" s="46">
        <f t="shared" si="31"/>
        <v>6</v>
      </c>
      <c r="K20" s="46">
        <f t="shared" si="31"/>
        <v>7</v>
      </c>
      <c r="L20" s="46">
        <f t="shared" si="31"/>
        <v>8</v>
      </c>
      <c r="M20" s="46">
        <f t="shared" si="31"/>
        <v>9</v>
      </c>
      <c r="N20" s="46">
        <f t="shared" si="31"/>
        <v>10</v>
      </c>
      <c r="O20" s="46">
        <f t="shared" si="31"/>
        <v>11</v>
      </c>
      <c r="P20" s="46">
        <f t="shared" si="31"/>
        <v>12</v>
      </c>
      <c r="Q20" s="46">
        <f t="shared" si="31"/>
        <v>13</v>
      </c>
      <c r="R20" s="46">
        <f t="shared" si="31"/>
        <v>14</v>
      </c>
      <c r="S20" s="46">
        <f t="shared" si="31"/>
        <v>15</v>
      </c>
      <c r="T20" s="46">
        <f t="shared" si="31"/>
        <v>16</v>
      </c>
      <c r="U20" s="46">
        <f t="shared" si="31"/>
        <v>17</v>
      </c>
      <c r="V20" s="46">
        <f t="shared" si="31"/>
        <v>18</v>
      </c>
      <c r="W20" s="46">
        <f t="shared" si="31"/>
        <v>19</v>
      </c>
      <c r="X20" s="46">
        <f t="shared" si="31"/>
        <v>20</v>
      </c>
      <c r="Y20" s="46">
        <f t="shared" si="31"/>
        <v>21</v>
      </c>
      <c r="Z20" s="46">
        <f t="shared" si="31"/>
        <v>22</v>
      </c>
      <c r="AA20" s="46">
        <f t="shared" si="31"/>
        <v>23</v>
      </c>
      <c r="AB20" s="46">
        <f t="shared" si="31"/>
        <v>24</v>
      </c>
      <c r="AC20" s="46">
        <f t="shared" si="31"/>
        <v>25</v>
      </c>
      <c r="AD20" s="46">
        <f t="shared" si="31"/>
        <v>26</v>
      </c>
      <c r="AE20" s="46">
        <f t="shared" si="31"/>
        <v>27</v>
      </c>
      <c r="AF20" s="1"/>
    </row>
    <row r="21" spans="1:32" s="150" customFormat="1" ht="45" x14ac:dyDescent="0.25">
      <c r="A21" s="156"/>
      <c r="B21" s="156"/>
      <c r="C21" s="156"/>
      <c r="D21" s="156"/>
      <c r="E21" s="162" t="s">
        <v>1187</v>
      </c>
      <c r="F21" s="162" t="s">
        <v>1167</v>
      </c>
      <c r="G21" s="162" t="s">
        <v>1168</v>
      </c>
      <c r="H21" s="162" t="s">
        <v>1169</v>
      </c>
      <c r="I21" s="162" t="s">
        <v>1170</v>
      </c>
      <c r="J21" s="162" t="s">
        <v>1171</v>
      </c>
      <c r="K21" s="162" t="s">
        <v>1173</v>
      </c>
      <c r="L21" s="162" t="s">
        <v>1172</v>
      </c>
      <c r="M21" s="162" t="s">
        <v>1174</v>
      </c>
      <c r="N21" s="162" t="s">
        <v>1175</v>
      </c>
      <c r="O21" s="162" t="s">
        <v>1176</v>
      </c>
      <c r="P21" s="162" t="s">
        <v>1176</v>
      </c>
      <c r="Q21" s="162" t="s">
        <v>1177</v>
      </c>
      <c r="R21" s="162" t="s">
        <v>1177</v>
      </c>
      <c r="S21" s="162" t="s">
        <v>1177</v>
      </c>
      <c r="T21" s="162" t="s">
        <v>1177</v>
      </c>
      <c r="U21" s="162" t="s">
        <v>1177</v>
      </c>
      <c r="V21" s="162" t="s">
        <v>1178</v>
      </c>
      <c r="W21" s="162" t="s">
        <v>1179</v>
      </c>
      <c r="X21" s="162" t="s">
        <v>1180</v>
      </c>
      <c r="Y21" s="162" t="s">
        <v>1181</v>
      </c>
      <c r="Z21" s="162" t="s">
        <v>1182</v>
      </c>
      <c r="AA21" s="162" t="s">
        <v>1182</v>
      </c>
      <c r="AB21" s="162" t="s">
        <v>1182</v>
      </c>
      <c r="AC21" s="162" t="s">
        <v>1183</v>
      </c>
      <c r="AD21" s="162" t="s">
        <v>1184</v>
      </c>
      <c r="AE21" s="162" t="s">
        <v>1185</v>
      </c>
      <c r="AF21" s="156"/>
    </row>
    <row r="22" spans="1:32" x14ac:dyDescent="0.25">
      <c r="A22" t="s">
        <v>1186</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25">
      <c r="A23" s="87" t="s">
        <v>899</v>
      </c>
    </row>
  </sheetData>
  <mergeCells count="47">
    <mergeCell ref="Z2:Z3"/>
    <mergeCell ref="AC2:AC3"/>
    <mergeCell ref="AD2:AD3"/>
    <mergeCell ref="AE2:AE3"/>
    <mergeCell ref="AA2:AA3"/>
    <mergeCell ref="AB2:AB3"/>
    <mergeCell ref="V2:V3"/>
    <mergeCell ref="W2:W3"/>
    <mergeCell ref="X2:X3"/>
    <mergeCell ref="Y2:Y3"/>
    <mergeCell ref="B20:D20"/>
    <mergeCell ref="E2:E3"/>
    <mergeCell ref="P2:P3"/>
    <mergeCell ref="R2:R3"/>
    <mergeCell ref="T2:T3"/>
    <mergeCell ref="U2:U3"/>
    <mergeCell ref="S2:S3"/>
    <mergeCell ref="Q2:Q3"/>
    <mergeCell ref="A2:A20"/>
    <mergeCell ref="B2:D3"/>
    <mergeCell ref="B4:D4"/>
    <mergeCell ref="B5:B7"/>
    <mergeCell ref="C5:D5"/>
    <mergeCell ref="C6:D6"/>
    <mergeCell ref="C7:D7"/>
    <mergeCell ref="B10:D10"/>
    <mergeCell ref="B11:B13"/>
    <mergeCell ref="B8:D8"/>
    <mergeCell ref="C11:D11"/>
    <mergeCell ref="C12:D12"/>
    <mergeCell ref="B9:D9"/>
    <mergeCell ref="A1:AF1"/>
    <mergeCell ref="C13:D13"/>
    <mergeCell ref="B14:B19"/>
    <mergeCell ref="C14:D14"/>
    <mergeCell ref="C15:C18"/>
    <mergeCell ref="C19:D19"/>
    <mergeCell ref="F2:F3"/>
    <mergeCell ref="G2:G3"/>
    <mergeCell ref="H2:H3"/>
    <mergeCell ref="I2:I3"/>
    <mergeCell ref="J2:J3"/>
    <mergeCell ref="K2:K3"/>
    <mergeCell ref="L2:L3"/>
    <mergeCell ref="M2:M3"/>
    <mergeCell ref="N2:N3"/>
    <mergeCell ref="O2:O3"/>
  </mergeCells>
  <hyperlinks>
    <hyperlink ref="C15" location="_ftn1" display="_ftn1"/>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J1"/>
    </sheetView>
  </sheetViews>
  <sheetFormatPr baseColWidth="10" defaultRowHeight="15" x14ac:dyDescent="0.25"/>
  <cols>
    <col min="1" max="1" width="45.7109375" bestFit="1" customWidth="1"/>
    <col min="2" max="2" width="26" bestFit="1" customWidth="1"/>
    <col min="3" max="3" width="28.28515625" bestFit="1" customWidth="1"/>
    <col min="4" max="4" width="24.42578125" bestFit="1" customWidth="1"/>
    <col min="5" max="5" width="19.7109375" bestFit="1" customWidth="1"/>
    <col min="6" max="6" width="17.7109375" bestFit="1" customWidth="1"/>
    <col min="7" max="7" width="21.85546875" bestFit="1" customWidth="1"/>
    <col min="8" max="8" width="14.42578125" bestFit="1" customWidth="1"/>
    <col min="9" max="9" width="11.5703125" bestFit="1" customWidth="1"/>
    <col min="10" max="10" width="24.85546875" bestFit="1" customWidth="1"/>
  </cols>
  <sheetData>
    <row r="1" spans="1:10" ht="38.25" customHeight="1" x14ac:dyDescent="0.25">
      <c r="A1" s="222" t="s">
        <v>961</v>
      </c>
      <c r="B1" s="222"/>
      <c r="C1" s="222"/>
      <c r="D1" s="222"/>
      <c r="E1" s="222"/>
      <c r="F1" s="222"/>
      <c r="G1" s="222"/>
      <c r="H1" s="222"/>
      <c r="I1" s="222"/>
      <c r="J1" s="222"/>
    </row>
    <row r="2" spans="1:10" x14ac:dyDescent="0.25">
      <c r="A2" s="2" t="s">
        <v>900</v>
      </c>
      <c r="B2" s="1"/>
      <c r="C2" s="1"/>
      <c r="D2" s="1"/>
      <c r="E2" s="1"/>
      <c r="F2" s="1"/>
      <c r="G2" s="1"/>
      <c r="H2" s="1"/>
      <c r="I2" s="1"/>
      <c r="J2" s="1"/>
    </row>
    <row r="3" spans="1:10" x14ac:dyDescent="0.25">
      <c r="A3" s="256" t="s">
        <v>901</v>
      </c>
      <c r="B3" s="257"/>
      <c r="C3" s="257"/>
      <c r="D3" s="257"/>
      <c r="E3" s="257"/>
      <c r="F3" s="257"/>
      <c r="G3" s="257"/>
      <c r="H3" s="257"/>
      <c r="I3" s="258"/>
      <c r="J3" s="48" t="s">
        <v>0</v>
      </c>
    </row>
    <row r="4" spans="1:10" ht="24.75" x14ac:dyDescent="0.25">
      <c r="A4" s="49" t="s">
        <v>902</v>
      </c>
      <c r="B4" s="49" t="s">
        <v>903</v>
      </c>
      <c r="C4" s="49" t="s">
        <v>904</v>
      </c>
      <c r="D4" s="49" t="s">
        <v>905</v>
      </c>
      <c r="E4" s="49" t="s">
        <v>906</v>
      </c>
      <c r="F4" s="49" t="s">
        <v>907</v>
      </c>
      <c r="G4" s="49" t="s">
        <v>908</v>
      </c>
      <c r="H4" s="49" t="s">
        <v>909</v>
      </c>
      <c r="I4" s="49" t="s">
        <v>910</v>
      </c>
      <c r="J4" s="49" t="s">
        <v>962</v>
      </c>
    </row>
    <row r="5" spans="1:10" x14ac:dyDescent="0.25">
      <c r="A5" s="36" t="s">
        <v>0</v>
      </c>
      <c r="B5" s="141" t="s">
        <v>986</v>
      </c>
      <c r="C5" s="141" t="s">
        <v>986</v>
      </c>
      <c r="D5" s="141" t="s">
        <v>986</v>
      </c>
      <c r="E5" s="141" t="s">
        <v>986</v>
      </c>
      <c r="F5" s="141" t="s">
        <v>986</v>
      </c>
      <c r="G5" s="141" t="s">
        <v>986</v>
      </c>
      <c r="H5" s="141" t="s">
        <v>986</v>
      </c>
      <c r="I5" s="141" t="s">
        <v>986</v>
      </c>
      <c r="J5" s="141" t="s">
        <v>986</v>
      </c>
    </row>
    <row r="6" spans="1:10" x14ac:dyDescent="0.25">
      <c r="A6" s="259" t="s">
        <v>911</v>
      </c>
      <c r="B6" s="260"/>
      <c r="C6" s="260"/>
      <c r="D6" s="260"/>
      <c r="E6" s="260"/>
      <c r="F6" s="260"/>
      <c r="G6" s="260"/>
      <c r="H6" s="260"/>
      <c r="I6" s="261"/>
      <c r="J6" s="47" t="s">
        <v>0</v>
      </c>
    </row>
    <row r="7" spans="1:10" x14ac:dyDescent="0.25">
      <c r="A7" s="259" t="s">
        <v>912</v>
      </c>
      <c r="B7" s="260"/>
      <c r="C7" s="260"/>
      <c r="D7" s="260"/>
      <c r="E7" s="260"/>
      <c r="F7" s="260"/>
      <c r="G7" s="260"/>
      <c r="H7" s="260"/>
      <c r="I7" s="261"/>
      <c r="J7" s="47" t="s">
        <v>0</v>
      </c>
    </row>
    <row r="8" spans="1:10" x14ac:dyDescent="0.25">
      <c r="A8" s="262" t="s">
        <v>913</v>
      </c>
      <c r="B8" s="263"/>
      <c r="C8" s="263"/>
      <c r="D8" s="263"/>
      <c r="E8" s="263"/>
      <c r="F8" s="263"/>
      <c r="G8" s="263"/>
      <c r="H8" s="263"/>
      <c r="I8" s="264"/>
      <c r="J8" s="50" t="s">
        <v>0</v>
      </c>
    </row>
    <row r="9" spans="1:10" x14ac:dyDescent="0.25">
      <c r="A9" s="3" t="s">
        <v>0</v>
      </c>
      <c r="B9" s="1"/>
      <c r="C9" s="1"/>
      <c r="D9" s="1"/>
      <c r="E9" s="1"/>
      <c r="F9" s="1"/>
      <c r="G9" s="1"/>
      <c r="H9" s="1"/>
      <c r="I9" s="1"/>
      <c r="J9" s="1"/>
    </row>
    <row r="10" spans="1:10" x14ac:dyDescent="0.25">
      <c r="A10" s="2" t="s">
        <v>0</v>
      </c>
      <c r="B10" s="1"/>
      <c r="C10" s="1"/>
      <c r="D10" s="1"/>
      <c r="E10" s="1"/>
      <c r="F10" s="1"/>
      <c r="G10" s="1"/>
      <c r="H10" s="1"/>
      <c r="I10" s="1"/>
      <c r="J10" s="1"/>
    </row>
    <row r="11" spans="1:10" ht="64.5" x14ac:dyDescent="0.25">
      <c r="A11" s="2" t="s">
        <v>914</v>
      </c>
      <c r="B11" s="1"/>
      <c r="C11" s="1"/>
      <c r="D11" s="1"/>
      <c r="E11" s="1"/>
      <c r="F11" s="1"/>
      <c r="G11" s="1"/>
      <c r="H11" s="1"/>
      <c r="I11" s="1"/>
      <c r="J11" s="1"/>
    </row>
    <row r="12" spans="1:10" x14ac:dyDescent="0.25">
      <c r="A12" s="3" t="s">
        <v>0</v>
      </c>
      <c r="B12" s="1"/>
      <c r="C12" s="1"/>
      <c r="D12" s="1"/>
      <c r="E12" s="1"/>
      <c r="F12" s="1"/>
      <c r="G12" s="1"/>
      <c r="H12" s="1"/>
      <c r="I12" s="1"/>
      <c r="J12" s="1"/>
    </row>
    <row r="13" spans="1:10" x14ac:dyDescent="0.25">
      <c r="A13" s="253" t="s">
        <v>915</v>
      </c>
      <c r="B13" s="254"/>
      <c r="C13" s="254"/>
      <c r="D13" s="254"/>
      <c r="E13" s="254"/>
      <c r="F13" s="254"/>
      <c r="G13" s="255"/>
      <c r="H13" s="1"/>
      <c r="I13" s="1"/>
      <c r="J13" s="1"/>
    </row>
    <row r="14" spans="1:10" x14ac:dyDescent="0.25">
      <c r="A14" s="51">
        <v>9100</v>
      </c>
      <c r="B14" s="52">
        <v>9200</v>
      </c>
      <c r="C14" s="52">
        <v>9300</v>
      </c>
      <c r="D14" s="52">
        <v>9400</v>
      </c>
      <c r="E14" s="52">
        <v>9500</v>
      </c>
      <c r="F14" s="52">
        <v>9600</v>
      </c>
      <c r="G14" s="52" t="s">
        <v>916</v>
      </c>
      <c r="H14" s="1"/>
      <c r="I14" s="1"/>
      <c r="J14" s="1"/>
    </row>
    <row r="15" spans="1:10" ht="26.25" x14ac:dyDescent="0.25">
      <c r="A15" s="53" t="s">
        <v>917</v>
      </c>
      <c r="B15" s="54" t="s">
        <v>918</v>
      </c>
      <c r="C15" s="54" t="s">
        <v>919</v>
      </c>
      <c r="D15" s="54" t="s">
        <v>920</v>
      </c>
      <c r="E15" s="54" t="s">
        <v>921</v>
      </c>
      <c r="F15" s="54" t="s">
        <v>922</v>
      </c>
      <c r="G15" s="55"/>
      <c r="H15" s="1"/>
      <c r="I15" s="1"/>
      <c r="J15" s="1"/>
    </row>
    <row r="16" spans="1:10" x14ac:dyDescent="0.25">
      <c r="A16" s="143" t="s">
        <v>986</v>
      </c>
      <c r="B16" s="143" t="s">
        <v>986</v>
      </c>
      <c r="C16" s="143" t="s">
        <v>986</v>
      </c>
      <c r="D16" s="143" t="s">
        <v>986</v>
      </c>
      <c r="E16" s="143" t="s">
        <v>986</v>
      </c>
      <c r="F16" s="143" t="s">
        <v>986</v>
      </c>
      <c r="G16" s="143" t="s">
        <v>986</v>
      </c>
      <c r="H16" s="1"/>
      <c r="I16" s="1"/>
      <c r="J16" s="1"/>
    </row>
    <row r="17" spans="1:10" x14ac:dyDescent="0.25">
      <c r="A17" s="143" t="s">
        <v>986</v>
      </c>
      <c r="B17" s="143" t="s">
        <v>986</v>
      </c>
      <c r="C17" s="143" t="s">
        <v>986</v>
      </c>
      <c r="D17" s="143" t="s">
        <v>986</v>
      </c>
      <c r="E17" s="143" t="s">
        <v>986</v>
      </c>
      <c r="F17" s="143" t="s">
        <v>986</v>
      </c>
      <c r="G17" s="143" t="s">
        <v>986</v>
      </c>
      <c r="H17" s="1"/>
      <c r="I17" s="1"/>
      <c r="J17" s="1"/>
    </row>
  </sheetData>
  <mergeCells count="6">
    <mergeCell ref="A13:G13"/>
    <mergeCell ref="A1:J1"/>
    <mergeCell ref="A3:I3"/>
    <mergeCell ref="A6:I6"/>
    <mergeCell ref="A7:I7"/>
    <mergeCell ref="A8:I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 x14ac:dyDescent="0.25"/>
  <cols>
    <col min="1" max="1" width="99.5703125" customWidth="1"/>
  </cols>
  <sheetData>
    <row r="1" spans="1:1" ht="25.5" x14ac:dyDescent="0.25">
      <c r="A1" s="56" t="s">
        <v>1188</v>
      </c>
    </row>
    <row r="2" spans="1:1" x14ac:dyDescent="0.25">
      <c r="A2" s="2" t="s">
        <v>0</v>
      </c>
    </row>
    <row r="3" spans="1:1" x14ac:dyDescent="0.25">
      <c r="A3" s="2"/>
    </row>
    <row r="4" spans="1:1" x14ac:dyDescent="0.25">
      <c r="A4" s="57"/>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C1"/>
    </sheetView>
  </sheetViews>
  <sheetFormatPr baseColWidth="10" defaultRowHeight="15" x14ac:dyDescent="0.25"/>
  <cols>
    <col min="1" max="1" width="5" bestFit="1" customWidth="1"/>
    <col min="2" max="2" width="37.5703125" bestFit="1" customWidth="1"/>
    <col min="3" max="3" width="19.7109375" style="69" bestFit="1" customWidth="1"/>
  </cols>
  <sheetData>
    <row r="1" spans="1:3" ht="78.75" customHeight="1" x14ac:dyDescent="0.25">
      <c r="A1" s="172" t="s">
        <v>963</v>
      </c>
      <c r="B1" s="172"/>
      <c r="C1" s="172"/>
    </row>
    <row r="2" spans="1:3" x14ac:dyDescent="0.25">
      <c r="A2" s="2" t="s">
        <v>0</v>
      </c>
      <c r="B2" s="1"/>
      <c r="C2" s="116"/>
    </row>
    <row r="3" spans="1:3" ht="35.25" customHeight="1" x14ac:dyDescent="0.25">
      <c r="A3" s="172" t="s">
        <v>964</v>
      </c>
      <c r="B3" s="172"/>
      <c r="C3" s="172"/>
    </row>
    <row r="4" spans="1:3" x14ac:dyDescent="0.25">
      <c r="A4" s="2" t="s">
        <v>0</v>
      </c>
      <c r="B4" s="1"/>
      <c r="C4" s="116"/>
    </row>
    <row r="5" spans="1:3" ht="26.25" x14ac:dyDescent="0.25">
      <c r="A5" s="265" t="s">
        <v>15</v>
      </c>
      <c r="B5" s="266"/>
      <c r="C5" s="149" t="s">
        <v>2</v>
      </c>
    </row>
    <row r="6" spans="1:3" x14ac:dyDescent="0.25">
      <c r="A6" s="88">
        <v>3000</v>
      </c>
      <c r="B6" s="88" t="s">
        <v>118</v>
      </c>
      <c r="C6" s="144"/>
    </row>
    <row r="7" spans="1:3" x14ac:dyDescent="0.25">
      <c r="A7" s="89">
        <v>3700</v>
      </c>
      <c r="B7" s="89" t="s">
        <v>177</v>
      </c>
      <c r="C7" s="145"/>
    </row>
    <row r="8" spans="1:3" x14ac:dyDescent="0.25">
      <c r="A8" s="4">
        <v>371</v>
      </c>
      <c r="B8" s="4" t="s">
        <v>178</v>
      </c>
      <c r="C8" s="146"/>
    </row>
    <row r="9" spans="1:3" x14ac:dyDescent="0.25">
      <c r="A9" s="4">
        <v>372</v>
      </c>
      <c r="B9" s="4" t="s">
        <v>179</v>
      </c>
      <c r="C9" s="146"/>
    </row>
    <row r="10" spans="1:3" x14ac:dyDescent="0.25">
      <c r="A10" s="4">
        <v>373</v>
      </c>
      <c r="B10" s="4" t="s">
        <v>180</v>
      </c>
      <c r="C10" s="146"/>
    </row>
    <row r="11" spans="1:3" x14ac:dyDescent="0.25">
      <c r="A11" s="4">
        <v>374</v>
      </c>
      <c r="B11" s="4" t="s">
        <v>181</v>
      </c>
      <c r="C11" s="146"/>
    </row>
    <row r="12" spans="1:3" x14ac:dyDescent="0.25">
      <c r="A12" s="4">
        <v>375</v>
      </c>
      <c r="B12" s="4" t="s">
        <v>182</v>
      </c>
      <c r="C12" s="147">
        <v>10550</v>
      </c>
    </row>
    <row r="13" spans="1:3" x14ac:dyDescent="0.25">
      <c r="A13" s="4">
        <v>376</v>
      </c>
      <c r="B13" s="4" t="s">
        <v>183</v>
      </c>
      <c r="C13" s="147" t="s">
        <v>0</v>
      </c>
    </row>
    <row r="14" spans="1:3" x14ac:dyDescent="0.25">
      <c r="A14" s="4">
        <v>377</v>
      </c>
      <c r="B14" s="4" t="s">
        <v>184</v>
      </c>
      <c r="C14" s="147" t="s">
        <v>0</v>
      </c>
    </row>
    <row r="15" spans="1:3" x14ac:dyDescent="0.25">
      <c r="A15" s="4">
        <v>378</v>
      </c>
      <c r="B15" s="4" t="s">
        <v>185</v>
      </c>
      <c r="C15" s="147">
        <v>2400</v>
      </c>
    </row>
    <row r="16" spans="1:3" x14ac:dyDescent="0.25">
      <c r="A16" s="4">
        <v>379</v>
      </c>
      <c r="B16" s="4" t="s">
        <v>186</v>
      </c>
      <c r="C16" s="147" t="s">
        <v>0</v>
      </c>
    </row>
    <row r="17" spans="1:3" x14ac:dyDescent="0.25">
      <c r="A17" s="267" t="s">
        <v>503</v>
      </c>
      <c r="B17" s="268"/>
      <c r="C17" s="148">
        <f>SUM(C8:C16)</f>
        <v>12950</v>
      </c>
    </row>
  </sheetData>
  <mergeCells count="4">
    <mergeCell ref="A5:B5"/>
    <mergeCell ref="A17:B17"/>
    <mergeCell ref="A1:C1"/>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C1"/>
    </sheetView>
  </sheetViews>
  <sheetFormatPr baseColWidth="10" defaultRowHeight="15" x14ac:dyDescent="0.25"/>
  <cols>
    <col min="1" max="1" width="10.85546875" customWidth="1"/>
    <col min="2" max="2" width="45" bestFit="1" customWidth="1"/>
    <col min="3" max="3" width="19.7109375" bestFit="1" customWidth="1"/>
  </cols>
  <sheetData>
    <row r="1" spans="1:3" ht="57.75" customHeight="1" x14ac:dyDescent="0.25">
      <c r="A1" s="172" t="s">
        <v>944</v>
      </c>
      <c r="B1" s="172"/>
      <c r="C1" s="172"/>
    </row>
    <row r="2" spans="1:3" x14ac:dyDescent="0.25">
      <c r="A2" s="2" t="s">
        <v>0</v>
      </c>
      <c r="B2" s="1"/>
      <c r="C2" s="1"/>
    </row>
    <row r="3" spans="1:3" x14ac:dyDescent="0.25">
      <c r="A3" s="174" t="s">
        <v>971</v>
      </c>
      <c r="B3" s="174"/>
      <c r="C3" s="174"/>
    </row>
    <row r="4" spans="1:3" x14ac:dyDescent="0.25">
      <c r="A4" s="3" t="s">
        <v>0</v>
      </c>
      <c r="B4" s="1"/>
      <c r="C4" s="1"/>
    </row>
    <row r="5" spans="1:3" x14ac:dyDescent="0.25">
      <c r="A5" s="170" t="s">
        <v>1</v>
      </c>
      <c r="B5" s="171"/>
      <c r="C5" s="9" t="s">
        <v>2</v>
      </c>
    </row>
    <row r="6" spans="1:3" x14ac:dyDescent="0.25">
      <c r="A6" s="7">
        <v>1</v>
      </c>
      <c r="B6" s="7" t="s">
        <v>10</v>
      </c>
      <c r="C6" s="95">
        <v>18509262.309999999</v>
      </c>
    </row>
    <row r="7" spans="1:3" x14ac:dyDescent="0.25">
      <c r="A7" s="7">
        <v>2</v>
      </c>
      <c r="B7" s="7" t="s">
        <v>11</v>
      </c>
      <c r="C7" s="95">
        <v>322000</v>
      </c>
    </row>
    <row r="8" spans="1:3" x14ac:dyDescent="0.25">
      <c r="A8" s="7">
        <v>3</v>
      </c>
      <c r="B8" s="7" t="s">
        <v>12</v>
      </c>
      <c r="C8" s="95">
        <v>0</v>
      </c>
    </row>
    <row r="9" spans="1:3" x14ac:dyDescent="0.25">
      <c r="A9" s="7">
        <v>4</v>
      </c>
      <c r="B9" s="7" t="s">
        <v>13</v>
      </c>
      <c r="C9" s="95">
        <v>0</v>
      </c>
    </row>
    <row r="10" spans="1:3" x14ac:dyDescent="0.25">
      <c r="A10" s="7">
        <v>5</v>
      </c>
      <c r="B10" s="7" t="s">
        <v>14</v>
      </c>
      <c r="C10" s="96">
        <v>0</v>
      </c>
    </row>
    <row r="11" spans="1:3" x14ac:dyDescent="0.25">
      <c r="A11" s="170" t="s">
        <v>9</v>
      </c>
      <c r="B11" s="171"/>
      <c r="C11" s="97">
        <f>SUM(C6:C10)</f>
        <v>18831262.309999999</v>
      </c>
    </row>
    <row r="12" spans="1:3" x14ac:dyDescent="0.25">
      <c r="A12" s="2" t="s">
        <v>0</v>
      </c>
      <c r="B12" s="1"/>
      <c r="C12" s="1"/>
    </row>
    <row r="13" spans="1:3" x14ac:dyDescent="0.25">
      <c r="A13" s="1"/>
      <c r="B13" s="1"/>
      <c r="C13" s="1"/>
    </row>
    <row r="14" spans="1:3" ht="51" customHeight="1" x14ac:dyDescent="0.25">
      <c r="A14" s="173"/>
      <c r="B14" s="173"/>
      <c r="C14" s="173"/>
    </row>
    <row r="15" spans="1:3" x14ac:dyDescent="0.25">
      <c r="A15" s="8" t="s">
        <v>0</v>
      </c>
      <c r="B15" s="1"/>
      <c r="C15" s="1"/>
    </row>
  </sheetData>
  <mergeCells count="5">
    <mergeCell ref="A5:B5"/>
    <mergeCell ref="A11:B11"/>
    <mergeCell ref="A1:C1"/>
    <mergeCell ref="A14:C14"/>
    <mergeCell ref="A3:C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baseColWidth="10" defaultRowHeight="15" x14ac:dyDescent="0.25"/>
  <cols>
    <col min="1" max="1" width="45" bestFit="1" customWidth="1"/>
    <col min="2" max="2" width="21" bestFit="1" customWidth="1"/>
    <col min="3" max="3" width="33.85546875" bestFit="1" customWidth="1"/>
    <col min="4" max="4" width="11.5703125" bestFit="1" customWidth="1"/>
    <col min="5" max="5" width="33.5703125" bestFit="1" customWidth="1"/>
    <col min="6" max="6" width="11.5703125" bestFit="1" customWidth="1"/>
    <col min="7" max="7" width="20.85546875" bestFit="1" customWidth="1"/>
    <col min="8" max="8" width="24" bestFit="1" customWidth="1"/>
  </cols>
  <sheetData>
    <row r="1" spans="1:8" x14ac:dyDescent="0.25">
      <c r="A1" s="2" t="s">
        <v>0</v>
      </c>
      <c r="B1" s="1"/>
      <c r="C1" s="1"/>
      <c r="D1" s="1"/>
      <c r="E1" s="1"/>
      <c r="F1" s="1"/>
      <c r="G1" s="1"/>
      <c r="H1" s="1"/>
    </row>
    <row r="2" spans="1:8" ht="27.75" customHeight="1" x14ac:dyDescent="0.25">
      <c r="A2" s="172" t="s">
        <v>968</v>
      </c>
      <c r="B2" s="172"/>
      <c r="C2" s="172"/>
      <c r="D2" s="172"/>
      <c r="E2" s="172"/>
      <c r="F2" s="172"/>
      <c r="G2" s="172"/>
      <c r="H2" s="172"/>
    </row>
    <row r="3" spans="1:8" ht="15.75" thickBot="1" x14ac:dyDescent="0.3">
      <c r="A3" s="2" t="s">
        <v>0</v>
      </c>
      <c r="B3" s="1"/>
      <c r="C3" s="1"/>
      <c r="D3" s="1"/>
      <c r="E3" s="1"/>
      <c r="F3" s="1"/>
      <c r="G3" s="1"/>
      <c r="H3" s="1"/>
    </row>
    <row r="4" spans="1:8" x14ac:dyDescent="0.25">
      <c r="A4" s="269" t="s">
        <v>965</v>
      </c>
      <c r="B4" s="270"/>
      <c r="C4" s="273" t="s">
        <v>966</v>
      </c>
      <c r="D4" s="274"/>
      <c r="E4" s="273" t="s">
        <v>967</v>
      </c>
      <c r="F4" s="275"/>
      <c r="G4" s="275"/>
      <c r="H4" s="274"/>
    </row>
    <row r="5" spans="1:8" ht="25.5" x14ac:dyDescent="0.25">
      <c r="A5" s="271"/>
      <c r="B5" s="272"/>
      <c r="C5" s="59" t="s">
        <v>923</v>
      </c>
      <c r="D5" s="60" t="s">
        <v>828</v>
      </c>
      <c r="E5" s="59" t="s">
        <v>924</v>
      </c>
      <c r="F5" s="58" t="s">
        <v>828</v>
      </c>
      <c r="G5" s="58" t="s">
        <v>925</v>
      </c>
      <c r="H5" s="60" t="s">
        <v>926</v>
      </c>
    </row>
    <row r="6" spans="1:8" x14ac:dyDescent="0.25">
      <c r="A6" s="66"/>
      <c r="B6" s="67" t="s">
        <v>0</v>
      </c>
      <c r="C6" s="61" t="s">
        <v>503</v>
      </c>
      <c r="D6" s="62" t="s">
        <v>503</v>
      </c>
      <c r="E6" s="61" t="s">
        <v>927</v>
      </c>
      <c r="F6" s="36" t="s">
        <v>927</v>
      </c>
      <c r="G6" s="36" t="s">
        <v>503</v>
      </c>
      <c r="H6" s="62" t="s">
        <v>503</v>
      </c>
    </row>
    <row r="7" spans="1:8" x14ac:dyDescent="0.25">
      <c r="A7" s="66" t="s">
        <v>0</v>
      </c>
      <c r="B7" s="68" t="s">
        <v>928</v>
      </c>
      <c r="C7" s="61" t="s">
        <v>871</v>
      </c>
      <c r="D7" s="62" t="s">
        <v>828</v>
      </c>
      <c r="E7" s="61" t="s">
        <v>929</v>
      </c>
      <c r="F7" s="36" t="s">
        <v>930</v>
      </c>
      <c r="G7" s="36" t="s">
        <v>871</v>
      </c>
      <c r="H7" s="62" t="s">
        <v>871</v>
      </c>
    </row>
    <row r="8" spans="1:8" x14ac:dyDescent="0.25">
      <c r="A8" s="66" t="s">
        <v>0</v>
      </c>
      <c r="B8" s="68" t="s">
        <v>931</v>
      </c>
      <c r="C8" s="61" t="s">
        <v>0</v>
      </c>
      <c r="D8" s="62" t="s">
        <v>0</v>
      </c>
      <c r="E8" s="61" t="s">
        <v>0</v>
      </c>
      <c r="F8" s="36" t="s">
        <v>0</v>
      </c>
      <c r="G8" s="36" t="s">
        <v>0</v>
      </c>
      <c r="H8" s="62" t="s">
        <v>0</v>
      </c>
    </row>
    <row r="9" spans="1:8" x14ac:dyDescent="0.25">
      <c r="A9" s="66" t="s">
        <v>932</v>
      </c>
      <c r="B9" s="67" t="s">
        <v>932</v>
      </c>
      <c r="C9" s="61" t="s">
        <v>503</v>
      </c>
      <c r="D9" s="62" t="s">
        <v>503</v>
      </c>
      <c r="E9" s="61" t="s">
        <v>927</v>
      </c>
      <c r="F9" s="36" t="s">
        <v>927</v>
      </c>
      <c r="G9" s="36" t="s">
        <v>503</v>
      </c>
      <c r="H9" s="62" t="s">
        <v>503</v>
      </c>
    </row>
    <row r="10" spans="1:8" ht="15.75" thickBot="1" x14ac:dyDescent="0.3">
      <c r="A10" s="276" t="s">
        <v>503</v>
      </c>
      <c r="B10" s="277"/>
      <c r="C10" s="63" t="s">
        <v>503</v>
      </c>
      <c r="D10" s="64" t="s">
        <v>503</v>
      </c>
      <c r="E10" s="63" t="s">
        <v>927</v>
      </c>
      <c r="F10" s="65" t="s">
        <v>927</v>
      </c>
      <c r="G10" s="65" t="s">
        <v>503</v>
      </c>
      <c r="H10" s="64" t="s">
        <v>503</v>
      </c>
    </row>
    <row r="11" spans="1:8" x14ac:dyDescent="0.25">
      <c r="A11" s="2" t="s">
        <v>0</v>
      </c>
      <c r="B11" s="1"/>
      <c r="C11" s="1"/>
      <c r="D11" s="1"/>
      <c r="E11" s="1"/>
      <c r="F11" s="1"/>
      <c r="G11" s="1"/>
      <c r="H11" s="1"/>
    </row>
    <row r="12" spans="1:8" x14ac:dyDescent="0.25">
      <c r="A12" s="2" t="s">
        <v>0</v>
      </c>
      <c r="B12" s="1"/>
      <c r="C12" s="1"/>
      <c r="D12" s="1"/>
      <c r="E12" s="1"/>
      <c r="F12" s="1"/>
      <c r="G12" s="1"/>
      <c r="H12" s="1"/>
    </row>
    <row r="13" spans="1:8" x14ac:dyDescent="0.25">
      <c r="A13" s="222" t="s">
        <v>969</v>
      </c>
      <c r="B13" s="222"/>
      <c r="C13" s="222"/>
      <c r="D13" s="222"/>
      <c r="E13" s="222"/>
      <c r="F13" s="222"/>
      <c r="G13" s="222"/>
      <c r="H13" s="222"/>
    </row>
    <row r="14" spans="1:8" x14ac:dyDescent="0.25">
      <c r="A14" s="2" t="s">
        <v>0</v>
      </c>
      <c r="B14" s="1"/>
      <c r="C14" s="1"/>
      <c r="D14" s="1"/>
      <c r="E14" s="1"/>
      <c r="F14" s="1"/>
      <c r="G14" s="1"/>
      <c r="H14" s="1"/>
    </row>
  </sheetData>
  <mergeCells count="6">
    <mergeCell ref="A2:H2"/>
    <mergeCell ref="A13:H13"/>
    <mergeCell ref="A4:B5"/>
    <mergeCell ref="C4:D4"/>
    <mergeCell ref="E4:H4"/>
    <mergeCell ref="A10:B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D1"/>
    </sheetView>
  </sheetViews>
  <sheetFormatPr baseColWidth="10" defaultColWidth="20.85546875" defaultRowHeight="15" x14ac:dyDescent="0.25"/>
  <cols>
    <col min="1" max="1" width="14.85546875" style="150" customWidth="1"/>
    <col min="2" max="2" width="44.28515625" bestFit="1" customWidth="1"/>
    <col min="3" max="3" width="14.140625" style="134" bestFit="1" customWidth="1"/>
    <col min="4" max="4" width="12" style="150" customWidth="1"/>
  </cols>
  <sheetData>
    <row r="1" spans="1:5" x14ac:dyDescent="0.25">
      <c r="A1" s="278" t="s">
        <v>1002</v>
      </c>
      <c r="B1" s="278"/>
      <c r="C1" s="279"/>
      <c r="D1" s="279"/>
      <c r="E1" s="76"/>
    </row>
    <row r="2" spans="1:5" x14ac:dyDescent="0.25">
      <c r="A2" s="278" t="s">
        <v>933</v>
      </c>
      <c r="B2" s="278"/>
      <c r="C2" s="279"/>
      <c r="D2" s="279"/>
    </row>
    <row r="3" spans="1:5" x14ac:dyDescent="0.25">
      <c r="A3" s="70" t="s">
        <v>934</v>
      </c>
      <c r="B3" s="70" t="s">
        <v>935</v>
      </c>
      <c r="C3" s="151" t="s">
        <v>936</v>
      </c>
      <c r="D3" s="70" t="s">
        <v>937</v>
      </c>
    </row>
    <row r="4" spans="1:5" x14ac:dyDescent="0.25">
      <c r="A4" s="150">
        <v>518301</v>
      </c>
      <c r="B4" t="s">
        <v>988</v>
      </c>
      <c r="C4" s="134">
        <v>18.5</v>
      </c>
      <c r="D4" s="150">
        <v>1400318</v>
      </c>
    </row>
    <row r="5" spans="1:5" x14ac:dyDescent="0.25">
      <c r="A5" s="150">
        <v>518301</v>
      </c>
      <c r="B5" t="s">
        <v>988</v>
      </c>
      <c r="C5" s="134">
        <v>29.5</v>
      </c>
      <c r="D5" s="150">
        <v>1100118</v>
      </c>
    </row>
    <row r="6" spans="1:5" x14ac:dyDescent="0.25">
      <c r="A6" s="150">
        <v>718301</v>
      </c>
      <c r="B6" t="s">
        <v>989</v>
      </c>
      <c r="C6" s="134">
        <v>128452.45</v>
      </c>
      <c r="D6" s="150">
        <v>1400318</v>
      </c>
    </row>
    <row r="7" spans="1:5" x14ac:dyDescent="0.25">
      <c r="A7" s="150">
        <v>718302</v>
      </c>
      <c r="B7" t="s">
        <v>990</v>
      </c>
      <c r="C7" s="134">
        <v>2633845.5499999998</v>
      </c>
      <c r="D7" s="150">
        <v>1400318</v>
      </c>
    </row>
    <row r="8" spans="1:5" x14ac:dyDescent="0.25">
      <c r="A8" s="150">
        <v>718303</v>
      </c>
      <c r="B8" t="s">
        <v>991</v>
      </c>
      <c r="C8" s="134">
        <v>145854.78</v>
      </c>
      <c r="D8" s="150">
        <v>1400318</v>
      </c>
    </row>
    <row r="9" spans="1:5" x14ac:dyDescent="0.25">
      <c r="A9" s="150">
        <v>718304</v>
      </c>
      <c r="B9" t="s">
        <v>992</v>
      </c>
      <c r="C9" s="134">
        <v>785458.98</v>
      </c>
      <c r="D9" s="150">
        <v>1400318</v>
      </c>
    </row>
    <row r="10" spans="1:5" x14ac:dyDescent="0.25">
      <c r="A10" s="150">
        <v>718305</v>
      </c>
      <c r="B10" t="s">
        <v>993</v>
      </c>
      <c r="C10" s="134">
        <v>911525.74</v>
      </c>
      <c r="D10" s="150">
        <v>1400318</v>
      </c>
    </row>
    <row r="11" spans="1:5" x14ac:dyDescent="0.25">
      <c r="A11" s="150">
        <v>718306</v>
      </c>
      <c r="B11" t="s">
        <v>994</v>
      </c>
      <c r="C11" s="134">
        <v>6200</v>
      </c>
      <c r="D11" s="150">
        <v>1400318</v>
      </c>
    </row>
    <row r="12" spans="1:5" x14ac:dyDescent="0.25">
      <c r="A12" s="150">
        <v>718308</v>
      </c>
      <c r="B12" t="s">
        <v>995</v>
      </c>
      <c r="C12" s="134">
        <v>350000</v>
      </c>
      <c r="D12" s="150">
        <v>1400318</v>
      </c>
    </row>
    <row r="13" spans="1:5" x14ac:dyDescent="0.25">
      <c r="A13" s="150">
        <v>718309</v>
      </c>
      <c r="B13" t="s">
        <v>996</v>
      </c>
      <c r="C13" s="134">
        <v>37000</v>
      </c>
      <c r="D13" s="150">
        <v>1400318</v>
      </c>
    </row>
    <row r="14" spans="1:5" x14ac:dyDescent="0.25">
      <c r="A14" s="150">
        <v>918301</v>
      </c>
      <c r="B14" t="s">
        <v>997</v>
      </c>
      <c r="C14" s="134">
        <v>8371125</v>
      </c>
      <c r="D14" s="150">
        <v>1100118</v>
      </c>
    </row>
    <row r="15" spans="1:5" x14ac:dyDescent="0.25">
      <c r="A15" s="150">
        <v>918302</v>
      </c>
      <c r="B15" t="s">
        <v>998</v>
      </c>
      <c r="C15" s="134">
        <v>200000</v>
      </c>
      <c r="D15" s="150">
        <v>2610717</v>
      </c>
    </row>
    <row r="16" spans="1:5" x14ac:dyDescent="0.25">
      <c r="A16" s="150">
        <v>918302</v>
      </c>
      <c r="B16" t="s">
        <v>998</v>
      </c>
      <c r="C16" s="134">
        <v>2262535.21</v>
      </c>
      <c r="D16" s="150">
        <v>1100118</v>
      </c>
    </row>
    <row r="17" spans="1:4" x14ac:dyDescent="0.25">
      <c r="A17" s="150">
        <v>918303</v>
      </c>
      <c r="B17" t="s">
        <v>999</v>
      </c>
      <c r="C17" s="134">
        <v>300000</v>
      </c>
      <c r="D17" s="150">
        <v>2610717</v>
      </c>
    </row>
    <row r="18" spans="1:4" x14ac:dyDescent="0.25">
      <c r="A18" s="150">
        <v>918303</v>
      </c>
      <c r="B18" t="s">
        <v>999</v>
      </c>
      <c r="C18" s="134">
        <v>1098216.6000000001</v>
      </c>
      <c r="D18" s="150">
        <v>1100118</v>
      </c>
    </row>
    <row r="19" spans="1:4" x14ac:dyDescent="0.25">
      <c r="A19" s="150">
        <v>918305</v>
      </c>
      <c r="B19" t="s">
        <v>1000</v>
      </c>
      <c r="C19" s="134">
        <v>500000</v>
      </c>
      <c r="D19" s="150">
        <v>2610717</v>
      </c>
    </row>
    <row r="20" spans="1:4" x14ac:dyDescent="0.25">
      <c r="A20" s="150">
        <v>948301</v>
      </c>
      <c r="B20" t="s">
        <v>1001</v>
      </c>
      <c r="C20" s="134">
        <v>450000</v>
      </c>
      <c r="D20" s="150">
        <v>1400318</v>
      </c>
    </row>
    <row r="21" spans="1:4" x14ac:dyDescent="0.25">
      <c r="A21" s="150">
        <v>948301</v>
      </c>
      <c r="B21" t="s">
        <v>1001</v>
      </c>
      <c r="C21" s="134">
        <v>651000</v>
      </c>
      <c r="D21" s="150">
        <v>2610718</v>
      </c>
    </row>
    <row r="22" spans="1:4" x14ac:dyDescent="0.25">
      <c r="C22" s="152">
        <f>SUM(C4:C21)</f>
        <v>18831262.310000002</v>
      </c>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sqref="A1:F1"/>
    </sheetView>
  </sheetViews>
  <sheetFormatPr baseColWidth="10" defaultRowHeight="15" x14ac:dyDescent="0.25"/>
  <cols>
    <col min="1" max="1" width="21.42578125" bestFit="1" customWidth="1"/>
    <col min="2" max="2" width="23.140625" customWidth="1"/>
    <col min="3" max="3" width="23.42578125" style="69" customWidth="1"/>
    <col min="4" max="4" width="11.42578125" style="150"/>
    <col min="5" max="5" width="19.5703125" style="150" customWidth="1"/>
    <col min="6" max="6" width="14.5703125" style="150" customWidth="1"/>
  </cols>
  <sheetData>
    <row r="1" spans="1:6" x14ac:dyDescent="0.25">
      <c r="A1" s="280" t="s">
        <v>1002</v>
      </c>
      <c r="B1" s="280"/>
      <c r="C1" s="280"/>
      <c r="D1" s="280"/>
      <c r="E1" s="280"/>
      <c r="F1" s="280"/>
    </row>
    <row r="2" spans="1:6" x14ac:dyDescent="0.25">
      <c r="A2" s="280" t="s">
        <v>942</v>
      </c>
      <c r="B2" s="280"/>
      <c r="C2" s="280"/>
      <c r="D2" s="280"/>
      <c r="E2" s="280"/>
      <c r="F2" s="280"/>
    </row>
    <row r="3" spans="1:6" x14ac:dyDescent="0.25">
      <c r="A3" s="71" t="s">
        <v>938</v>
      </c>
      <c r="B3" s="72" t="s">
        <v>935</v>
      </c>
      <c r="C3" s="153" t="s">
        <v>936</v>
      </c>
      <c r="D3" s="73" t="s">
        <v>939</v>
      </c>
      <c r="E3" s="74" t="s">
        <v>940</v>
      </c>
      <c r="F3" s="75" t="s">
        <v>941</v>
      </c>
    </row>
    <row r="4" spans="1:6" x14ac:dyDescent="0.25">
      <c r="A4" t="s">
        <v>1027</v>
      </c>
      <c r="B4" t="s">
        <v>1003</v>
      </c>
      <c r="C4" s="69">
        <v>1318447</v>
      </c>
      <c r="D4" s="150">
        <v>1100118</v>
      </c>
      <c r="E4" s="150" t="s">
        <v>1137</v>
      </c>
      <c r="F4" s="150">
        <v>2.1</v>
      </c>
    </row>
    <row r="5" spans="1:6" x14ac:dyDescent="0.25">
      <c r="A5" t="s">
        <v>1027</v>
      </c>
      <c r="B5" t="s">
        <v>1003</v>
      </c>
      <c r="C5" s="69">
        <v>43200</v>
      </c>
      <c r="D5" s="150">
        <v>1400318</v>
      </c>
      <c r="E5" s="150" t="s">
        <v>1137</v>
      </c>
      <c r="F5" s="150">
        <v>2.1</v>
      </c>
    </row>
    <row r="6" spans="1:6" x14ac:dyDescent="0.25">
      <c r="A6" t="s">
        <v>1028</v>
      </c>
      <c r="B6" t="s">
        <v>1004</v>
      </c>
      <c r="C6" s="69">
        <v>2709961</v>
      </c>
      <c r="D6" s="150">
        <v>1100118</v>
      </c>
      <c r="E6" s="150" t="s">
        <v>1137</v>
      </c>
      <c r="F6" s="150">
        <v>2.1</v>
      </c>
    </row>
    <row r="7" spans="1:6" x14ac:dyDescent="0.25">
      <c r="A7" t="s">
        <v>1028</v>
      </c>
      <c r="B7" t="s">
        <v>1004</v>
      </c>
      <c r="C7" s="69">
        <v>972000</v>
      </c>
      <c r="D7" s="150">
        <v>1400318</v>
      </c>
      <c r="E7" s="150" t="s">
        <v>1137</v>
      </c>
      <c r="F7" s="150">
        <v>2.1</v>
      </c>
    </row>
    <row r="8" spans="1:6" x14ac:dyDescent="0.25">
      <c r="A8" t="s">
        <v>1029</v>
      </c>
      <c r="B8" t="s">
        <v>1005</v>
      </c>
      <c r="C8" s="69">
        <v>20000</v>
      </c>
      <c r="D8" s="150">
        <v>1100118</v>
      </c>
      <c r="E8" s="150" t="s">
        <v>1137</v>
      </c>
      <c r="F8" s="150">
        <v>2.1</v>
      </c>
    </row>
    <row r="9" spans="1:6" x14ac:dyDescent="0.25">
      <c r="A9" t="s">
        <v>1030</v>
      </c>
      <c r="B9" t="s">
        <v>1006</v>
      </c>
      <c r="C9" s="69">
        <v>131995.26999999999</v>
      </c>
      <c r="D9" s="150">
        <v>1100118</v>
      </c>
      <c r="E9" s="150" t="s">
        <v>1137</v>
      </c>
      <c r="F9" s="150">
        <v>2.1</v>
      </c>
    </row>
    <row r="10" spans="1:6" x14ac:dyDescent="0.25">
      <c r="A10" t="s">
        <v>1030</v>
      </c>
      <c r="B10" t="s">
        <v>1006</v>
      </c>
      <c r="C10" s="69">
        <v>24840</v>
      </c>
      <c r="D10" s="150">
        <v>1400318</v>
      </c>
      <c r="E10" s="150" t="s">
        <v>1137</v>
      </c>
      <c r="F10" s="150">
        <v>2.1</v>
      </c>
    </row>
    <row r="11" spans="1:6" x14ac:dyDescent="0.25">
      <c r="A11" t="s">
        <v>1031</v>
      </c>
      <c r="B11" t="s">
        <v>1007</v>
      </c>
      <c r="C11" s="69">
        <v>660667.57999999996</v>
      </c>
      <c r="D11" s="150">
        <v>1100118</v>
      </c>
      <c r="E11" s="150" t="s">
        <v>1137</v>
      </c>
      <c r="F11" s="150">
        <v>2.1</v>
      </c>
    </row>
    <row r="12" spans="1:6" x14ac:dyDescent="0.25">
      <c r="A12" t="s">
        <v>1031</v>
      </c>
      <c r="B12" t="s">
        <v>1007</v>
      </c>
      <c r="C12" s="69">
        <v>43200</v>
      </c>
      <c r="D12" s="150">
        <v>1400318</v>
      </c>
      <c r="E12" s="150" t="s">
        <v>1137</v>
      </c>
      <c r="F12" s="150">
        <v>2.1</v>
      </c>
    </row>
    <row r="13" spans="1:6" x14ac:dyDescent="0.25">
      <c r="A13" t="s">
        <v>1032</v>
      </c>
      <c r="B13" t="s">
        <v>1008</v>
      </c>
      <c r="C13" s="69">
        <v>470881.56</v>
      </c>
      <c r="D13" s="150">
        <v>1100118</v>
      </c>
      <c r="E13" s="150" t="s">
        <v>1137</v>
      </c>
      <c r="F13" s="150">
        <v>2.1</v>
      </c>
    </row>
    <row r="14" spans="1:6" x14ac:dyDescent="0.25">
      <c r="A14" t="s">
        <v>1032</v>
      </c>
      <c r="B14" t="s">
        <v>1008</v>
      </c>
      <c r="C14" s="69">
        <v>30240</v>
      </c>
      <c r="D14" s="150">
        <v>1400318</v>
      </c>
      <c r="E14" s="150" t="s">
        <v>1137</v>
      </c>
      <c r="F14" s="150">
        <v>2.1</v>
      </c>
    </row>
    <row r="15" spans="1:6" x14ac:dyDescent="0.25">
      <c r="A15" t="s">
        <v>1033</v>
      </c>
      <c r="B15" t="s">
        <v>1009</v>
      </c>
      <c r="C15" s="69">
        <v>676122.21</v>
      </c>
      <c r="D15" s="150">
        <v>1100118</v>
      </c>
      <c r="E15" s="150" t="s">
        <v>1137</v>
      </c>
      <c r="F15" s="150">
        <v>2.1</v>
      </c>
    </row>
    <row r="16" spans="1:6" x14ac:dyDescent="0.25">
      <c r="A16" t="s">
        <v>1034</v>
      </c>
      <c r="B16" t="s">
        <v>1010</v>
      </c>
      <c r="C16" s="69">
        <v>274889.40000000002</v>
      </c>
      <c r="D16" s="150">
        <v>1100118</v>
      </c>
      <c r="E16" s="150" t="s">
        <v>1137</v>
      </c>
      <c r="F16" s="150">
        <v>2.1</v>
      </c>
    </row>
    <row r="17" spans="1:6" x14ac:dyDescent="0.25">
      <c r="A17" t="s">
        <v>1035</v>
      </c>
      <c r="B17" t="s">
        <v>1011</v>
      </c>
      <c r="C17" s="69">
        <v>283224.96000000002</v>
      </c>
      <c r="D17" s="150">
        <v>1100118</v>
      </c>
      <c r="E17" s="150" t="s">
        <v>1137</v>
      </c>
      <c r="F17" s="150">
        <v>2.1</v>
      </c>
    </row>
    <row r="18" spans="1:6" x14ac:dyDescent="0.25">
      <c r="A18" t="s">
        <v>1036</v>
      </c>
      <c r="B18" t="s">
        <v>1012</v>
      </c>
      <c r="C18" s="69">
        <v>205000</v>
      </c>
      <c r="D18" s="150">
        <v>1100118</v>
      </c>
      <c r="E18" s="150" t="s">
        <v>1137</v>
      </c>
      <c r="F18" s="150">
        <v>2.1</v>
      </c>
    </row>
    <row r="19" spans="1:6" x14ac:dyDescent="0.25">
      <c r="A19" t="s">
        <v>1037</v>
      </c>
      <c r="B19" t="s">
        <v>60</v>
      </c>
      <c r="C19" s="69">
        <v>180000</v>
      </c>
      <c r="D19" s="150">
        <v>1400318</v>
      </c>
      <c r="E19" s="150" t="s">
        <v>1137</v>
      </c>
      <c r="F19" s="150">
        <v>2.1</v>
      </c>
    </row>
    <row r="20" spans="1:6" x14ac:dyDescent="0.25">
      <c r="A20" t="s">
        <v>1038</v>
      </c>
      <c r="B20" t="s">
        <v>1013</v>
      </c>
      <c r="C20" s="69">
        <v>62400</v>
      </c>
      <c r="D20" s="150">
        <v>1400318</v>
      </c>
      <c r="E20" s="150" t="s">
        <v>1137</v>
      </c>
      <c r="F20" s="150">
        <v>2.1</v>
      </c>
    </row>
    <row r="21" spans="1:6" x14ac:dyDescent="0.25">
      <c r="A21" t="s">
        <v>1039</v>
      </c>
      <c r="B21" t="s">
        <v>1014</v>
      </c>
      <c r="C21" s="69">
        <v>95000</v>
      </c>
      <c r="D21" s="150">
        <v>1400318</v>
      </c>
      <c r="E21" s="150" t="s">
        <v>1137</v>
      </c>
      <c r="F21" s="150">
        <v>2.1</v>
      </c>
    </row>
    <row r="22" spans="1:6" x14ac:dyDescent="0.25">
      <c r="A22" t="s">
        <v>1040</v>
      </c>
      <c r="B22" t="s">
        <v>83</v>
      </c>
      <c r="C22" s="69">
        <v>96000</v>
      </c>
      <c r="D22" s="150">
        <v>1400318</v>
      </c>
      <c r="E22" s="150" t="s">
        <v>1137</v>
      </c>
      <c r="F22" s="150">
        <v>2.1</v>
      </c>
    </row>
    <row r="23" spans="1:6" x14ac:dyDescent="0.25">
      <c r="A23" t="s">
        <v>1041</v>
      </c>
      <c r="B23" t="s">
        <v>1015</v>
      </c>
      <c r="C23" s="69">
        <v>314000</v>
      </c>
      <c r="D23" s="150">
        <v>1400318</v>
      </c>
      <c r="E23" s="150" t="s">
        <v>1137</v>
      </c>
      <c r="F23" s="150">
        <v>2.1</v>
      </c>
    </row>
    <row r="24" spans="1:6" x14ac:dyDescent="0.25">
      <c r="A24" t="s">
        <v>1042</v>
      </c>
      <c r="B24" t="s">
        <v>1016</v>
      </c>
      <c r="C24" s="69">
        <v>75000</v>
      </c>
      <c r="D24" s="150">
        <v>1400318</v>
      </c>
      <c r="E24" s="150" t="s">
        <v>1137</v>
      </c>
      <c r="F24" s="150">
        <v>2.1</v>
      </c>
    </row>
    <row r="25" spans="1:6" x14ac:dyDescent="0.25">
      <c r="A25" t="s">
        <v>1043</v>
      </c>
      <c r="B25" t="s">
        <v>1017</v>
      </c>
      <c r="C25" s="69">
        <v>262015</v>
      </c>
      <c r="D25" s="150">
        <v>1400318</v>
      </c>
      <c r="E25" s="150" t="s">
        <v>1137</v>
      </c>
      <c r="F25" s="150">
        <v>2.1</v>
      </c>
    </row>
    <row r="26" spans="1:6" x14ac:dyDescent="0.25">
      <c r="A26" t="s">
        <v>1044</v>
      </c>
      <c r="B26" t="s">
        <v>1018</v>
      </c>
      <c r="C26" s="69">
        <v>30000</v>
      </c>
      <c r="D26" s="150">
        <v>1400318</v>
      </c>
      <c r="E26" s="150" t="s">
        <v>1137</v>
      </c>
      <c r="F26" s="150">
        <v>2.1</v>
      </c>
    </row>
    <row r="27" spans="1:6" x14ac:dyDescent="0.25">
      <c r="A27" t="s">
        <v>1045</v>
      </c>
      <c r="B27" t="s">
        <v>109</v>
      </c>
      <c r="C27" s="69">
        <v>6000</v>
      </c>
      <c r="D27" s="150">
        <v>1400318</v>
      </c>
      <c r="E27" s="150" t="s">
        <v>1137</v>
      </c>
      <c r="F27" s="150">
        <v>2.1</v>
      </c>
    </row>
    <row r="28" spans="1:6" x14ac:dyDescent="0.25">
      <c r="A28" t="s">
        <v>1046</v>
      </c>
      <c r="B28" t="s">
        <v>1019</v>
      </c>
      <c r="C28" s="69">
        <v>252000</v>
      </c>
      <c r="D28" s="150">
        <v>1400318</v>
      </c>
      <c r="E28" s="150" t="s">
        <v>1137</v>
      </c>
      <c r="F28" s="150">
        <v>2.1</v>
      </c>
    </row>
    <row r="29" spans="1:6" x14ac:dyDescent="0.25">
      <c r="A29" t="s">
        <v>1047</v>
      </c>
      <c r="B29" t="s">
        <v>1020</v>
      </c>
      <c r="C29" s="69">
        <v>90000</v>
      </c>
      <c r="D29" s="150">
        <v>1400318</v>
      </c>
      <c r="E29" s="150" t="s">
        <v>1137</v>
      </c>
      <c r="F29" s="150">
        <v>2.1</v>
      </c>
    </row>
    <row r="30" spans="1:6" x14ac:dyDescent="0.25">
      <c r="A30" t="s">
        <v>1048</v>
      </c>
      <c r="B30" t="s">
        <v>1021</v>
      </c>
      <c r="C30" s="69">
        <v>26700</v>
      </c>
      <c r="D30" s="150">
        <v>1400318</v>
      </c>
      <c r="E30" s="150" t="s">
        <v>1137</v>
      </c>
      <c r="F30" s="150">
        <v>2.1</v>
      </c>
    </row>
    <row r="31" spans="1:6" x14ac:dyDescent="0.25">
      <c r="A31" t="s">
        <v>1049</v>
      </c>
      <c r="B31" t="s">
        <v>1022</v>
      </c>
      <c r="C31" s="69">
        <v>75000</v>
      </c>
      <c r="D31" s="150">
        <v>1400318</v>
      </c>
      <c r="E31" s="150" t="s">
        <v>1137</v>
      </c>
      <c r="F31" s="150">
        <v>2.1</v>
      </c>
    </row>
    <row r="32" spans="1:6" x14ac:dyDescent="0.25">
      <c r="A32" t="s">
        <v>1050</v>
      </c>
      <c r="B32" t="s">
        <v>148</v>
      </c>
      <c r="C32" s="69">
        <v>180000</v>
      </c>
      <c r="D32" s="150">
        <v>1400318</v>
      </c>
      <c r="E32" s="150" t="s">
        <v>1137</v>
      </c>
      <c r="F32" s="150">
        <v>2.1</v>
      </c>
    </row>
    <row r="33" spans="1:6" x14ac:dyDescent="0.25">
      <c r="A33" t="s">
        <v>1051</v>
      </c>
      <c r="B33" t="s">
        <v>1023</v>
      </c>
      <c r="C33" s="69">
        <v>480000</v>
      </c>
      <c r="D33" s="150">
        <v>1400318</v>
      </c>
      <c r="E33" s="150" t="s">
        <v>1137</v>
      </c>
      <c r="F33" s="150">
        <v>2.1</v>
      </c>
    </row>
    <row r="34" spans="1:6" x14ac:dyDescent="0.25">
      <c r="A34" t="s">
        <v>1052</v>
      </c>
      <c r="B34" t="s">
        <v>1024</v>
      </c>
      <c r="C34" s="69">
        <v>24000</v>
      </c>
      <c r="D34" s="150">
        <v>1400318</v>
      </c>
      <c r="E34" s="150" t="s">
        <v>1137</v>
      </c>
      <c r="F34" s="150">
        <v>2.1</v>
      </c>
    </row>
    <row r="35" spans="1:6" x14ac:dyDescent="0.25">
      <c r="A35" t="s">
        <v>1053</v>
      </c>
      <c r="B35" t="s">
        <v>166</v>
      </c>
      <c r="C35" s="69">
        <v>38400</v>
      </c>
      <c r="D35" s="150">
        <v>1400318</v>
      </c>
      <c r="E35" s="150" t="s">
        <v>1137</v>
      </c>
      <c r="F35" s="150">
        <v>2.1</v>
      </c>
    </row>
    <row r="36" spans="1:6" x14ac:dyDescent="0.25">
      <c r="A36" t="s">
        <v>1054</v>
      </c>
      <c r="B36" t="s">
        <v>167</v>
      </c>
      <c r="C36" s="69">
        <v>63000</v>
      </c>
      <c r="D36" s="150">
        <v>1400318</v>
      </c>
      <c r="E36" s="150" t="s">
        <v>1137</v>
      </c>
      <c r="F36" s="150">
        <v>2.1</v>
      </c>
    </row>
    <row r="37" spans="1:6" x14ac:dyDescent="0.25">
      <c r="A37" t="s">
        <v>1055</v>
      </c>
      <c r="B37" t="s">
        <v>1025</v>
      </c>
      <c r="C37" s="69">
        <v>15000</v>
      </c>
      <c r="D37" s="150">
        <v>1400318</v>
      </c>
      <c r="E37" s="150" t="s">
        <v>1137</v>
      </c>
      <c r="F37" s="150">
        <v>2.1</v>
      </c>
    </row>
    <row r="38" spans="1:6" x14ac:dyDescent="0.25">
      <c r="A38" t="s">
        <v>1056</v>
      </c>
      <c r="B38" t="s">
        <v>189</v>
      </c>
      <c r="C38" s="69">
        <v>25000</v>
      </c>
      <c r="D38" s="150">
        <v>1400318</v>
      </c>
      <c r="E38" s="150" t="s">
        <v>1137</v>
      </c>
      <c r="F38" s="150">
        <v>2.1</v>
      </c>
    </row>
    <row r="39" spans="1:6" x14ac:dyDescent="0.25">
      <c r="A39" t="s">
        <v>1057</v>
      </c>
      <c r="B39" t="s">
        <v>1003</v>
      </c>
      <c r="C39" s="69">
        <v>746608.46</v>
      </c>
      <c r="D39" s="150">
        <v>1100118</v>
      </c>
      <c r="E39" s="150" t="s">
        <v>1137</v>
      </c>
      <c r="F39" s="150">
        <v>2.1</v>
      </c>
    </row>
    <row r="40" spans="1:6" x14ac:dyDescent="0.25">
      <c r="A40" t="s">
        <v>1058</v>
      </c>
      <c r="B40" t="s">
        <v>1004</v>
      </c>
      <c r="C40" s="69">
        <v>392481.75</v>
      </c>
      <c r="D40" s="150">
        <v>1100118</v>
      </c>
      <c r="E40" s="150" t="s">
        <v>1137</v>
      </c>
      <c r="F40" s="150">
        <v>2.1</v>
      </c>
    </row>
    <row r="41" spans="1:6" x14ac:dyDescent="0.25">
      <c r="A41" t="s">
        <v>1059</v>
      </c>
      <c r="B41" t="s">
        <v>1005</v>
      </c>
      <c r="C41" s="69">
        <v>12000</v>
      </c>
      <c r="D41" s="150">
        <v>1100118</v>
      </c>
      <c r="E41" s="150" t="s">
        <v>1137</v>
      </c>
      <c r="F41" s="150">
        <v>2.1</v>
      </c>
    </row>
    <row r="42" spans="1:6" x14ac:dyDescent="0.25">
      <c r="A42" t="s">
        <v>1060</v>
      </c>
      <c r="B42" t="s">
        <v>1006</v>
      </c>
      <c r="C42" s="69">
        <v>30263.39</v>
      </c>
      <c r="D42" s="150">
        <v>1100118</v>
      </c>
      <c r="E42" s="150" t="s">
        <v>1137</v>
      </c>
      <c r="F42" s="150">
        <v>2.1</v>
      </c>
    </row>
    <row r="43" spans="1:6" x14ac:dyDescent="0.25">
      <c r="A43" t="s">
        <v>1061</v>
      </c>
      <c r="B43" t="s">
        <v>1007</v>
      </c>
      <c r="C43" s="69">
        <v>158795.85999999999</v>
      </c>
      <c r="D43" s="150">
        <v>1100118</v>
      </c>
      <c r="E43" s="150" t="s">
        <v>1137</v>
      </c>
      <c r="F43" s="150">
        <v>2.1</v>
      </c>
    </row>
    <row r="44" spans="1:6" x14ac:dyDescent="0.25">
      <c r="A44" t="s">
        <v>1062</v>
      </c>
      <c r="B44" t="s">
        <v>1080</v>
      </c>
      <c r="C44" s="69">
        <v>8000</v>
      </c>
      <c r="D44" s="150">
        <v>1100118</v>
      </c>
      <c r="E44" s="150" t="s">
        <v>1137</v>
      </c>
      <c r="F44" s="150">
        <v>2.1</v>
      </c>
    </row>
    <row r="45" spans="1:6" x14ac:dyDescent="0.25">
      <c r="A45" t="s">
        <v>1063</v>
      </c>
      <c r="B45" t="s">
        <v>1009</v>
      </c>
      <c r="C45" s="69">
        <v>138021.31</v>
      </c>
      <c r="D45" s="150">
        <v>1100118</v>
      </c>
      <c r="E45" s="150" t="s">
        <v>1137</v>
      </c>
      <c r="F45" s="150">
        <v>2.1</v>
      </c>
    </row>
    <row r="46" spans="1:6" x14ac:dyDescent="0.25">
      <c r="A46" t="s">
        <v>1064</v>
      </c>
      <c r="B46" t="s">
        <v>1010</v>
      </c>
      <c r="C46" s="69">
        <v>67197.88</v>
      </c>
      <c r="D46" s="150">
        <v>1100118</v>
      </c>
      <c r="E46" s="150" t="s">
        <v>1137</v>
      </c>
      <c r="F46" s="150">
        <v>2.1</v>
      </c>
    </row>
    <row r="47" spans="1:6" x14ac:dyDescent="0.25">
      <c r="A47" t="s">
        <v>1065</v>
      </c>
      <c r="B47" t="s">
        <v>1011</v>
      </c>
      <c r="C47" s="69">
        <v>69085.53</v>
      </c>
      <c r="D47" s="150">
        <v>1100118</v>
      </c>
      <c r="E47" s="150" t="s">
        <v>1137</v>
      </c>
      <c r="F47" s="150">
        <v>2.1</v>
      </c>
    </row>
    <row r="48" spans="1:6" x14ac:dyDescent="0.25">
      <c r="A48" t="s">
        <v>1066</v>
      </c>
      <c r="B48" t="s">
        <v>1012</v>
      </c>
      <c r="C48" s="69">
        <v>165000</v>
      </c>
      <c r="D48" s="150">
        <v>1100118</v>
      </c>
      <c r="E48" s="150" t="s">
        <v>1137</v>
      </c>
      <c r="F48" s="150">
        <v>2.1</v>
      </c>
    </row>
    <row r="49" spans="1:6" x14ac:dyDescent="0.25">
      <c r="A49" t="s">
        <v>1067</v>
      </c>
      <c r="B49" t="s">
        <v>1081</v>
      </c>
      <c r="C49" s="69">
        <v>550</v>
      </c>
      <c r="D49" s="150">
        <v>1400318</v>
      </c>
      <c r="E49" s="150" t="s">
        <v>1137</v>
      </c>
      <c r="F49" s="150">
        <v>2.1</v>
      </c>
    </row>
    <row r="50" spans="1:6" x14ac:dyDescent="0.25">
      <c r="A50" t="s">
        <v>1068</v>
      </c>
      <c r="B50" t="s">
        <v>1013</v>
      </c>
      <c r="C50" s="69">
        <v>7900</v>
      </c>
      <c r="D50" s="150">
        <v>1400318</v>
      </c>
      <c r="E50" s="150" t="s">
        <v>1137</v>
      </c>
      <c r="F50" s="150">
        <v>2.1</v>
      </c>
    </row>
    <row r="51" spans="1:6" x14ac:dyDescent="0.25">
      <c r="A51" t="s">
        <v>1069</v>
      </c>
      <c r="B51" t="s">
        <v>1015</v>
      </c>
      <c r="C51" s="69">
        <v>5500</v>
      </c>
      <c r="D51" s="150">
        <v>1400318</v>
      </c>
      <c r="E51" s="150" t="s">
        <v>1137</v>
      </c>
      <c r="F51" s="150">
        <v>2.1</v>
      </c>
    </row>
    <row r="52" spans="1:6" x14ac:dyDescent="0.25">
      <c r="A52" t="s">
        <v>1070</v>
      </c>
      <c r="B52" t="s">
        <v>1017</v>
      </c>
      <c r="C52" s="69">
        <v>95771</v>
      </c>
      <c r="D52" s="150">
        <v>1400318</v>
      </c>
      <c r="E52" s="150" t="s">
        <v>1137</v>
      </c>
      <c r="F52" s="150">
        <v>2.1</v>
      </c>
    </row>
    <row r="53" spans="1:6" x14ac:dyDescent="0.25">
      <c r="A53" t="s">
        <v>1071</v>
      </c>
      <c r="B53" t="s">
        <v>101</v>
      </c>
      <c r="C53" s="69">
        <v>284750</v>
      </c>
      <c r="D53" s="150">
        <v>1400318</v>
      </c>
      <c r="E53" s="150" t="s">
        <v>1137</v>
      </c>
      <c r="F53" s="150">
        <v>2.1</v>
      </c>
    </row>
    <row r="54" spans="1:6" x14ac:dyDescent="0.25">
      <c r="A54" t="s">
        <v>1072</v>
      </c>
      <c r="B54" t="s">
        <v>1022</v>
      </c>
      <c r="C54" s="69">
        <v>33150</v>
      </c>
      <c r="D54" s="150">
        <v>1400318</v>
      </c>
      <c r="E54" s="150" t="s">
        <v>1137</v>
      </c>
      <c r="F54" s="150">
        <v>2.1</v>
      </c>
    </row>
    <row r="55" spans="1:6" x14ac:dyDescent="0.25">
      <c r="A55" t="s">
        <v>1073</v>
      </c>
      <c r="B55" t="s">
        <v>148</v>
      </c>
      <c r="C55" s="69">
        <v>247200</v>
      </c>
      <c r="D55" s="150">
        <v>1400318</v>
      </c>
      <c r="E55" s="150" t="s">
        <v>1137</v>
      </c>
      <c r="F55" s="150">
        <v>2.1</v>
      </c>
    </row>
    <row r="56" spans="1:6" x14ac:dyDescent="0.25">
      <c r="A56" t="s">
        <v>1074</v>
      </c>
      <c r="B56" t="s">
        <v>153</v>
      </c>
      <c r="C56" s="69">
        <v>35000</v>
      </c>
      <c r="D56" s="150">
        <v>1400318</v>
      </c>
      <c r="E56" s="150" t="s">
        <v>1137</v>
      </c>
      <c r="F56" s="150">
        <v>2.1</v>
      </c>
    </row>
    <row r="57" spans="1:6" x14ac:dyDescent="0.25">
      <c r="A57" t="s">
        <v>1075</v>
      </c>
      <c r="B57" t="s">
        <v>1024</v>
      </c>
      <c r="C57" s="69">
        <v>7500</v>
      </c>
      <c r="D57" s="150">
        <v>1400318</v>
      </c>
      <c r="E57" s="150" t="s">
        <v>1137</v>
      </c>
      <c r="F57" s="150">
        <v>2.1</v>
      </c>
    </row>
    <row r="58" spans="1:6" x14ac:dyDescent="0.25">
      <c r="A58" t="s">
        <v>1076</v>
      </c>
      <c r="B58" t="s">
        <v>167</v>
      </c>
      <c r="C58" s="69">
        <v>2500</v>
      </c>
      <c r="D58" s="150">
        <v>1400318</v>
      </c>
      <c r="E58" s="150" t="s">
        <v>1137</v>
      </c>
      <c r="F58" s="150">
        <v>2.1</v>
      </c>
    </row>
    <row r="59" spans="1:6" x14ac:dyDescent="0.25">
      <c r="A59" t="s">
        <v>1077</v>
      </c>
      <c r="B59" t="s">
        <v>1025</v>
      </c>
      <c r="C59" s="69">
        <v>35600</v>
      </c>
      <c r="D59" s="150">
        <v>1400318</v>
      </c>
      <c r="E59" s="150" t="s">
        <v>1137</v>
      </c>
      <c r="F59" s="150">
        <v>2.1</v>
      </c>
    </row>
    <row r="60" spans="1:6" x14ac:dyDescent="0.25">
      <c r="A60" t="s">
        <v>1078</v>
      </c>
      <c r="B60" t="s">
        <v>1082</v>
      </c>
      <c r="C60" s="69">
        <v>3600</v>
      </c>
      <c r="D60" s="150">
        <v>1400318</v>
      </c>
      <c r="E60" s="150" t="s">
        <v>1137</v>
      </c>
      <c r="F60" s="150">
        <v>2.1</v>
      </c>
    </row>
    <row r="61" spans="1:6" x14ac:dyDescent="0.25">
      <c r="A61" t="s">
        <v>1079</v>
      </c>
      <c r="B61" t="s">
        <v>189</v>
      </c>
      <c r="C61" s="69">
        <v>70350</v>
      </c>
      <c r="D61" s="150">
        <v>1400318</v>
      </c>
      <c r="E61" s="150" t="s">
        <v>1137</v>
      </c>
      <c r="F61" s="150">
        <v>2.1</v>
      </c>
    </row>
    <row r="62" spans="1:6" x14ac:dyDescent="0.25">
      <c r="A62" t="s">
        <v>1083</v>
      </c>
      <c r="B62" t="s">
        <v>1014</v>
      </c>
      <c r="C62" s="69">
        <v>45000</v>
      </c>
      <c r="D62" s="150">
        <v>2610718</v>
      </c>
      <c r="E62" s="150" t="s">
        <v>1137</v>
      </c>
      <c r="F62" s="150">
        <v>2.1</v>
      </c>
    </row>
    <row r="63" spans="1:6" x14ac:dyDescent="0.25">
      <c r="A63" t="s">
        <v>1084</v>
      </c>
      <c r="B63" t="s">
        <v>83</v>
      </c>
      <c r="C63" s="69">
        <v>36000</v>
      </c>
      <c r="D63" s="150">
        <v>2610718</v>
      </c>
      <c r="E63" s="150" t="s">
        <v>1137</v>
      </c>
      <c r="F63" s="150">
        <v>2.1</v>
      </c>
    </row>
    <row r="64" spans="1:6" x14ac:dyDescent="0.25">
      <c r="A64" t="s">
        <v>1085</v>
      </c>
      <c r="B64" t="s">
        <v>1015</v>
      </c>
      <c r="C64" s="69">
        <v>250000</v>
      </c>
      <c r="D64" s="150">
        <v>2610717</v>
      </c>
      <c r="E64" s="150" t="s">
        <v>1137</v>
      </c>
      <c r="F64" s="150">
        <v>2.1</v>
      </c>
    </row>
    <row r="65" spans="1:6" x14ac:dyDescent="0.25">
      <c r="A65" t="s">
        <v>1085</v>
      </c>
      <c r="B65" t="s">
        <v>1015</v>
      </c>
      <c r="C65" s="69">
        <v>105000</v>
      </c>
      <c r="D65" s="150">
        <v>2610718</v>
      </c>
      <c r="E65" s="150" t="s">
        <v>1137</v>
      </c>
      <c r="F65" s="150">
        <v>2.1</v>
      </c>
    </row>
    <row r="66" spans="1:6" x14ac:dyDescent="0.25">
      <c r="A66" t="s">
        <v>1086</v>
      </c>
      <c r="B66" t="s">
        <v>101</v>
      </c>
      <c r="C66" s="69">
        <v>300000</v>
      </c>
      <c r="D66" s="150">
        <v>2610717</v>
      </c>
      <c r="E66" s="150" t="s">
        <v>1137</v>
      </c>
      <c r="F66" s="150">
        <v>2.1</v>
      </c>
    </row>
    <row r="67" spans="1:6" x14ac:dyDescent="0.25">
      <c r="A67" t="s">
        <v>1086</v>
      </c>
      <c r="B67" t="s">
        <v>101</v>
      </c>
      <c r="C67" s="69">
        <v>210000</v>
      </c>
      <c r="D67" s="150">
        <v>2610718</v>
      </c>
      <c r="E67" s="150" t="s">
        <v>1137</v>
      </c>
      <c r="F67" s="150">
        <v>2.1</v>
      </c>
    </row>
    <row r="68" spans="1:6" x14ac:dyDescent="0.25">
      <c r="A68" t="s">
        <v>1087</v>
      </c>
      <c r="B68" t="s">
        <v>1023</v>
      </c>
      <c r="C68" s="69">
        <v>50000</v>
      </c>
      <c r="D68" s="150">
        <v>2610717</v>
      </c>
      <c r="E68" s="150" t="s">
        <v>1137</v>
      </c>
      <c r="F68" s="150">
        <v>2.1</v>
      </c>
    </row>
    <row r="69" spans="1:6" x14ac:dyDescent="0.25">
      <c r="A69" t="s">
        <v>1087</v>
      </c>
      <c r="B69" t="s">
        <v>1023</v>
      </c>
      <c r="C69" s="69">
        <v>135000</v>
      </c>
      <c r="D69" s="150">
        <v>2610718</v>
      </c>
      <c r="E69" s="150" t="s">
        <v>1137</v>
      </c>
      <c r="F69" s="150">
        <v>2.1</v>
      </c>
    </row>
    <row r="70" spans="1:6" x14ac:dyDescent="0.25">
      <c r="A70" t="s">
        <v>1088</v>
      </c>
      <c r="B70" t="s">
        <v>189</v>
      </c>
      <c r="C70" s="69">
        <v>50000</v>
      </c>
      <c r="D70" s="150">
        <v>2610717</v>
      </c>
      <c r="E70" s="150" t="s">
        <v>1137</v>
      </c>
      <c r="F70" s="150">
        <v>2.1</v>
      </c>
    </row>
    <row r="71" spans="1:6" x14ac:dyDescent="0.25">
      <c r="A71" t="s">
        <v>1088</v>
      </c>
      <c r="B71" t="s">
        <v>189</v>
      </c>
      <c r="C71" s="69">
        <v>120000</v>
      </c>
      <c r="D71" s="150">
        <v>2610718</v>
      </c>
      <c r="E71" s="150" t="s">
        <v>1137</v>
      </c>
      <c r="F71" s="150">
        <v>2.1</v>
      </c>
    </row>
    <row r="72" spans="1:6" x14ac:dyDescent="0.25">
      <c r="A72" t="s">
        <v>1089</v>
      </c>
      <c r="B72" t="s">
        <v>1090</v>
      </c>
      <c r="C72" s="69">
        <v>50000</v>
      </c>
      <c r="D72" s="150">
        <v>2610717</v>
      </c>
      <c r="E72" s="150" t="s">
        <v>1137</v>
      </c>
      <c r="F72" s="150">
        <v>2.1</v>
      </c>
    </row>
    <row r="73" spans="1:6" x14ac:dyDescent="0.25">
      <c r="A73" t="s">
        <v>1089</v>
      </c>
      <c r="B73" t="s">
        <v>1090</v>
      </c>
      <c r="C73" s="69">
        <v>290900</v>
      </c>
      <c r="D73" s="150">
        <v>1400318</v>
      </c>
      <c r="E73" s="150" t="s">
        <v>1137</v>
      </c>
      <c r="F73" s="150">
        <v>2.1</v>
      </c>
    </row>
    <row r="74" spans="1:6" x14ac:dyDescent="0.25">
      <c r="A74" t="s">
        <v>1189</v>
      </c>
      <c r="B74" t="s">
        <v>289</v>
      </c>
      <c r="C74" s="69">
        <v>250000</v>
      </c>
      <c r="D74" s="150">
        <v>2610717</v>
      </c>
      <c r="E74" s="150" t="s">
        <v>1138</v>
      </c>
      <c r="F74" s="150">
        <v>2.2000000000000002</v>
      </c>
    </row>
    <row r="75" spans="1:6" x14ac:dyDescent="0.25">
      <c r="A75" t="s">
        <v>1190</v>
      </c>
      <c r="B75" t="s">
        <v>1026</v>
      </c>
      <c r="C75" s="69">
        <v>50000</v>
      </c>
      <c r="D75" s="150">
        <v>2610717</v>
      </c>
      <c r="E75" s="150" t="s">
        <v>1138</v>
      </c>
      <c r="F75" s="150">
        <v>2.2000000000000002</v>
      </c>
    </row>
    <row r="76" spans="1:6" x14ac:dyDescent="0.25">
      <c r="A76" t="s">
        <v>1091</v>
      </c>
      <c r="B76" t="s">
        <v>1003</v>
      </c>
      <c r="C76" s="69">
        <v>1511392.39</v>
      </c>
      <c r="D76" s="150">
        <v>1100118</v>
      </c>
      <c r="E76" s="150" t="s">
        <v>1137</v>
      </c>
      <c r="F76" s="150">
        <v>2.1</v>
      </c>
    </row>
    <row r="77" spans="1:6" x14ac:dyDescent="0.25">
      <c r="A77" t="s">
        <v>1092</v>
      </c>
      <c r="B77" t="s">
        <v>1004</v>
      </c>
      <c r="C77" s="69">
        <v>222146.97</v>
      </c>
      <c r="D77" s="150">
        <v>1100118</v>
      </c>
      <c r="E77" s="150" t="s">
        <v>1137</v>
      </c>
      <c r="F77" s="150">
        <v>2.1</v>
      </c>
    </row>
    <row r="78" spans="1:6" x14ac:dyDescent="0.25">
      <c r="A78" t="s">
        <v>1093</v>
      </c>
      <c r="B78" t="s">
        <v>1005</v>
      </c>
      <c r="C78" s="69">
        <v>25000</v>
      </c>
      <c r="D78" s="150">
        <v>1100118</v>
      </c>
      <c r="E78" s="150" t="s">
        <v>1137</v>
      </c>
      <c r="F78" s="150">
        <v>2.1</v>
      </c>
    </row>
    <row r="79" spans="1:6" x14ac:dyDescent="0.25">
      <c r="A79" t="s">
        <v>1094</v>
      </c>
      <c r="B79" t="s">
        <v>1006</v>
      </c>
      <c r="C79" s="69">
        <v>51554.34</v>
      </c>
      <c r="D79" s="150">
        <v>1100118</v>
      </c>
      <c r="E79" s="150" t="s">
        <v>1137</v>
      </c>
      <c r="F79" s="150">
        <v>2.1</v>
      </c>
    </row>
    <row r="80" spans="1:6" x14ac:dyDescent="0.25">
      <c r="A80" t="s">
        <v>1095</v>
      </c>
      <c r="B80" t="s">
        <v>1007</v>
      </c>
      <c r="C80" s="69">
        <v>245981.37</v>
      </c>
      <c r="D80" s="150">
        <v>1100118</v>
      </c>
      <c r="E80" s="150" t="s">
        <v>1137</v>
      </c>
      <c r="F80" s="150">
        <v>2.1</v>
      </c>
    </row>
    <row r="81" spans="1:6" x14ac:dyDescent="0.25">
      <c r="A81" t="s">
        <v>1096</v>
      </c>
      <c r="B81" t="s">
        <v>1080</v>
      </c>
      <c r="C81" s="69">
        <v>16000</v>
      </c>
      <c r="D81" s="150">
        <v>1100118</v>
      </c>
      <c r="E81" s="150" t="s">
        <v>1137</v>
      </c>
      <c r="F81" s="150">
        <v>2.1</v>
      </c>
    </row>
    <row r="82" spans="1:6" x14ac:dyDescent="0.25">
      <c r="A82" t="s">
        <v>1097</v>
      </c>
      <c r="B82" t="s">
        <v>1009</v>
      </c>
      <c r="C82" s="69">
        <v>179835.87</v>
      </c>
      <c r="D82" s="150">
        <v>1100118</v>
      </c>
      <c r="E82" s="150" t="s">
        <v>1137</v>
      </c>
      <c r="F82" s="150">
        <v>2.1</v>
      </c>
    </row>
    <row r="83" spans="1:6" x14ac:dyDescent="0.25">
      <c r="A83" t="s">
        <v>1098</v>
      </c>
      <c r="B83" t="s">
        <v>1010</v>
      </c>
      <c r="C83" s="69">
        <v>99720.4</v>
      </c>
      <c r="D83" s="150">
        <v>1100118</v>
      </c>
      <c r="E83" s="150" t="s">
        <v>1137</v>
      </c>
      <c r="F83" s="150">
        <v>2.1</v>
      </c>
    </row>
    <row r="84" spans="1:6" x14ac:dyDescent="0.25">
      <c r="A84" t="s">
        <v>1099</v>
      </c>
      <c r="B84" t="s">
        <v>1011</v>
      </c>
      <c r="C84" s="69">
        <v>104931.81</v>
      </c>
      <c r="D84" s="150">
        <v>1100118</v>
      </c>
      <c r="E84" s="150" t="s">
        <v>1137</v>
      </c>
      <c r="F84" s="150">
        <v>2.1</v>
      </c>
    </row>
    <row r="85" spans="1:6" x14ac:dyDescent="0.25">
      <c r="A85" t="s">
        <v>1100</v>
      </c>
      <c r="B85" t="s">
        <v>1012</v>
      </c>
      <c r="C85" s="69">
        <v>480000</v>
      </c>
      <c r="D85" s="150">
        <v>1100118</v>
      </c>
      <c r="E85" s="150" t="s">
        <v>1137</v>
      </c>
      <c r="F85" s="150">
        <v>2.1</v>
      </c>
    </row>
    <row r="86" spans="1:6" x14ac:dyDescent="0.25">
      <c r="A86" t="s">
        <v>1101</v>
      </c>
      <c r="B86" t="s">
        <v>1081</v>
      </c>
      <c r="C86" s="69">
        <v>35640</v>
      </c>
      <c r="D86" s="150">
        <v>1400318</v>
      </c>
      <c r="E86" s="150" t="s">
        <v>1137</v>
      </c>
      <c r="F86" s="150">
        <v>2.1</v>
      </c>
    </row>
    <row r="87" spans="1:6" x14ac:dyDescent="0.25">
      <c r="A87" t="s">
        <v>1102</v>
      </c>
      <c r="B87" t="s">
        <v>1127</v>
      </c>
      <c r="C87" s="69">
        <v>7500</v>
      </c>
      <c r="D87" s="150">
        <v>1400318</v>
      </c>
      <c r="E87" s="150" t="s">
        <v>1137</v>
      </c>
      <c r="F87" s="150">
        <v>2.1</v>
      </c>
    </row>
    <row r="88" spans="1:6" x14ac:dyDescent="0.25">
      <c r="A88" t="s">
        <v>1103</v>
      </c>
      <c r="B88" t="s">
        <v>56</v>
      </c>
      <c r="C88" s="69">
        <v>6000</v>
      </c>
      <c r="D88" s="150">
        <v>1400318</v>
      </c>
      <c r="E88" s="150" t="s">
        <v>1137</v>
      </c>
      <c r="F88" s="150">
        <v>2.1</v>
      </c>
    </row>
    <row r="89" spans="1:6" x14ac:dyDescent="0.25">
      <c r="A89" t="s">
        <v>1104</v>
      </c>
      <c r="B89" t="s">
        <v>1013</v>
      </c>
      <c r="C89" s="69">
        <v>15400</v>
      </c>
      <c r="D89" s="150">
        <v>1400318</v>
      </c>
      <c r="E89" s="150" t="s">
        <v>1137</v>
      </c>
      <c r="F89" s="150">
        <v>2.1</v>
      </c>
    </row>
    <row r="90" spans="1:6" x14ac:dyDescent="0.25">
      <c r="A90" t="s">
        <v>1105</v>
      </c>
      <c r="B90" t="s">
        <v>1015</v>
      </c>
      <c r="C90" s="69">
        <v>9000</v>
      </c>
      <c r="D90" s="150">
        <v>1400318</v>
      </c>
      <c r="E90" s="150" t="s">
        <v>1137</v>
      </c>
      <c r="F90" s="150">
        <v>2.1</v>
      </c>
    </row>
    <row r="91" spans="1:6" x14ac:dyDescent="0.25">
      <c r="A91" t="s">
        <v>1106</v>
      </c>
      <c r="B91" t="s">
        <v>1017</v>
      </c>
      <c r="C91" s="69">
        <v>195500</v>
      </c>
      <c r="D91" s="150">
        <v>1400318</v>
      </c>
      <c r="E91" s="150" t="s">
        <v>1137</v>
      </c>
      <c r="F91" s="150">
        <v>2.1</v>
      </c>
    </row>
    <row r="92" spans="1:6" x14ac:dyDescent="0.25">
      <c r="A92" t="s">
        <v>1107</v>
      </c>
      <c r="B92" t="s">
        <v>1128</v>
      </c>
      <c r="C92" s="69">
        <v>50000</v>
      </c>
      <c r="D92" s="150">
        <v>1100118</v>
      </c>
      <c r="E92" s="150" t="s">
        <v>1137</v>
      </c>
      <c r="F92" s="150">
        <v>2.1</v>
      </c>
    </row>
    <row r="93" spans="1:6" x14ac:dyDescent="0.25">
      <c r="A93" t="s">
        <v>1108</v>
      </c>
      <c r="B93" t="s">
        <v>1129</v>
      </c>
      <c r="C93" s="69">
        <v>62000</v>
      </c>
      <c r="D93" s="150">
        <v>1100118</v>
      </c>
      <c r="E93" s="150" t="s">
        <v>1137</v>
      </c>
      <c r="F93" s="150">
        <v>2.1</v>
      </c>
    </row>
    <row r="94" spans="1:6" x14ac:dyDescent="0.25">
      <c r="A94" t="s">
        <v>1109</v>
      </c>
      <c r="B94" t="s">
        <v>1130</v>
      </c>
      <c r="C94" s="69">
        <v>48200</v>
      </c>
      <c r="D94" s="150">
        <v>1100118</v>
      </c>
      <c r="E94" s="150" t="s">
        <v>1137</v>
      </c>
      <c r="F94" s="150">
        <v>2.1</v>
      </c>
    </row>
    <row r="95" spans="1:6" x14ac:dyDescent="0.25">
      <c r="A95" t="s">
        <v>1110</v>
      </c>
      <c r="B95" t="s">
        <v>136</v>
      </c>
      <c r="C95" s="69">
        <v>5000</v>
      </c>
      <c r="D95" s="150">
        <v>1400318</v>
      </c>
      <c r="E95" s="150" t="s">
        <v>1137</v>
      </c>
      <c r="F95" s="150">
        <v>2.1</v>
      </c>
    </row>
    <row r="96" spans="1:6" x14ac:dyDescent="0.25">
      <c r="A96" t="s">
        <v>1111</v>
      </c>
      <c r="B96" t="s">
        <v>1022</v>
      </c>
      <c r="C96" s="69">
        <v>21000</v>
      </c>
      <c r="D96" s="150">
        <v>1400318</v>
      </c>
      <c r="E96" s="150" t="s">
        <v>1137</v>
      </c>
      <c r="F96" s="150">
        <v>2.1</v>
      </c>
    </row>
    <row r="97" spans="1:6" x14ac:dyDescent="0.25">
      <c r="A97" t="s">
        <v>1112</v>
      </c>
      <c r="B97" t="s">
        <v>148</v>
      </c>
      <c r="C97" s="69">
        <v>188700</v>
      </c>
      <c r="D97" s="150">
        <v>1400318</v>
      </c>
      <c r="E97" s="150" t="s">
        <v>1137</v>
      </c>
      <c r="F97" s="150">
        <v>2.1</v>
      </c>
    </row>
    <row r="98" spans="1:6" x14ac:dyDescent="0.25">
      <c r="A98" t="s">
        <v>1113</v>
      </c>
      <c r="B98" t="s">
        <v>150</v>
      </c>
      <c r="C98" s="69">
        <v>16500</v>
      </c>
      <c r="D98" s="150">
        <v>1100118</v>
      </c>
      <c r="E98" s="150" t="s">
        <v>1137</v>
      </c>
      <c r="F98" s="150">
        <v>2.1</v>
      </c>
    </row>
    <row r="99" spans="1:6" x14ac:dyDescent="0.25">
      <c r="A99" t="s">
        <v>1113</v>
      </c>
      <c r="B99" t="s">
        <v>150</v>
      </c>
      <c r="C99" s="69">
        <v>27600</v>
      </c>
      <c r="D99" s="150">
        <v>1400318</v>
      </c>
      <c r="E99" s="150" t="s">
        <v>1137</v>
      </c>
      <c r="F99" s="150">
        <v>2.1</v>
      </c>
    </row>
    <row r="100" spans="1:6" x14ac:dyDescent="0.25">
      <c r="A100" t="s">
        <v>1114</v>
      </c>
      <c r="B100" t="s">
        <v>154</v>
      </c>
      <c r="C100" s="69">
        <v>27300</v>
      </c>
      <c r="D100" s="150">
        <v>1400318</v>
      </c>
      <c r="E100" s="150" t="s">
        <v>1137</v>
      </c>
      <c r="F100" s="150">
        <v>2.1</v>
      </c>
    </row>
    <row r="101" spans="1:6" x14ac:dyDescent="0.25">
      <c r="A101" t="s">
        <v>1115</v>
      </c>
      <c r="B101" t="s">
        <v>1131</v>
      </c>
      <c r="C101" s="69">
        <v>10500</v>
      </c>
      <c r="D101" s="150">
        <v>1400318</v>
      </c>
      <c r="E101" s="150" t="s">
        <v>1137</v>
      </c>
      <c r="F101" s="150">
        <v>2.1</v>
      </c>
    </row>
    <row r="102" spans="1:6" x14ac:dyDescent="0.25">
      <c r="A102" t="s">
        <v>1116</v>
      </c>
      <c r="B102" t="s">
        <v>1024</v>
      </c>
      <c r="C102" s="69">
        <v>9000</v>
      </c>
      <c r="D102" s="150">
        <v>1400318</v>
      </c>
      <c r="E102" s="150" t="s">
        <v>1137</v>
      </c>
      <c r="F102" s="150">
        <v>2.1</v>
      </c>
    </row>
    <row r="103" spans="1:6" x14ac:dyDescent="0.25">
      <c r="A103" t="s">
        <v>1117</v>
      </c>
      <c r="B103" t="s">
        <v>1025</v>
      </c>
      <c r="C103" s="69">
        <v>175000</v>
      </c>
      <c r="D103" s="150">
        <v>1400318</v>
      </c>
      <c r="E103" s="150" t="s">
        <v>1137</v>
      </c>
      <c r="F103" s="150">
        <v>2.1</v>
      </c>
    </row>
    <row r="104" spans="1:6" x14ac:dyDescent="0.25">
      <c r="A104" t="s">
        <v>1118</v>
      </c>
      <c r="B104" t="s">
        <v>1082</v>
      </c>
      <c r="C104" s="69">
        <v>6950</v>
      </c>
      <c r="D104" s="150">
        <v>1400318</v>
      </c>
      <c r="E104" s="150" t="s">
        <v>1137</v>
      </c>
      <c r="F104" s="150">
        <v>2.1</v>
      </c>
    </row>
    <row r="105" spans="1:6" x14ac:dyDescent="0.25">
      <c r="A105" t="s">
        <v>1119</v>
      </c>
      <c r="B105" t="s">
        <v>185</v>
      </c>
      <c r="C105" s="69">
        <v>2400</v>
      </c>
      <c r="D105" s="150">
        <v>1400318</v>
      </c>
      <c r="E105" s="150" t="s">
        <v>1137</v>
      </c>
      <c r="F105" s="150">
        <v>2.1</v>
      </c>
    </row>
    <row r="106" spans="1:6" x14ac:dyDescent="0.25">
      <c r="A106" t="s">
        <v>1120</v>
      </c>
      <c r="B106" t="s">
        <v>189</v>
      </c>
      <c r="C106" s="69">
        <v>12500</v>
      </c>
      <c r="D106" s="150">
        <v>1400318</v>
      </c>
      <c r="E106" s="150" t="s">
        <v>1137</v>
      </c>
      <c r="F106" s="150">
        <v>2.1</v>
      </c>
    </row>
    <row r="107" spans="1:6" x14ac:dyDescent="0.25">
      <c r="A107" t="s">
        <v>1121</v>
      </c>
      <c r="B107" t="s">
        <v>1132</v>
      </c>
      <c r="C107" s="69">
        <v>7200</v>
      </c>
      <c r="D107" s="150">
        <v>1400318</v>
      </c>
      <c r="E107" s="150" t="s">
        <v>1137</v>
      </c>
      <c r="F107" s="150">
        <v>2.1</v>
      </c>
    </row>
    <row r="108" spans="1:6" x14ac:dyDescent="0.25">
      <c r="A108" t="s">
        <v>1122</v>
      </c>
      <c r="B108" t="s">
        <v>1133</v>
      </c>
      <c r="C108" s="69">
        <v>4900</v>
      </c>
      <c r="D108" s="150">
        <v>1400318</v>
      </c>
      <c r="E108" s="150" t="s">
        <v>1137</v>
      </c>
      <c r="F108" s="150">
        <v>2.1</v>
      </c>
    </row>
    <row r="109" spans="1:6" x14ac:dyDescent="0.25">
      <c r="A109" t="s">
        <v>1123</v>
      </c>
      <c r="B109" t="s">
        <v>198</v>
      </c>
      <c r="C109" s="69">
        <v>36000</v>
      </c>
      <c r="D109" s="150">
        <v>1400318</v>
      </c>
      <c r="E109" s="150" t="s">
        <v>1137</v>
      </c>
      <c r="F109" s="150">
        <v>2.1</v>
      </c>
    </row>
    <row r="110" spans="1:6" x14ac:dyDescent="0.25">
      <c r="A110" t="s">
        <v>1124</v>
      </c>
      <c r="B110" t="s">
        <v>1134</v>
      </c>
      <c r="C110" s="69">
        <v>80000</v>
      </c>
      <c r="D110" s="150">
        <v>1100118</v>
      </c>
      <c r="E110" s="150" t="s">
        <v>1137</v>
      </c>
      <c r="F110" s="150">
        <v>2.1</v>
      </c>
    </row>
    <row r="111" spans="1:6" x14ac:dyDescent="0.25">
      <c r="A111" t="s">
        <v>1125</v>
      </c>
      <c r="B111" t="s">
        <v>1135</v>
      </c>
      <c r="C111" s="69">
        <v>5000</v>
      </c>
      <c r="D111" s="150">
        <v>1400318</v>
      </c>
      <c r="E111" s="150" t="s">
        <v>1138</v>
      </c>
      <c r="F111" s="150">
        <v>2.2000000000000002</v>
      </c>
    </row>
    <row r="112" spans="1:6" x14ac:dyDescent="0.25">
      <c r="A112" t="s">
        <v>1126</v>
      </c>
      <c r="B112" t="s">
        <v>1136</v>
      </c>
      <c r="C112" s="69">
        <v>17000</v>
      </c>
      <c r="D112" s="150">
        <v>1400318</v>
      </c>
      <c r="E112" s="150" t="s">
        <v>1138</v>
      </c>
      <c r="F112" s="150">
        <v>2.2000000000000002</v>
      </c>
    </row>
    <row r="113" spans="3:3" x14ac:dyDescent="0.25">
      <c r="C113" s="154">
        <f>SUM(C4:C112)</f>
        <v>18831262.310000002</v>
      </c>
    </row>
  </sheetData>
  <mergeCells count="2">
    <mergeCell ref="A1:F1"/>
    <mergeCell ref="A2:F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
  <sheetViews>
    <sheetView workbookViewId="0">
      <pane ySplit="2" topLeftCell="A3" activePane="bottomLeft" state="frozen"/>
      <selection pane="bottomLeft" activeCell="A3" sqref="A3"/>
    </sheetView>
  </sheetViews>
  <sheetFormatPr baseColWidth="10" defaultRowHeight="15" x14ac:dyDescent="0.25"/>
  <cols>
    <col min="1" max="1" width="16.7109375" customWidth="1"/>
    <col min="2" max="2" width="90.42578125" customWidth="1"/>
    <col min="3" max="3" width="19.7109375" style="69" bestFit="1" customWidth="1"/>
  </cols>
  <sheetData>
    <row r="1" spans="1:3" ht="49.5" customHeight="1" x14ac:dyDescent="0.25">
      <c r="A1" s="179" t="s">
        <v>943</v>
      </c>
      <c r="B1" s="179"/>
      <c r="C1" s="179"/>
    </row>
    <row r="2" spans="1:3" ht="25.5" x14ac:dyDescent="0.25">
      <c r="A2" s="175" t="s">
        <v>15</v>
      </c>
      <c r="B2" s="176"/>
      <c r="C2" s="98" t="s">
        <v>2</v>
      </c>
    </row>
    <row r="3" spans="1:3" x14ac:dyDescent="0.25">
      <c r="A3" s="90">
        <v>1000</v>
      </c>
      <c r="B3" s="77" t="s">
        <v>16</v>
      </c>
      <c r="C3" s="99">
        <f>+C4+C9+C14+C23+C28+C35+C37</f>
        <v>12588686.310000002</v>
      </c>
    </row>
    <row r="4" spans="1:3" x14ac:dyDescent="0.25">
      <c r="A4" s="83">
        <v>1100</v>
      </c>
      <c r="B4" s="79" t="s">
        <v>17</v>
      </c>
      <c r="C4" s="100">
        <f>SUM(C5:C8)</f>
        <v>3619647.85</v>
      </c>
    </row>
    <row r="5" spans="1:3" x14ac:dyDescent="0.25">
      <c r="A5" s="80">
        <v>111</v>
      </c>
      <c r="B5" s="12" t="s">
        <v>18</v>
      </c>
      <c r="C5" s="101">
        <v>0</v>
      </c>
    </row>
    <row r="6" spans="1:3" x14ac:dyDescent="0.25">
      <c r="A6" s="80">
        <v>112</v>
      </c>
      <c r="B6" s="12" t="s">
        <v>19</v>
      </c>
      <c r="C6" s="101">
        <v>0</v>
      </c>
    </row>
    <row r="7" spans="1:3" x14ac:dyDescent="0.25">
      <c r="A7" s="80">
        <v>113</v>
      </c>
      <c r="B7" s="12" t="s">
        <v>20</v>
      </c>
      <c r="C7" s="101">
        <v>3619647.85</v>
      </c>
    </row>
    <row r="8" spans="1:3" x14ac:dyDescent="0.25">
      <c r="A8" s="80">
        <v>114</v>
      </c>
      <c r="B8" s="12" t="s">
        <v>21</v>
      </c>
      <c r="C8" s="101">
        <v>0</v>
      </c>
    </row>
    <row r="9" spans="1:3" x14ac:dyDescent="0.25">
      <c r="A9" s="83">
        <v>1200</v>
      </c>
      <c r="B9" s="79" t="s">
        <v>22</v>
      </c>
      <c r="C9" s="100">
        <f>SUM(C10:C13)</f>
        <v>4296589.72</v>
      </c>
    </row>
    <row r="10" spans="1:3" x14ac:dyDescent="0.25">
      <c r="A10" s="80">
        <v>121</v>
      </c>
      <c r="B10" s="12" t="s">
        <v>23</v>
      </c>
      <c r="C10" s="101">
        <v>0</v>
      </c>
    </row>
    <row r="11" spans="1:3" x14ac:dyDescent="0.25">
      <c r="A11" s="80">
        <v>122</v>
      </c>
      <c r="B11" s="12" t="s">
        <v>24</v>
      </c>
      <c r="C11" s="101">
        <v>4296589.72</v>
      </c>
    </row>
    <row r="12" spans="1:3" x14ac:dyDescent="0.25">
      <c r="A12" s="80">
        <v>123</v>
      </c>
      <c r="B12" s="12" t="s">
        <v>25</v>
      </c>
      <c r="C12" s="101">
        <v>0</v>
      </c>
    </row>
    <row r="13" spans="1:3" ht="26.25" x14ac:dyDescent="0.25">
      <c r="A13" s="80">
        <v>124</v>
      </c>
      <c r="B13" s="12" t="s">
        <v>26</v>
      </c>
      <c r="C13" s="101">
        <v>0</v>
      </c>
    </row>
    <row r="14" spans="1:3" x14ac:dyDescent="0.25">
      <c r="A14" s="83">
        <v>1300</v>
      </c>
      <c r="B14" s="79" t="s">
        <v>27</v>
      </c>
      <c r="C14" s="100">
        <f>SUM(C15:C22)</f>
        <v>1929419.37</v>
      </c>
    </row>
    <row r="15" spans="1:3" x14ac:dyDescent="0.25">
      <c r="A15" s="80">
        <v>131</v>
      </c>
      <c r="B15" s="12" t="s">
        <v>28</v>
      </c>
      <c r="C15" s="101">
        <v>57000</v>
      </c>
    </row>
    <row r="16" spans="1:3" x14ac:dyDescent="0.25">
      <c r="A16" s="80">
        <v>132</v>
      </c>
      <c r="B16" s="12" t="s">
        <v>29</v>
      </c>
      <c r="C16" s="101">
        <v>1347297.81</v>
      </c>
    </row>
    <row r="17" spans="1:3" x14ac:dyDescent="0.25">
      <c r="A17" s="80">
        <v>133</v>
      </c>
      <c r="B17" s="12" t="s">
        <v>30</v>
      </c>
      <c r="C17" s="101">
        <v>501121.56</v>
      </c>
    </row>
    <row r="18" spans="1:3" x14ac:dyDescent="0.25">
      <c r="A18" s="80">
        <v>134</v>
      </c>
      <c r="B18" s="12" t="s">
        <v>31</v>
      </c>
      <c r="C18" s="101">
        <v>24000</v>
      </c>
    </row>
    <row r="19" spans="1:3" x14ac:dyDescent="0.25">
      <c r="A19" s="80">
        <v>135</v>
      </c>
      <c r="B19" s="12" t="s">
        <v>32</v>
      </c>
      <c r="C19" s="101">
        <v>0</v>
      </c>
    </row>
    <row r="20" spans="1:3" x14ac:dyDescent="0.25">
      <c r="A20" s="80">
        <v>136</v>
      </c>
      <c r="B20" s="12" t="s">
        <v>33</v>
      </c>
      <c r="C20" s="101">
        <v>0</v>
      </c>
    </row>
    <row r="21" spans="1:3" x14ac:dyDescent="0.25">
      <c r="A21" s="80">
        <v>137</v>
      </c>
      <c r="B21" s="12" t="s">
        <v>34</v>
      </c>
      <c r="C21" s="101">
        <v>0</v>
      </c>
    </row>
    <row r="22" spans="1:3" x14ac:dyDescent="0.25">
      <c r="A22" s="80">
        <v>138</v>
      </c>
      <c r="B22" s="12" t="s">
        <v>35</v>
      </c>
      <c r="C22" s="101">
        <v>0</v>
      </c>
    </row>
    <row r="23" spans="1:3" x14ac:dyDescent="0.25">
      <c r="A23" s="83">
        <v>1400</v>
      </c>
      <c r="B23" s="79" t="s">
        <v>36</v>
      </c>
      <c r="C23" s="100">
        <f>SUM(C24:C27)</f>
        <v>1893029.37</v>
      </c>
    </row>
    <row r="24" spans="1:3" x14ac:dyDescent="0.25">
      <c r="A24" s="80">
        <v>141</v>
      </c>
      <c r="B24" s="12" t="s">
        <v>37</v>
      </c>
      <c r="C24" s="101">
        <v>993979.39</v>
      </c>
    </row>
    <row r="25" spans="1:3" x14ac:dyDescent="0.25">
      <c r="A25" s="80">
        <v>142</v>
      </c>
      <c r="B25" s="12" t="s">
        <v>38</v>
      </c>
      <c r="C25" s="101">
        <v>441807.68000000005</v>
      </c>
    </row>
    <row r="26" spans="1:3" x14ac:dyDescent="0.25">
      <c r="A26" s="80">
        <v>143</v>
      </c>
      <c r="B26" s="12" t="s">
        <v>39</v>
      </c>
      <c r="C26" s="101">
        <v>457242.3</v>
      </c>
    </row>
    <row r="27" spans="1:3" x14ac:dyDescent="0.25">
      <c r="A27" s="80">
        <v>144</v>
      </c>
      <c r="B27" s="12" t="s">
        <v>40</v>
      </c>
      <c r="C27" s="101">
        <v>0</v>
      </c>
    </row>
    <row r="28" spans="1:3" x14ac:dyDescent="0.25">
      <c r="A28" s="83">
        <v>1500</v>
      </c>
      <c r="B28" s="79" t="s">
        <v>41</v>
      </c>
      <c r="C28" s="100">
        <f>SUM(C29:C34)</f>
        <v>850000</v>
      </c>
    </row>
    <row r="29" spans="1:3" x14ac:dyDescent="0.25">
      <c r="A29" s="80">
        <v>151</v>
      </c>
      <c r="B29" s="12" t="s">
        <v>42</v>
      </c>
      <c r="C29" s="101">
        <v>0</v>
      </c>
    </row>
    <row r="30" spans="1:3" x14ac:dyDescent="0.25">
      <c r="A30" s="80">
        <v>152</v>
      </c>
      <c r="B30" s="12" t="s">
        <v>43</v>
      </c>
      <c r="C30" s="101">
        <v>850000</v>
      </c>
    </row>
    <row r="31" spans="1:3" x14ac:dyDescent="0.25">
      <c r="A31" s="80">
        <v>153</v>
      </c>
      <c r="B31" s="12" t="s">
        <v>44</v>
      </c>
      <c r="C31" s="101">
        <v>0</v>
      </c>
    </row>
    <row r="32" spans="1:3" x14ac:dyDescent="0.25">
      <c r="A32" s="80">
        <v>154</v>
      </c>
      <c r="B32" s="12" t="s">
        <v>45</v>
      </c>
      <c r="C32" s="101">
        <v>0</v>
      </c>
    </row>
    <row r="33" spans="1:3" x14ac:dyDescent="0.25">
      <c r="A33" s="80">
        <v>155</v>
      </c>
      <c r="B33" s="12" t="s">
        <v>46</v>
      </c>
      <c r="C33" s="101">
        <v>0</v>
      </c>
    </row>
    <row r="34" spans="1:3" x14ac:dyDescent="0.25">
      <c r="A34" s="80">
        <v>159</v>
      </c>
      <c r="B34" s="12" t="s">
        <v>47</v>
      </c>
      <c r="C34" s="101">
        <v>0</v>
      </c>
    </row>
    <row r="35" spans="1:3" x14ac:dyDescent="0.25">
      <c r="A35" s="83">
        <v>1600</v>
      </c>
      <c r="B35" s="79" t="s">
        <v>48</v>
      </c>
      <c r="C35" s="100">
        <f>+C36</f>
        <v>0</v>
      </c>
    </row>
    <row r="36" spans="1:3" x14ac:dyDescent="0.25">
      <c r="A36" s="80">
        <v>161</v>
      </c>
      <c r="B36" s="12" t="s">
        <v>49</v>
      </c>
      <c r="C36" s="101">
        <v>0</v>
      </c>
    </row>
    <row r="37" spans="1:3" x14ac:dyDescent="0.25">
      <c r="A37" s="83">
        <v>1700</v>
      </c>
      <c r="B37" s="79" t="s">
        <v>50</v>
      </c>
      <c r="C37" s="100">
        <f>SUM(C38:C39)</f>
        <v>0</v>
      </c>
    </row>
    <row r="38" spans="1:3" x14ac:dyDescent="0.25">
      <c r="A38" s="80">
        <v>171</v>
      </c>
      <c r="B38" s="12" t="s">
        <v>51</v>
      </c>
      <c r="C38" s="101">
        <v>0</v>
      </c>
    </row>
    <row r="39" spans="1:3" x14ac:dyDescent="0.25">
      <c r="A39" s="80">
        <v>172</v>
      </c>
      <c r="B39" s="12" t="s">
        <v>52</v>
      </c>
      <c r="C39" s="101">
        <v>0</v>
      </c>
    </row>
    <row r="40" spans="1:3" x14ac:dyDescent="0.25">
      <c r="A40" s="91">
        <v>2000</v>
      </c>
      <c r="B40" s="78" t="s">
        <v>53</v>
      </c>
      <c r="C40" s="102">
        <f>+C41+C50+C64+C74+C82+C85+C91+C95</f>
        <v>2729926</v>
      </c>
    </row>
    <row r="41" spans="1:3" x14ac:dyDescent="0.25">
      <c r="A41" s="83">
        <v>2100</v>
      </c>
      <c r="B41" s="79" t="s">
        <v>54</v>
      </c>
      <c r="C41" s="100">
        <f>SUM(C42:C49)</f>
        <v>229690</v>
      </c>
    </row>
    <row r="42" spans="1:3" x14ac:dyDescent="0.25">
      <c r="A42" s="80">
        <v>211</v>
      </c>
      <c r="B42" s="12" t="s">
        <v>55</v>
      </c>
      <c r="C42" s="101">
        <v>43690</v>
      </c>
    </row>
    <row r="43" spans="1:3" x14ac:dyDescent="0.25">
      <c r="A43" s="80">
        <v>212</v>
      </c>
      <c r="B43" s="12" t="s">
        <v>56</v>
      </c>
      <c r="C43" s="101">
        <v>6000</v>
      </c>
    </row>
    <row r="44" spans="1:3" x14ac:dyDescent="0.25">
      <c r="A44" s="80">
        <v>213</v>
      </c>
      <c r="B44" s="12" t="s">
        <v>57</v>
      </c>
      <c r="C44" s="101">
        <v>0</v>
      </c>
    </row>
    <row r="45" spans="1:3" x14ac:dyDescent="0.25">
      <c r="A45" s="80">
        <v>214</v>
      </c>
      <c r="B45" s="12" t="s">
        <v>58</v>
      </c>
      <c r="C45" s="101">
        <v>0</v>
      </c>
    </row>
    <row r="46" spans="1:3" x14ac:dyDescent="0.25">
      <c r="A46" s="80">
        <v>215</v>
      </c>
      <c r="B46" s="12" t="s">
        <v>59</v>
      </c>
      <c r="C46" s="101">
        <v>0</v>
      </c>
    </row>
    <row r="47" spans="1:3" x14ac:dyDescent="0.25">
      <c r="A47" s="80">
        <v>216</v>
      </c>
      <c r="B47" s="12" t="s">
        <v>60</v>
      </c>
      <c r="C47" s="101">
        <v>180000</v>
      </c>
    </row>
    <row r="48" spans="1:3" x14ac:dyDescent="0.25">
      <c r="A48" s="80">
        <v>217</v>
      </c>
      <c r="B48" s="12" t="s">
        <v>61</v>
      </c>
      <c r="C48" s="101">
        <v>0</v>
      </c>
    </row>
    <row r="49" spans="1:3" x14ac:dyDescent="0.25">
      <c r="A49" s="80">
        <v>218</v>
      </c>
      <c r="B49" s="12" t="s">
        <v>62</v>
      </c>
      <c r="C49" s="101">
        <v>0</v>
      </c>
    </row>
    <row r="50" spans="1:3" x14ac:dyDescent="0.25">
      <c r="A50" s="83">
        <v>2200</v>
      </c>
      <c r="B50" s="79" t="s">
        <v>63</v>
      </c>
      <c r="C50" s="100">
        <f>SUM(C51:C53)</f>
        <v>85700</v>
      </c>
    </row>
    <row r="51" spans="1:3" x14ac:dyDescent="0.25">
      <c r="A51" s="80">
        <v>221</v>
      </c>
      <c r="B51" s="12" t="s">
        <v>64</v>
      </c>
      <c r="C51" s="101">
        <v>85700</v>
      </c>
    </row>
    <row r="52" spans="1:3" x14ac:dyDescent="0.25">
      <c r="A52" s="80">
        <v>222</v>
      </c>
      <c r="B52" s="12" t="s">
        <v>65</v>
      </c>
      <c r="C52" s="101">
        <v>0</v>
      </c>
    </row>
    <row r="53" spans="1:3" x14ac:dyDescent="0.25">
      <c r="A53" s="80">
        <v>223</v>
      </c>
      <c r="B53" s="12" t="s">
        <v>66</v>
      </c>
      <c r="C53" s="101">
        <v>0</v>
      </c>
    </row>
    <row r="54" spans="1:3" x14ac:dyDescent="0.25">
      <c r="A54" s="83">
        <v>2300</v>
      </c>
      <c r="B54" s="79" t="s">
        <v>67</v>
      </c>
      <c r="C54" s="100">
        <f>SUM(C55:C63)</f>
        <v>0</v>
      </c>
    </row>
    <row r="55" spans="1:3" x14ac:dyDescent="0.25">
      <c r="A55" s="80">
        <v>231</v>
      </c>
      <c r="B55" s="12" t="s">
        <v>68</v>
      </c>
      <c r="C55" s="101">
        <v>0</v>
      </c>
    </row>
    <row r="56" spans="1:3" x14ac:dyDescent="0.25">
      <c r="A56" s="80">
        <v>232</v>
      </c>
      <c r="B56" s="12" t="s">
        <v>69</v>
      </c>
      <c r="C56" s="101">
        <v>0</v>
      </c>
    </row>
    <row r="57" spans="1:3" x14ac:dyDescent="0.25">
      <c r="A57" s="80">
        <v>233</v>
      </c>
      <c r="B57" s="12" t="s">
        <v>70</v>
      </c>
      <c r="C57" s="101">
        <v>0</v>
      </c>
    </row>
    <row r="58" spans="1:3" x14ac:dyDescent="0.25">
      <c r="A58" s="80">
        <v>234</v>
      </c>
      <c r="B58" s="12" t="s">
        <v>71</v>
      </c>
      <c r="C58" s="101">
        <v>0</v>
      </c>
    </row>
    <row r="59" spans="1:3" x14ac:dyDescent="0.25">
      <c r="A59" s="80">
        <v>235</v>
      </c>
      <c r="B59" s="12" t="s">
        <v>72</v>
      </c>
      <c r="C59" s="101">
        <v>0</v>
      </c>
    </row>
    <row r="60" spans="1:3" x14ac:dyDescent="0.25">
      <c r="A60" s="80">
        <v>236</v>
      </c>
      <c r="B60" s="12" t="s">
        <v>73</v>
      </c>
      <c r="C60" s="101">
        <v>0</v>
      </c>
    </row>
    <row r="61" spans="1:3" x14ac:dyDescent="0.25">
      <c r="A61" s="80">
        <v>237</v>
      </c>
      <c r="B61" s="12" t="s">
        <v>74</v>
      </c>
      <c r="C61" s="101">
        <v>0</v>
      </c>
    </row>
    <row r="62" spans="1:3" x14ac:dyDescent="0.25">
      <c r="A62" s="80">
        <v>238</v>
      </c>
      <c r="B62" s="12" t="s">
        <v>75</v>
      </c>
      <c r="C62" s="101">
        <v>0</v>
      </c>
    </row>
    <row r="63" spans="1:3" x14ac:dyDescent="0.25">
      <c r="A63" s="80">
        <v>239</v>
      </c>
      <c r="B63" s="12" t="s">
        <v>76</v>
      </c>
      <c r="C63" s="101">
        <v>0</v>
      </c>
    </row>
    <row r="64" spans="1:3" x14ac:dyDescent="0.25">
      <c r="A64" s="83">
        <v>2400</v>
      </c>
      <c r="B64" s="79" t="s">
        <v>77</v>
      </c>
      <c r="C64" s="100">
        <f>SUM(C65:C73)</f>
        <v>955500</v>
      </c>
    </row>
    <row r="65" spans="1:3" x14ac:dyDescent="0.25">
      <c r="A65" s="80">
        <v>241</v>
      </c>
      <c r="B65" s="12" t="s">
        <v>78</v>
      </c>
      <c r="C65" s="101">
        <v>0</v>
      </c>
    </row>
    <row r="66" spans="1:3" x14ac:dyDescent="0.25">
      <c r="A66" s="80">
        <v>242</v>
      </c>
      <c r="B66" s="12" t="s">
        <v>79</v>
      </c>
      <c r="C66" s="101">
        <v>140000</v>
      </c>
    </row>
    <row r="67" spans="1:3" x14ac:dyDescent="0.25">
      <c r="A67" s="80">
        <v>243</v>
      </c>
      <c r="B67" s="12" t="s">
        <v>80</v>
      </c>
      <c r="C67" s="101">
        <v>0</v>
      </c>
    </row>
    <row r="68" spans="1:3" x14ac:dyDescent="0.25">
      <c r="A68" s="80">
        <v>244</v>
      </c>
      <c r="B68" s="12" t="s">
        <v>81</v>
      </c>
      <c r="C68" s="101">
        <v>0</v>
      </c>
    </row>
    <row r="69" spans="1:3" x14ac:dyDescent="0.25">
      <c r="A69" s="80">
        <v>245</v>
      </c>
      <c r="B69" s="12" t="s">
        <v>82</v>
      </c>
      <c r="C69" s="101">
        <v>0</v>
      </c>
    </row>
    <row r="70" spans="1:3" x14ac:dyDescent="0.25">
      <c r="A70" s="80">
        <v>246</v>
      </c>
      <c r="B70" s="12" t="s">
        <v>83</v>
      </c>
      <c r="C70" s="101">
        <v>132000</v>
      </c>
    </row>
    <row r="71" spans="1:3" x14ac:dyDescent="0.25">
      <c r="A71" s="80">
        <v>247</v>
      </c>
      <c r="B71" s="12" t="s">
        <v>84</v>
      </c>
      <c r="C71" s="101">
        <v>0</v>
      </c>
    </row>
    <row r="72" spans="1:3" x14ac:dyDescent="0.25">
      <c r="A72" s="80">
        <v>248</v>
      </c>
      <c r="B72" s="12" t="s">
        <v>85</v>
      </c>
      <c r="C72" s="101">
        <v>0</v>
      </c>
    </row>
    <row r="73" spans="1:3" x14ac:dyDescent="0.25">
      <c r="A73" s="80">
        <v>249</v>
      </c>
      <c r="B73" s="12" t="s">
        <v>86</v>
      </c>
      <c r="C73" s="101">
        <v>683500</v>
      </c>
    </row>
    <row r="74" spans="1:3" x14ac:dyDescent="0.25">
      <c r="A74" s="83">
        <v>2500</v>
      </c>
      <c r="B74" s="79" t="s">
        <v>87</v>
      </c>
      <c r="C74" s="100">
        <f>SUM(C75:C81)</f>
        <v>75000</v>
      </c>
    </row>
    <row r="75" spans="1:3" x14ac:dyDescent="0.25">
      <c r="A75" s="80">
        <v>251</v>
      </c>
      <c r="B75" s="12" t="s">
        <v>88</v>
      </c>
      <c r="C75" s="101">
        <v>0</v>
      </c>
    </row>
    <row r="76" spans="1:3" x14ac:dyDescent="0.25">
      <c r="A76" s="80">
        <v>252</v>
      </c>
      <c r="B76" s="12" t="s">
        <v>89</v>
      </c>
      <c r="C76" s="101">
        <v>75000</v>
      </c>
    </row>
    <row r="77" spans="1:3" x14ac:dyDescent="0.25">
      <c r="A77" s="80">
        <v>253</v>
      </c>
      <c r="B77" s="12" t="s">
        <v>90</v>
      </c>
      <c r="C77" s="101">
        <v>0</v>
      </c>
    </row>
    <row r="78" spans="1:3" x14ac:dyDescent="0.25">
      <c r="A78" s="80">
        <v>254</v>
      </c>
      <c r="B78" s="12" t="s">
        <v>91</v>
      </c>
      <c r="C78" s="101">
        <v>0</v>
      </c>
    </row>
    <row r="79" spans="1:3" x14ac:dyDescent="0.25">
      <c r="A79" s="80">
        <v>255</v>
      </c>
      <c r="B79" s="12" t="s">
        <v>92</v>
      </c>
      <c r="C79" s="101">
        <v>0</v>
      </c>
    </row>
    <row r="80" spans="1:3" x14ac:dyDescent="0.25">
      <c r="A80" s="80">
        <v>256</v>
      </c>
      <c r="B80" s="12" t="s">
        <v>93</v>
      </c>
      <c r="C80" s="101">
        <v>0</v>
      </c>
    </row>
    <row r="81" spans="1:3" x14ac:dyDescent="0.25">
      <c r="A81" s="80">
        <v>259</v>
      </c>
      <c r="B81" s="12" t="s">
        <v>94</v>
      </c>
      <c r="C81" s="101">
        <v>0</v>
      </c>
    </row>
    <row r="82" spans="1:3" x14ac:dyDescent="0.25">
      <c r="A82" s="83">
        <v>2600</v>
      </c>
      <c r="B82" s="79" t="s">
        <v>95</v>
      </c>
      <c r="C82" s="100">
        <f>SUM(C83:C84)</f>
        <v>553286</v>
      </c>
    </row>
    <row r="83" spans="1:3" x14ac:dyDescent="0.25">
      <c r="A83" s="80">
        <v>261</v>
      </c>
      <c r="B83" s="12" t="s">
        <v>96</v>
      </c>
      <c r="C83" s="101">
        <v>553286</v>
      </c>
    </row>
    <row r="84" spans="1:3" x14ac:dyDescent="0.25">
      <c r="A84" s="80">
        <v>262</v>
      </c>
      <c r="B84" s="12" t="s">
        <v>97</v>
      </c>
      <c r="C84" s="101">
        <v>0</v>
      </c>
    </row>
    <row r="85" spans="1:3" x14ac:dyDescent="0.25">
      <c r="A85" s="83">
        <v>2700</v>
      </c>
      <c r="B85" s="79" t="s">
        <v>98</v>
      </c>
      <c r="C85" s="100">
        <f>SUM(C86:C90)</f>
        <v>824750</v>
      </c>
    </row>
    <row r="86" spans="1:3" x14ac:dyDescent="0.25">
      <c r="A86" s="80">
        <v>271</v>
      </c>
      <c r="B86" s="12" t="s">
        <v>99</v>
      </c>
      <c r="C86" s="101">
        <v>0</v>
      </c>
    </row>
    <row r="87" spans="1:3" x14ac:dyDescent="0.25">
      <c r="A87" s="80">
        <v>272</v>
      </c>
      <c r="B87" s="12" t="s">
        <v>100</v>
      </c>
      <c r="C87" s="101">
        <v>30000</v>
      </c>
    </row>
    <row r="88" spans="1:3" x14ac:dyDescent="0.25">
      <c r="A88" s="80">
        <v>273</v>
      </c>
      <c r="B88" s="12" t="s">
        <v>101</v>
      </c>
      <c r="C88" s="101">
        <v>794750</v>
      </c>
    </row>
    <row r="89" spans="1:3" x14ac:dyDescent="0.25">
      <c r="A89" s="80">
        <v>274</v>
      </c>
      <c r="B89" s="12" t="s">
        <v>102</v>
      </c>
      <c r="C89" s="101">
        <v>0</v>
      </c>
    </row>
    <row r="90" spans="1:3" x14ac:dyDescent="0.25">
      <c r="A90" s="80">
        <v>275</v>
      </c>
      <c r="B90" s="12" t="s">
        <v>103</v>
      </c>
      <c r="C90" s="101">
        <v>0</v>
      </c>
    </row>
    <row r="91" spans="1:3" x14ac:dyDescent="0.25">
      <c r="A91" s="83">
        <v>2800</v>
      </c>
      <c r="B91" s="79" t="s">
        <v>104</v>
      </c>
      <c r="C91" s="100">
        <f>SUM(C92:C94)</f>
        <v>0</v>
      </c>
    </row>
    <row r="92" spans="1:3" x14ac:dyDescent="0.25">
      <c r="A92" s="80">
        <v>281</v>
      </c>
      <c r="B92" s="12" t="s">
        <v>105</v>
      </c>
      <c r="C92" s="101">
        <v>0</v>
      </c>
    </row>
    <row r="93" spans="1:3" x14ac:dyDescent="0.25">
      <c r="A93" s="80">
        <v>282</v>
      </c>
      <c r="B93" s="12" t="s">
        <v>106</v>
      </c>
      <c r="C93" s="101">
        <v>0</v>
      </c>
    </row>
    <row r="94" spans="1:3" x14ac:dyDescent="0.25">
      <c r="A94" s="80">
        <v>283</v>
      </c>
      <c r="B94" s="12" t="s">
        <v>107</v>
      </c>
      <c r="C94" s="101">
        <v>0</v>
      </c>
    </row>
    <row r="95" spans="1:3" x14ac:dyDescent="0.25">
      <c r="A95" s="83">
        <v>2900</v>
      </c>
      <c r="B95" s="79" t="s">
        <v>108</v>
      </c>
      <c r="C95" s="100">
        <f>SUM(C96:C104)</f>
        <v>6000</v>
      </c>
    </row>
    <row r="96" spans="1:3" x14ac:dyDescent="0.25">
      <c r="A96" s="80">
        <v>291</v>
      </c>
      <c r="B96" s="12" t="s">
        <v>109</v>
      </c>
      <c r="C96" s="101">
        <v>6000</v>
      </c>
    </row>
    <row r="97" spans="1:3" x14ac:dyDescent="0.25">
      <c r="A97" s="80">
        <v>292</v>
      </c>
      <c r="B97" s="12" t="s">
        <v>110</v>
      </c>
      <c r="C97" s="101">
        <v>0</v>
      </c>
    </row>
    <row r="98" spans="1:3" x14ac:dyDescent="0.25">
      <c r="A98" s="80">
        <v>293</v>
      </c>
      <c r="B98" s="12" t="s">
        <v>111</v>
      </c>
      <c r="C98" s="101">
        <v>0</v>
      </c>
    </row>
    <row r="99" spans="1:3" x14ac:dyDescent="0.25">
      <c r="A99" s="80">
        <v>294</v>
      </c>
      <c r="B99" s="12" t="s">
        <v>112</v>
      </c>
      <c r="C99" s="101">
        <v>0</v>
      </c>
    </row>
    <row r="100" spans="1:3" x14ac:dyDescent="0.25">
      <c r="A100" s="80">
        <v>295</v>
      </c>
      <c r="B100" s="12" t="s">
        <v>113</v>
      </c>
      <c r="C100" s="101">
        <v>0</v>
      </c>
    </row>
    <row r="101" spans="1:3" x14ac:dyDescent="0.25">
      <c r="A101" s="80">
        <v>296</v>
      </c>
      <c r="B101" s="12" t="s">
        <v>114</v>
      </c>
      <c r="C101" s="101">
        <v>0</v>
      </c>
    </row>
    <row r="102" spans="1:3" x14ac:dyDescent="0.25">
      <c r="A102" s="80">
        <v>297</v>
      </c>
      <c r="B102" s="12" t="s">
        <v>115</v>
      </c>
      <c r="C102" s="101">
        <v>0</v>
      </c>
    </row>
    <row r="103" spans="1:3" x14ac:dyDescent="0.25">
      <c r="A103" s="80">
        <v>298</v>
      </c>
      <c r="B103" s="12" t="s">
        <v>116</v>
      </c>
      <c r="C103" s="101">
        <v>0</v>
      </c>
    </row>
    <row r="104" spans="1:3" x14ac:dyDescent="0.25">
      <c r="A104" s="80">
        <v>299</v>
      </c>
      <c r="B104" s="12" t="s">
        <v>117</v>
      </c>
      <c r="C104" s="101">
        <v>0</v>
      </c>
    </row>
    <row r="105" spans="1:3" x14ac:dyDescent="0.25">
      <c r="A105" s="91">
        <v>3000</v>
      </c>
      <c r="B105" s="78" t="s">
        <v>118</v>
      </c>
      <c r="C105" s="102">
        <f>+C106+C116+C126+C136+C146+C156+C164+C174+C180</f>
        <v>2849750</v>
      </c>
    </row>
    <row r="106" spans="1:3" x14ac:dyDescent="0.25">
      <c r="A106" s="83">
        <v>3100</v>
      </c>
      <c r="B106" s="79" t="s">
        <v>119</v>
      </c>
      <c r="C106" s="100">
        <f>SUM(C107:C115)</f>
        <v>454000</v>
      </c>
    </row>
    <row r="107" spans="1:3" x14ac:dyDescent="0.25">
      <c r="A107" s="80">
        <v>311</v>
      </c>
      <c r="B107" s="12" t="s">
        <v>120</v>
      </c>
      <c r="C107" s="101">
        <v>252000</v>
      </c>
    </row>
    <row r="108" spans="1:3" x14ac:dyDescent="0.25">
      <c r="A108" s="80">
        <v>312</v>
      </c>
      <c r="B108" s="12" t="s">
        <v>121</v>
      </c>
      <c r="C108" s="101">
        <v>0</v>
      </c>
    </row>
    <row r="109" spans="1:3" x14ac:dyDescent="0.25">
      <c r="A109" s="80">
        <v>313</v>
      </c>
      <c r="B109" s="12" t="s">
        <v>122</v>
      </c>
      <c r="C109" s="101">
        <v>90000</v>
      </c>
    </row>
    <row r="110" spans="1:3" x14ac:dyDescent="0.25">
      <c r="A110" s="80">
        <v>314</v>
      </c>
      <c r="B110" s="12" t="s">
        <v>123</v>
      </c>
      <c r="C110" s="101">
        <v>50000</v>
      </c>
    </row>
    <row r="111" spans="1:3" x14ac:dyDescent="0.25">
      <c r="A111" s="80">
        <v>315</v>
      </c>
      <c r="B111" s="12" t="s">
        <v>124</v>
      </c>
      <c r="C111" s="101">
        <v>62000</v>
      </c>
    </row>
    <row r="112" spans="1:3" x14ac:dyDescent="0.25">
      <c r="A112" s="80">
        <v>316</v>
      </c>
      <c r="B112" s="12" t="s">
        <v>125</v>
      </c>
      <c r="C112" s="101">
        <v>0</v>
      </c>
    </row>
    <row r="113" spans="1:3" x14ac:dyDescent="0.25">
      <c r="A113" s="80">
        <v>317</v>
      </c>
      <c r="B113" s="12" t="s">
        <v>126</v>
      </c>
      <c r="C113" s="101">
        <v>0</v>
      </c>
    </row>
    <row r="114" spans="1:3" x14ac:dyDescent="0.25">
      <c r="A114" s="80">
        <v>318</v>
      </c>
      <c r="B114" s="12" t="s">
        <v>127</v>
      </c>
      <c r="C114" s="101">
        <v>0</v>
      </c>
    </row>
    <row r="115" spans="1:3" x14ac:dyDescent="0.25">
      <c r="A115" s="80">
        <v>319</v>
      </c>
      <c r="B115" s="12" t="s">
        <v>128</v>
      </c>
      <c r="C115" s="101">
        <v>0</v>
      </c>
    </row>
    <row r="116" spans="1:3" x14ac:dyDescent="0.25">
      <c r="A116" s="83">
        <v>3200</v>
      </c>
      <c r="B116" s="79" t="s">
        <v>129</v>
      </c>
      <c r="C116" s="100">
        <f>SUM(C117:C125)</f>
        <v>79900</v>
      </c>
    </row>
    <row r="117" spans="1:3" x14ac:dyDescent="0.25">
      <c r="A117" s="80">
        <v>321</v>
      </c>
      <c r="B117" s="12" t="s">
        <v>130</v>
      </c>
      <c r="C117" s="101">
        <v>0</v>
      </c>
    </row>
    <row r="118" spans="1:3" x14ac:dyDescent="0.25">
      <c r="A118" s="80">
        <v>322</v>
      </c>
      <c r="B118" s="12" t="s">
        <v>131</v>
      </c>
      <c r="C118" s="101">
        <v>0</v>
      </c>
    </row>
    <row r="119" spans="1:3" x14ac:dyDescent="0.25">
      <c r="A119" s="80">
        <v>323</v>
      </c>
      <c r="B119" s="12" t="s">
        <v>132</v>
      </c>
      <c r="C119" s="101">
        <v>48200</v>
      </c>
    </row>
    <row r="120" spans="1:3" x14ac:dyDescent="0.25">
      <c r="A120" s="80">
        <v>324</v>
      </c>
      <c r="B120" s="12" t="s">
        <v>133</v>
      </c>
      <c r="C120" s="101">
        <v>0</v>
      </c>
    </row>
    <row r="121" spans="1:3" x14ac:dyDescent="0.25">
      <c r="A121" s="80">
        <v>325</v>
      </c>
      <c r="B121" s="12" t="s">
        <v>134</v>
      </c>
      <c r="C121" s="101">
        <v>0</v>
      </c>
    </row>
    <row r="122" spans="1:3" x14ac:dyDescent="0.25">
      <c r="A122" s="80">
        <v>326</v>
      </c>
      <c r="B122" s="12" t="s">
        <v>135</v>
      </c>
      <c r="C122" s="101">
        <v>26700</v>
      </c>
    </row>
    <row r="123" spans="1:3" x14ac:dyDescent="0.25">
      <c r="A123" s="80">
        <v>327</v>
      </c>
      <c r="B123" s="12" t="s">
        <v>136</v>
      </c>
      <c r="C123" s="101">
        <v>5000</v>
      </c>
    </row>
    <row r="124" spans="1:3" x14ac:dyDescent="0.25">
      <c r="A124" s="80">
        <v>328</v>
      </c>
      <c r="B124" s="12" t="s">
        <v>137</v>
      </c>
      <c r="C124" s="101">
        <v>0</v>
      </c>
    </row>
    <row r="125" spans="1:3" x14ac:dyDescent="0.25">
      <c r="A125" s="80">
        <v>329</v>
      </c>
      <c r="B125" s="12" t="s">
        <v>138</v>
      </c>
      <c r="C125" s="101">
        <v>0</v>
      </c>
    </row>
    <row r="126" spans="1:3" x14ac:dyDescent="0.25">
      <c r="A126" s="83">
        <v>3300</v>
      </c>
      <c r="B126" s="79" t="s">
        <v>139</v>
      </c>
      <c r="C126" s="100">
        <f>SUM(C127:C135)</f>
        <v>745050</v>
      </c>
    </row>
    <row r="127" spans="1:3" x14ac:dyDescent="0.25">
      <c r="A127" s="80">
        <v>331</v>
      </c>
      <c r="B127" s="12" t="s">
        <v>140</v>
      </c>
      <c r="C127" s="101">
        <v>0</v>
      </c>
    </row>
    <row r="128" spans="1:3" x14ac:dyDescent="0.25">
      <c r="A128" s="80">
        <v>332</v>
      </c>
      <c r="B128" s="12" t="s">
        <v>141</v>
      </c>
      <c r="C128" s="101">
        <v>0</v>
      </c>
    </row>
    <row r="129" spans="1:3" x14ac:dyDescent="0.25">
      <c r="A129" s="80">
        <v>333</v>
      </c>
      <c r="B129" s="12" t="s">
        <v>142</v>
      </c>
      <c r="C129" s="101">
        <v>0</v>
      </c>
    </row>
    <row r="130" spans="1:3" x14ac:dyDescent="0.25">
      <c r="A130" s="80">
        <v>334</v>
      </c>
      <c r="B130" s="12" t="s">
        <v>143</v>
      </c>
      <c r="C130" s="101">
        <v>0</v>
      </c>
    </row>
    <row r="131" spans="1:3" x14ac:dyDescent="0.25">
      <c r="A131" s="80">
        <v>335</v>
      </c>
      <c r="B131" s="12" t="s">
        <v>144</v>
      </c>
      <c r="C131" s="101">
        <v>0</v>
      </c>
    </row>
    <row r="132" spans="1:3" x14ac:dyDescent="0.25">
      <c r="A132" s="80">
        <v>336</v>
      </c>
      <c r="B132" s="12" t="s">
        <v>145</v>
      </c>
      <c r="C132" s="101">
        <v>129150</v>
      </c>
    </row>
    <row r="133" spans="1:3" x14ac:dyDescent="0.25">
      <c r="A133" s="80">
        <v>337</v>
      </c>
      <c r="B133" s="12" t="s">
        <v>146</v>
      </c>
      <c r="C133" s="101">
        <v>0</v>
      </c>
    </row>
    <row r="134" spans="1:3" x14ac:dyDescent="0.25">
      <c r="A134" s="80">
        <v>338</v>
      </c>
      <c r="B134" s="12" t="s">
        <v>147</v>
      </c>
      <c r="C134" s="101">
        <v>0</v>
      </c>
    </row>
    <row r="135" spans="1:3" x14ac:dyDescent="0.25">
      <c r="A135" s="80">
        <v>339</v>
      </c>
      <c r="B135" s="12" t="s">
        <v>148</v>
      </c>
      <c r="C135" s="101">
        <v>615900</v>
      </c>
    </row>
    <row r="136" spans="1:3" x14ac:dyDescent="0.25">
      <c r="A136" s="83">
        <v>3400</v>
      </c>
      <c r="B136" s="79" t="s">
        <v>149</v>
      </c>
      <c r="C136" s="100">
        <f>SUM(C137:C145)</f>
        <v>106400</v>
      </c>
    </row>
    <row r="137" spans="1:3" x14ac:dyDescent="0.25">
      <c r="A137" s="80">
        <v>341</v>
      </c>
      <c r="B137" s="12" t="s">
        <v>150</v>
      </c>
      <c r="C137" s="101">
        <v>44100</v>
      </c>
    </row>
    <row r="138" spans="1:3" x14ac:dyDescent="0.25">
      <c r="A138" s="80">
        <v>342</v>
      </c>
      <c r="B138" s="12" t="s">
        <v>151</v>
      </c>
      <c r="C138" s="101">
        <v>0</v>
      </c>
    </row>
    <row r="139" spans="1:3" x14ac:dyDescent="0.25">
      <c r="A139" s="80">
        <v>343</v>
      </c>
      <c r="B139" s="12" t="s">
        <v>152</v>
      </c>
      <c r="C139" s="101">
        <v>0</v>
      </c>
    </row>
    <row r="140" spans="1:3" x14ac:dyDescent="0.25">
      <c r="A140" s="80">
        <v>344</v>
      </c>
      <c r="B140" s="12" t="s">
        <v>153</v>
      </c>
      <c r="C140" s="101">
        <v>35000</v>
      </c>
    </row>
    <row r="141" spans="1:3" x14ac:dyDescent="0.25">
      <c r="A141" s="80">
        <v>345</v>
      </c>
      <c r="B141" s="12" t="s">
        <v>154</v>
      </c>
      <c r="C141" s="101">
        <v>27300</v>
      </c>
    </row>
    <row r="142" spans="1:3" x14ac:dyDescent="0.25">
      <c r="A142" s="80">
        <v>346</v>
      </c>
      <c r="B142" s="12" t="s">
        <v>155</v>
      </c>
      <c r="C142" s="101">
        <v>0</v>
      </c>
    </row>
    <row r="143" spans="1:3" x14ac:dyDescent="0.25">
      <c r="A143" s="80">
        <v>347</v>
      </c>
      <c r="B143" s="12" t="s">
        <v>156</v>
      </c>
      <c r="C143" s="101">
        <v>0</v>
      </c>
    </row>
    <row r="144" spans="1:3" x14ac:dyDescent="0.25">
      <c r="A144" s="80">
        <v>348</v>
      </c>
      <c r="B144" s="12" t="s">
        <v>157</v>
      </c>
      <c r="C144" s="101">
        <v>0</v>
      </c>
    </row>
    <row r="145" spans="1:3" x14ac:dyDescent="0.25">
      <c r="A145" s="80">
        <v>349</v>
      </c>
      <c r="B145" s="12" t="s">
        <v>158</v>
      </c>
      <c r="C145" s="101">
        <v>0</v>
      </c>
    </row>
    <row r="146" spans="1:3" x14ac:dyDescent="0.25">
      <c r="A146" s="83">
        <v>3500</v>
      </c>
      <c r="B146" s="79" t="s">
        <v>159</v>
      </c>
      <c r="C146" s="100">
        <f>SUM(C147:C155)</f>
        <v>819900</v>
      </c>
    </row>
    <row r="147" spans="1:3" x14ac:dyDescent="0.25">
      <c r="A147" s="80">
        <v>351</v>
      </c>
      <c r="B147" s="12" t="s">
        <v>160</v>
      </c>
      <c r="C147" s="101">
        <v>665000</v>
      </c>
    </row>
    <row r="148" spans="1:3" ht="26.25" x14ac:dyDescent="0.25">
      <c r="A148" s="80">
        <v>352</v>
      </c>
      <c r="B148" s="12" t="s">
        <v>161</v>
      </c>
      <c r="C148" s="101">
        <v>0</v>
      </c>
    </row>
    <row r="149" spans="1:3" x14ac:dyDescent="0.25">
      <c r="A149" s="80">
        <v>353</v>
      </c>
      <c r="B149" s="12" t="s">
        <v>162</v>
      </c>
      <c r="C149" s="101">
        <v>10500</v>
      </c>
    </row>
    <row r="150" spans="1:3" x14ac:dyDescent="0.25">
      <c r="A150" s="80">
        <v>354</v>
      </c>
      <c r="B150" s="12" t="s">
        <v>163</v>
      </c>
      <c r="C150" s="101">
        <v>0</v>
      </c>
    </row>
    <row r="151" spans="1:3" x14ac:dyDescent="0.25">
      <c r="A151" s="80">
        <v>355</v>
      </c>
      <c r="B151" s="12" t="s">
        <v>164</v>
      </c>
      <c r="C151" s="101">
        <v>40500</v>
      </c>
    </row>
    <row r="152" spans="1:3" x14ac:dyDescent="0.25">
      <c r="A152" s="80">
        <v>356</v>
      </c>
      <c r="B152" s="12" t="s">
        <v>165</v>
      </c>
      <c r="C152" s="101">
        <v>0</v>
      </c>
    </row>
    <row r="153" spans="1:3" x14ac:dyDescent="0.25">
      <c r="A153" s="80">
        <v>357</v>
      </c>
      <c r="B153" s="12" t="s">
        <v>166</v>
      </c>
      <c r="C153" s="101">
        <v>38400</v>
      </c>
    </row>
    <row r="154" spans="1:3" x14ac:dyDescent="0.25">
      <c r="A154" s="80">
        <v>358</v>
      </c>
      <c r="B154" s="12" t="s">
        <v>167</v>
      </c>
      <c r="C154" s="101">
        <v>65500</v>
      </c>
    </row>
    <row r="155" spans="1:3" x14ac:dyDescent="0.25">
      <c r="A155" s="80">
        <v>359</v>
      </c>
      <c r="B155" s="12" t="s">
        <v>168</v>
      </c>
      <c r="C155" s="101">
        <v>0</v>
      </c>
    </row>
    <row r="156" spans="1:3" x14ac:dyDescent="0.25">
      <c r="A156" s="83">
        <v>3600</v>
      </c>
      <c r="B156" s="79" t="s">
        <v>169</v>
      </c>
      <c r="C156" s="100">
        <f>SUM(C157:C163)</f>
        <v>225600</v>
      </c>
    </row>
    <row r="157" spans="1:3" ht="26.25" x14ac:dyDescent="0.25">
      <c r="A157" s="80">
        <v>361</v>
      </c>
      <c r="B157" s="12" t="s">
        <v>170</v>
      </c>
      <c r="C157" s="101">
        <v>225600</v>
      </c>
    </row>
    <row r="158" spans="1:3" ht="26.25" x14ac:dyDescent="0.25">
      <c r="A158" s="80">
        <v>362</v>
      </c>
      <c r="B158" s="12" t="s">
        <v>171</v>
      </c>
      <c r="C158" s="101">
        <v>0</v>
      </c>
    </row>
    <row r="159" spans="1:3" x14ac:dyDescent="0.25">
      <c r="A159" s="80">
        <v>363</v>
      </c>
      <c r="B159" s="12" t="s">
        <v>172</v>
      </c>
      <c r="C159" s="101">
        <v>0</v>
      </c>
    </row>
    <row r="160" spans="1:3" x14ac:dyDescent="0.25">
      <c r="A160" s="80">
        <v>364</v>
      </c>
      <c r="B160" s="12" t="s">
        <v>173</v>
      </c>
      <c r="C160" s="101">
        <v>0</v>
      </c>
    </row>
    <row r="161" spans="1:3" x14ac:dyDescent="0.25">
      <c r="A161" s="80">
        <v>365</v>
      </c>
      <c r="B161" s="12" t="s">
        <v>174</v>
      </c>
      <c r="C161" s="101">
        <v>0</v>
      </c>
    </row>
    <row r="162" spans="1:3" x14ac:dyDescent="0.25">
      <c r="A162" s="80">
        <v>366</v>
      </c>
      <c r="B162" s="12" t="s">
        <v>175</v>
      </c>
      <c r="C162" s="101">
        <v>0</v>
      </c>
    </row>
    <row r="163" spans="1:3" x14ac:dyDescent="0.25">
      <c r="A163" s="80">
        <v>369</v>
      </c>
      <c r="B163" s="12" t="s">
        <v>176</v>
      </c>
      <c r="C163" s="101">
        <v>0</v>
      </c>
    </row>
    <row r="164" spans="1:3" x14ac:dyDescent="0.25">
      <c r="A164" s="83">
        <v>3700</v>
      </c>
      <c r="B164" s="79" t="s">
        <v>177</v>
      </c>
      <c r="C164" s="100">
        <f>SUM(C165:C173)</f>
        <v>12950</v>
      </c>
    </row>
    <row r="165" spans="1:3" x14ac:dyDescent="0.25">
      <c r="A165" s="80">
        <v>371</v>
      </c>
      <c r="B165" s="12" t="s">
        <v>178</v>
      </c>
      <c r="C165" s="101">
        <v>0</v>
      </c>
    </row>
    <row r="166" spans="1:3" x14ac:dyDescent="0.25">
      <c r="A166" s="80">
        <v>372</v>
      </c>
      <c r="B166" s="12" t="s">
        <v>179</v>
      </c>
      <c r="C166" s="101">
        <v>0</v>
      </c>
    </row>
    <row r="167" spans="1:3" x14ac:dyDescent="0.25">
      <c r="A167" s="80">
        <v>373</v>
      </c>
      <c r="B167" s="12" t="s">
        <v>180</v>
      </c>
      <c r="C167" s="101">
        <v>0</v>
      </c>
    </row>
    <row r="168" spans="1:3" x14ac:dyDescent="0.25">
      <c r="A168" s="80">
        <v>374</v>
      </c>
      <c r="B168" s="12" t="s">
        <v>181</v>
      </c>
      <c r="C168" s="101">
        <v>0</v>
      </c>
    </row>
    <row r="169" spans="1:3" x14ac:dyDescent="0.25">
      <c r="A169" s="80">
        <v>375</v>
      </c>
      <c r="B169" s="12" t="s">
        <v>182</v>
      </c>
      <c r="C169" s="101">
        <v>10550</v>
      </c>
    </row>
    <row r="170" spans="1:3" x14ac:dyDescent="0.25">
      <c r="A170" s="80">
        <v>376</v>
      </c>
      <c r="B170" s="12" t="s">
        <v>183</v>
      </c>
      <c r="C170" s="101">
        <v>0</v>
      </c>
    </row>
    <row r="171" spans="1:3" x14ac:dyDescent="0.25">
      <c r="A171" s="80">
        <v>377</v>
      </c>
      <c r="B171" s="12" t="s">
        <v>184</v>
      </c>
      <c r="C171" s="101">
        <v>0</v>
      </c>
    </row>
    <row r="172" spans="1:3" x14ac:dyDescent="0.25">
      <c r="A172" s="80">
        <v>378</v>
      </c>
      <c r="B172" s="12" t="s">
        <v>185</v>
      </c>
      <c r="C172" s="101">
        <v>2400</v>
      </c>
    </row>
    <row r="173" spans="1:3" x14ac:dyDescent="0.25">
      <c r="A173" s="80">
        <v>379</v>
      </c>
      <c r="B173" s="12" t="s">
        <v>186</v>
      </c>
      <c r="C173" s="101">
        <v>0</v>
      </c>
    </row>
    <row r="174" spans="1:3" x14ac:dyDescent="0.25">
      <c r="A174" s="83">
        <v>3800</v>
      </c>
      <c r="B174" s="79" t="s">
        <v>187</v>
      </c>
      <c r="C174" s="100">
        <f>SUM(C175:C179)</f>
        <v>285050</v>
      </c>
    </row>
    <row r="175" spans="1:3" x14ac:dyDescent="0.25">
      <c r="A175" s="80">
        <v>381</v>
      </c>
      <c r="B175" s="12" t="s">
        <v>188</v>
      </c>
      <c r="C175" s="101">
        <v>0</v>
      </c>
    </row>
    <row r="176" spans="1:3" x14ac:dyDescent="0.25">
      <c r="A176" s="80">
        <v>382</v>
      </c>
      <c r="B176" s="12" t="s">
        <v>189</v>
      </c>
      <c r="C176" s="101">
        <v>277850</v>
      </c>
    </row>
    <row r="177" spans="1:3" x14ac:dyDescent="0.25">
      <c r="A177" s="80">
        <v>383</v>
      </c>
      <c r="B177" s="12" t="s">
        <v>190</v>
      </c>
      <c r="C177" s="101">
        <v>0</v>
      </c>
    </row>
    <row r="178" spans="1:3" x14ac:dyDescent="0.25">
      <c r="A178" s="80">
        <v>384</v>
      </c>
      <c r="B178" s="12" t="s">
        <v>191</v>
      </c>
      <c r="C178" s="101">
        <v>0</v>
      </c>
    </row>
    <row r="179" spans="1:3" x14ac:dyDescent="0.25">
      <c r="A179" s="80">
        <v>385</v>
      </c>
      <c r="B179" s="12" t="s">
        <v>192</v>
      </c>
      <c r="C179" s="101">
        <v>7200</v>
      </c>
    </row>
    <row r="180" spans="1:3" x14ac:dyDescent="0.25">
      <c r="A180" s="83">
        <v>3900</v>
      </c>
      <c r="B180" s="79" t="s">
        <v>193</v>
      </c>
      <c r="C180" s="100">
        <f>SUM(C181:C189)</f>
        <v>120900</v>
      </c>
    </row>
    <row r="181" spans="1:3" x14ac:dyDescent="0.25">
      <c r="A181" s="80">
        <v>391</v>
      </c>
      <c r="B181" s="12" t="s">
        <v>194</v>
      </c>
      <c r="C181" s="101">
        <v>0</v>
      </c>
    </row>
    <row r="182" spans="1:3" x14ac:dyDescent="0.25">
      <c r="A182" s="80">
        <v>392</v>
      </c>
      <c r="B182" s="12" t="s">
        <v>195</v>
      </c>
      <c r="C182" s="101">
        <v>4900</v>
      </c>
    </row>
    <row r="183" spans="1:3" x14ac:dyDescent="0.25">
      <c r="A183" s="80">
        <v>393</v>
      </c>
      <c r="B183" s="12" t="s">
        <v>196</v>
      </c>
      <c r="C183" s="101">
        <v>0</v>
      </c>
    </row>
    <row r="184" spans="1:3" x14ac:dyDescent="0.25">
      <c r="A184" s="80">
        <v>394</v>
      </c>
      <c r="B184" s="12" t="s">
        <v>197</v>
      </c>
      <c r="C184" s="101">
        <v>0</v>
      </c>
    </row>
    <row r="185" spans="1:3" x14ac:dyDescent="0.25">
      <c r="A185" s="80">
        <v>395</v>
      </c>
      <c r="B185" s="12" t="s">
        <v>198</v>
      </c>
      <c r="C185" s="101">
        <v>36000</v>
      </c>
    </row>
    <row r="186" spans="1:3" x14ac:dyDescent="0.25">
      <c r="A186" s="80">
        <v>396</v>
      </c>
      <c r="B186" s="12" t="s">
        <v>199</v>
      </c>
      <c r="C186" s="101">
        <v>0</v>
      </c>
    </row>
    <row r="187" spans="1:3" x14ac:dyDescent="0.25">
      <c r="A187" s="80">
        <v>397</v>
      </c>
      <c r="B187" s="12" t="s">
        <v>200</v>
      </c>
      <c r="C187" s="101">
        <v>0</v>
      </c>
    </row>
    <row r="188" spans="1:3" x14ac:dyDescent="0.25">
      <c r="A188" s="80">
        <v>398</v>
      </c>
      <c r="B188" s="12" t="s">
        <v>201</v>
      </c>
      <c r="C188" s="101">
        <v>80000</v>
      </c>
    </row>
    <row r="189" spans="1:3" x14ac:dyDescent="0.25">
      <c r="A189" s="80">
        <v>399</v>
      </c>
      <c r="B189" s="12" t="s">
        <v>202</v>
      </c>
      <c r="C189" s="101">
        <v>0</v>
      </c>
    </row>
    <row r="190" spans="1:3" x14ac:dyDescent="0.25">
      <c r="A190" s="91">
        <v>4000</v>
      </c>
      <c r="B190" s="78" t="s">
        <v>203</v>
      </c>
      <c r="C190" s="102">
        <f>+C191+C201+C207+C217+C226+C230+C238+C240+C246</f>
        <v>340900</v>
      </c>
    </row>
    <row r="191" spans="1:3" x14ac:dyDescent="0.25">
      <c r="A191" s="83">
        <v>4100</v>
      </c>
      <c r="B191" s="79" t="s">
        <v>204</v>
      </c>
      <c r="C191" s="100">
        <f>SUM(C192:C200)</f>
        <v>0</v>
      </c>
    </row>
    <row r="192" spans="1:3" x14ac:dyDescent="0.25">
      <c r="A192" s="80">
        <v>411</v>
      </c>
      <c r="B192" s="12" t="s">
        <v>205</v>
      </c>
      <c r="C192" s="101">
        <v>0</v>
      </c>
    </row>
    <row r="193" spans="1:3" x14ac:dyDescent="0.25">
      <c r="A193" s="80">
        <v>412</v>
      </c>
      <c r="B193" s="12" t="s">
        <v>206</v>
      </c>
      <c r="C193" s="101">
        <v>0</v>
      </c>
    </row>
    <row r="194" spans="1:3" x14ac:dyDescent="0.25">
      <c r="A194" s="80">
        <v>413</v>
      </c>
      <c r="B194" s="12" t="s">
        <v>207</v>
      </c>
      <c r="C194" s="101">
        <v>0</v>
      </c>
    </row>
    <row r="195" spans="1:3" x14ac:dyDescent="0.25">
      <c r="A195" s="80">
        <v>414</v>
      </c>
      <c r="B195" s="12" t="s">
        <v>208</v>
      </c>
      <c r="C195" s="101">
        <v>0</v>
      </c>
    </row>
    <row r="196" spans="1:3" x14ac:dyDescent="0.25">
      <c r="A196" s="80">
        <v>415</v>
      </c>
      <c r="B196" s="12" t="s">
        <v>209</v>
      </c>
      <c r="C196" s="101">
        <v>0</v>
      </c>
    </row>
    <row r="197" spans="1:3" x14ac:dyDescent="0.25">
      <c r="A197" s="80">
        <v>416</v>
      </c>
      <c r="B197" s="12" t="s">
        <v>210</v>
      </c>
      <c r="C197" s="101">
        <v>0</v>
      </c>
    </row>
    <row r="198" spans="1:3" x14ac:dyDescent="0.25">
      <c r="A198" s="80">
        <v>417</v>
      </c>
      <c r="B198" s="12" t="s">
        <v>211</v>
      </c>
      <c r="C198" s="101">
        <v>0</v>
      </c>
    </row>
    <row r="199" spans="1:3" x14ac:dyDescent="0.25">
      <c r="A199" s="80">
        <v>418</v>
      </c>
      <c r="B199" s="12" t="s">
        <v>212</v>
      </c>
      <c r="C199" s="101">
        <v>0</v>
      </c>
    </row>
    <row r="200" spans="1:3" x14ac:dyDescent="0.25">
      <c r="A200" s="80">
        <v>419</v>
      </c>
      <c r="B200" s="12" t="s">
        <v>213</v>
      </c>
      <c r="C200" s="101">
        <v>0</v>
      </c>
    </row>
    <row r="201" spans="1:3" x14ac:dyDescent="0.25">
      <c r="A201" s="83">
        <v>4200</v>
      </c>
      <c r="B201" s="79" t="s">
        <v>214</v>
      </c>
      <c r="C201" s="100">
        <f>SUM(C202:C206)</f>
        <v>0</v>
      </c>
    </row>
    <row r="202" spans="1:3" x14ac:dyDescent="0.25">
      <c r="A202" s="80">
        <v>421</v>
      </c>
      <c r="B202" s="12" t="s">
        <v>215</v>
      </c>
      <c r="C202" s="101">
        <v>0</v>
      </c>
    </row>
    <row r="203" spans="1:3" x14ac:dyDescent="0.25">
      <c r="A203" s="80">
        <v>422</v>
      </c>
      <c r="B203" s="12" t="s">
        <v>216</v>
      </c>
      <c r="C203" s="101">
        <v>0</v>
      </c>
    </row>
    <row r="204" spans="1:3" x14ac:dyDescent="0.25">
      <c r="A204" s="80">
        <v>423</v>
      </c>
      <c r="B204" s="12" t="s">
        <v>217</v>
      </c>
      <c r="C204" s="101">
        <v>0</v>
      </c>
    </row>
    <row r="205" spans="1:3" x14ac:dyDescent="0.25">
      <c r="A205" s="80">
        <v>424</v>
      </c>
      <c r="B205" s="12" t="s">
        <v>218</v>
      </c>
      <c r="C205" s="101">
        <v>0</v>
      </c>
    </row>
    <row r="206" spans="1:3" x14ac:dyDescent="0.25">
      <c r="A206" s="80">
        <v>425</v>
      </c>
      <c r="B206" s="12" t="s">
        <v>219</v>
      </c>
      <c r="C206" s="101">
        <v>0</v>
      </c>
    </row>
    <row r="207" spans="1:3" x14ac:dyDescent="0.25">
      <c r="A207" s="83">
        <v>4300</v>
      </c>
      <c r="B207" s="79" t="s">
        <v>220</v>
      </c>
      <c r="C207" s="100">
        <f>SUM(C208:C216)</f>
        <v>0</v>
      </c>
    </row>
    <row r="208" spans="1:3" x14ac:dyDescent="0.25">
      <c r="A208" s="80">
        <v>431</v>
      </c>
      <c r="B208" s="12" t="s">
        <v>221</v>
      </c>
      <c r="C208" s="101">
        <v>0</v>
      </c>
    </row>
    <row r="209" spans="1:3" x14ac:dyDescent="0.25">
      <c r="A209" s="80">
        <v>432</v>
      </c>
      <c r="B209" s="12" t="s">
        <v>222</v>
      </c>
      <c r="C209" s="101">
        <v>0</v>
      </c>
    </row>
    <row r="210" spans="1:3" x14ac:dyDescent="0.25">
      <c r="A210" s="80">
        <v>433</v>
      </c>
      <c r="B210" s="12" t="s">
        <v>223</v>
      </c>
      <c r="C210" s="101">
        <v>0</v>
      </c>
    </row>
    <row r="211" spans="1:3" x14ac:dyDescent="0.25">
      <c r="A211" s="80">
        <v>434</v>
      </c>
      <c r="B211" s="12" t="s">
        <v>224</v>
      </c>
      <c r="C211" s="101">
        <v>0</v>
      </c>
    </row>
    <row r="212" spans="1:3" x14ac:dyDescent="0.25">
      <c r="A212" s="80">
        <v>435</v>
      </c>
      <c r="B212" s="12" t="s">
        <v>225</v>
      </c>
      <c r="C212" s="101">
        <v>0</v>
      </c>
    </row>
    <row r="213" spans="1:3" x14ac:dyDescent="0.25">
      <c r="A213" s="80">
        <v>436</v>
      </c>
      <c r="B213" s="12" t="s">
        <v>226</v>
      </c>
      <c r="C213" s="101">
        <v>0</v>
      </c>
    </row>
    <row r="214" spans="1:3" x14ac:dyDescent="0.25">
      <c r="A214" s="80">
        <v>437</v>
      </c>
      <c r="B214" s="12" t="s">
        <v>227</v>
      </c>
      <c r="C214" s="101">
        <v>0</v>
      </c>
    </row>
    <row r="215" spans="1:3" x14ac:dyDescent="0.25">
      <c r="A215" s="80">
        <v>438</v>
      </c>
      <c r="B215" s="12" t="s">
        <v>228</v>
      </c>
      <c r="C215" s="101">
        <v>0</v>
      </c>
    </row>
    <row r="216" spans="1:3" x14ac:dyDescent="0.25">
      <c r="A216" s="80">
        <v>439</v>
      </c>
      <c r="B216" s="12" t="s">
        <v>229</v>
      </c>
      <c r="C216" s="101">
        <v>0</v>
      </c>
    </row>
    <row r="217" spans="1:3" x14ac:dyDescent="0.25">
      <c r="A217" s="83">
        <v>4400</v>
      </c>
      <c r="B217" s="79" t="s">
        <v>230</v>
      </c>
      <c r="C217" s="100">
        <f>SUM(C218:C225)</f>
        <v>340900</v>
      </c>
    </row>
    <row r="218" spans="1:3" x14ac:dyDescent="0.25">
      <c r="A218" s="80">
        <v>441</v>
      </c>
      <c r="B218" s="12" t="s">
        <v>231</v>
      </c>
      <c r="C218" s="101">
        <v>340900</v>
      </c>
    </row>
    <row r="219" spans="1:3" x14ac:dyDescent="0.25">
      <c r="A219" s="80">
        <v>442</v>
      </c>
      <c r="B219" s="12" t="s">
        <v>232</v>
      </c>
      <c r="C219" s="101">
        <v>0</v>
      </c>
    </row>
    <row r="220" spans="1:3" x14ac:dyDescent="0.25">
      <c r="A220" s="80">
        <v>443</v>
      </c>
      <c r="B220" s="12" t="s">
        <v>233</v>
      </c>
      <c r="C220" s="101">
        <v>0</v>
      </c>
    </row>
    <row r="221" spans="1:3" x14ac:dyDescent="0.25">
      <c r="A221" s="80">
        <v>444</v>
      </c>
      <c r="B221" s="12" t="s">
        <v>234</v>
      </c>
      <c r="C221" s="101">
        <v>0</v>
      </c>
    </row>
    <row r="222" spans="1:3" x14ac:dyDescent="0.25">
      <c r="A222" s="80">
        <v>445</v>
      </c>
      <c r="B222" s="12" t="s">
        <v>235</v>
      </c>
      <c r="C222" s="101">
        <v>0</v>
      </c>
    </row>
    <row r="223" spans="1:3" x14ac:dyDescent="0.25">
      <c r="A223" s="80">
        <v>446</v>
      </c>
      <c r="B223" s="12" t="s">
        <v>236</v>
      </c>
      <c r="C223" s="101">
        <v>0</v>
      </c>
    </row>
    <row r="224" spans="1:3" x14ac:dyDescent="0.25">
      <c r="A224" s="80">
        <v>447</v>
      </c>
      <c r="B224" s="12" t="s">
        <v>237</v>
      </c>
      <c r="C224" s="101">
        <v>0</v>
      </c>
    </row>
    <row r="225" spans="1:3" x14ac:dyDescent="0.25">
      <c r="A225" s="80">
        <v>448</v>
      </c>
      <c r="B225" s="12" t="s">
        <v>238</v>
      </c>
      <c r="C225" s="101">
        <v>0</v>
      </c>
    </row>
    <row r="226" spans="1:3" x14ac:dyDescent="0.25">
      <c r="A226" s="83">
        <v>4500</v>
      </c>
      <c r="B226" s="79" t="s">
        <v>239</v>
      </c>
      <c r="C226" s="100">
        <f>SUM(C227:C229)</f>
        <v>0</v>
      </c>
    </row>
    <row r="227" spans="1:3" x14ac:dyDescent="0.25">
      <c r="A227" s="80">
        <v>451</v>
      </c>
      <c r="B227" s="12" t="s">
        <v>240</v>
      </c>
      <c r="C227" s="101">
        <v>0</v>
      </c>
    </row>
    <row r="228" spans="1:3" x14ac:dyDescent="0.25">
      <c r="A228" s="80">
        <v>452</v>
      </c>
      <c r="B228" s="12" t="s">
        <v>241</v>
      </c>
      <c r="C228" s="101">
        <v>0</v>
      </c>
    </row>
    <row r="229" spans="1:3" x14ac:dyDescent="0.25">
      <c r="A229" s="80">
        <v>459</v>
      </c>
      <c r="B229" s="12" t="s">
        <v>242</v>
      </c>
      <c r="C229" s="101">
        <v>0</v>
      </c>
    </row>
    <row r="230" spans="1:3" x14ac:dyDescent="0.25">
      <c r="A230" s="83">
        <v>4600</v>
      </c>
      <c r="B230" s="79" t="s">
        <v>243</v>
      </c>
      <c r="C230" s="100">
        <f>SUM(C231:C237)</f>
        <v>0</v>
      </c>
    </row>
    <row r="231" spans="1:3" x14ac:dyDescent="0.25">
      <c r="A231" s="80">
        <v>461</v>
      </c>
      <c r="B231" s="12" t="s">
        <v>244</v>
      </c>
      <c r="C231" s="101">
        <v>0</v>
      </c>
    </row>
    <row r="232" spans="1:3" x14ac:dyDescent="0.25">
      <c r="A232" s="80">
        <v>462</v>
      </c>
      <c r="B232" s="12" t="s">
        <v>245</v>
      </c>
      <c r="C232" s="101">
        <v>0</v>
      </c>
    </row>
    <row r="233" spans="1:3" x14ac:dyDescent="0.25">
      <c r="A233" s="80">
        <v>463</v>
      </c>
      <c r="B233" s="12" t="s">
        <v>246</v>
      </c>
      <c r="C233" s="101">
        <v>0</v>
      </c>
    </row>
    <row r="234" spans="1:3" x14ac:dyDescent="0.25">
      <c r="A234" s="80">
        <v>464</v>
      </c>
      <c r="B234" s="12" t="s">
        <v>247</v>
      </c>
      <c r="C234" s="101">
        <v>0</v>
      </c>
    </row>
    <row r="235" spans="1:3" x14ac:dyDescent="0.25">
      <c r="A235" s="80">
        <v>465</v>
      </c>
      <c r="B235" s="12" t="s">
        <v>248</v>
      </c>
      <c r="C235" s="101">
        <v>0</v>
      </c>
    </row>
    <row r="236" spans="1:3" x14ac:dyDescent="0.25">
      <c r="A236" s="80">
        <v>466</v>
      </c>
      <c r="B236" s="12" t="s">
        <v>249</v>
      </c>
      <c r="C236" s="101">
        <v>0</v>
      </c>
    </row>
    <row r="237" spans="1:3" x14ac:dyDescent="0.25">
      <c r="A237" s="80">
        <v>469</v>
      </c>
      <c r="B237" s="12" t="s">
        <v>250</v>
      </c>
      <c r="C237" s="101">
        <v>0</v>
      </c>
    </row>
    <row r="238" spans="1:3" x14ac:dyDescent="0.25">
      <c r="A238" s="83">
        <v>4700</v>
      </c>
      <c r="B238" s="79" t="s">
        <v>251</v>
      </c>
      <c r="C238" s="100">
        <f>+C239</f>
        <v>0</v>
      </c>
    </row>
    <row r="239" spans="1:3" x14ac:dyDescent="0.25">
      <c r="A239" s="80">
        <v>471</v>
      </c>
      <c r="B239" s="12" t="s">
        <v>252</v>
      </c>
      <c r="C239" s="101">
        <v>0</v>
      </c>
    </row>
    <row r="240" spans="1:3" x14ac:dyDescent="0.25">
      <c r="A240" s="83">
        <v>4800</v>
      </c>
      <c r="B240" s="79" t="s">
        <v>253</v>
      </c>
      <c r="C240" s="100">
        <f>SUM(C241:C245)</f>
        <v>0</v>
      </c>
    </row>
    <row r="241" spans="1:3" x14ac:dyDescent="0.25">
      <c r="A241" s="80">
        <v>481</v>
      </c>
      <c r="B241" s="12" t="s">
        <v>254</v>
      </c>
      <c r="C241" s="101">
        <v>0</v>
      </c>
    </row>
    <row r="242" spans="1:3" x14ac:dyDescent="0.25">
      <c r="A242" s="80">
        <v>482</v>
      </c>
      <c r="B242" s="12" t="s">
        <v>255</v>
      </c>
      <c r="C242" s="101">
        <v>0</v>
      </c>
    </row>
    <row r="243" spans="1:3" x14ac:dyDescent="0.25">
      <c r="A243" s="80">
        <v>483</v>
      </c>
      <c r="B243" s="12" t="s">
        <v>256</v>
      </c>
      <c r="C243" s="101">
        <v>0</v>
      </c>
    </row>
    <row r="244" spans="1:3" x14ac:dyDescent="0.25">
      <c r="A244" s="80">
        <v>484</v>
      </c>
      <c r="B244" s="12" t="s">
        <v>257</v>
      </c>
      <c r="C244" s="101">
        <v>0</v>
      </c>
    </row>
    <row r="245" spans="1:3" x14ac:dyDescent="0.25">
      <c r="A245" s="80">
        <v>485</v>
      </c>
      <c r="B245" s="12" t="s">
        <v>258</v>
      </c>
      <c r="C245" s="101">
        <v>0</v>
      </c>
    </row>
    <row r="246" spans="1:3" x14ac:dyDescent="0.25">
      <c r="A246" s="83">
        <v>4900</v>
      </c>
      <c r="B246" s="79" t="s">
        <v>259</v>
      </c>
      <c r="C246" s="100">
        <f>SUM(C247:C249)</f>
        <v>0</v>
      </c>
    </row>
    <row r="247" spans="1:3" x14ac:dyDescent="0.25">
      <c r="A247" s="80">
        <v>491</v>
      </c>
      <c r="B247" s="12" t="s">
        <v>260</v>
      </c>
      <c r="C247" s="101">
        <v>0</v>
      </c>
    </row>
    <row r="248" spans="1:3" x14ac:dyDescent="0.25">
      <c r="A248" s="80">
        <v>492</v>
      </c>
      <c r="B248" s="12" t="s">
        <v>261</v>
      </c>
      <c r="C248" s="101">
        <v>0</v>
      </c>
    </row>
    <row r="249" spans="1:3" x14ac:dyDescent="0.25">
      <c r="A249" s="80">
        <v>493</v>
      </c>
      <c r="B249" s="12" t="s">
        <v>262</v>
      </c>
      <c r="C249" s="101">
        <v>0</v>
      </c>
    </row>
    <row r="250" spans="1:3" x14ac:dyDescent="0.25">
      <c r="A250" s="91">
        <v>5000</v>
      </c>
      <c r="B250" s="78" t="s">
        <v>263</v>
      </c>
      <c r="C250" s="102">
        <f>+C251+C258+C263+C266+C273+C275+C284+C294+C299</f>
        <v>322000</v>
      </c>
    </row>
    <row r="251" spans="1:3" x14ac:dyDescent="0.25">
      <c r="A251" s="83">
        <v>5100</v>
      </c>
      <c r="B251" s="79" t="s">
        <v>264</v>
      </c>
      <c r="C251" s="100">
        <f>SUM(C252:C257)</f>
        <v>22000</v>
      </c>
    </row>
    <row r="252" spans="1:3" x14ac:dyDescent="0.25">
      <c r="A252" s="80">
        <v>511</v>
      </c>
      <c r="B252" s="12" t="s">
        <v>265</v>
      </c>
      <c r="C252" s="101">
        <v>5000</v>
      </c>
    </row>
    <row r="253" spans="1:3" x14ac:dyDescent="0.25">
      <c r="A253" s="80">
        <v>512</v>
      </c>
      <c r="B253" s="12" t="s">
        <v>266</v>
      </c>
      <c r="C253" s="101">
        <v>0</v>
      </c>
    </row>
    <row r="254" spans="1:3" x14ac:dyDescent="0.25">
      <c r="A254" s="80">
        <v>513</v>
      </c>
      <c r="B254" s="12" t="s">
        <v>267</v>
      </c>
      <c r="C254" s="101">
        <v>0</v>
      </c>
    </row>
    <row r="255" spans="1:3" x14ac:dyDescent="0.25">
      <c r="A255" s="80">
        <v>514</v>
      </c>
      <c r="B255" s="12" t="s">
        <v>268</v>
      </c>
      <c r="C255" s="101">
        <v>0</v>
      </c>
    </row>
    <row r="256" spans="1:3" x14ac:dyDescent="0.25">
      <c r="A256" s="80">
        <v>515</v>
      </c>
      <c r="B256" s="12" t="s">
        <v>269</v>
      </c>
      <c r="C256" s="101">
        <v>17000</v>
      </c>
    </row>
    <row r="257" spans="1:3" x14ac:dyDescent="0.25">
      <c r="A257" s="80">
        <v>519</v>
      </c>
      <c r="B257" s="12" t="s">
        <v>270</v>
      </c>
      <c r="C257" s="101">
        <v>0</v>
      </c>
    </row>
    <row r="258" spans="1:3" x14ac:dyDescent="0.25">
      <c r="A258" s="83">
        <v>5200</v>
      </c>
      <c r="B258" s="79" t="s">
        <v>271</v>
      </c>
      <c r="C258" s="100">
        <f>SUM(C259:C262)</f>
        <v>0</v>
      </c>
    </row>
    <row r="259" spans="1:3" x14ac:dyDescent="0.25">
      <c r="A259" s="80">
        <v>521</v>
      </c>
      <c r="B259" s="12" t="s">
        <v>272</v>
      </c>
      <c r="C259" s="101">
        <v>0</v>
      </c>
    </row>
    <row r="260" spans="1:3" x14ac:dyDescent="0.25">
      <c r="A260" s="80">
        <v>522</v>
      </c>
      <c r="B260" s="12" t="s">
        <v>273</v>
      </c>
      <c r="C260" s="101">
        <v>0</v>
      </c>
    </row>
    <row r="261" spans="1:3" x14ac:dyDescent="0.25">
      <c r="A261" s="80">
        <v>523</v>
      </c>
      <c r="B261" s="12" t="s">
        <v>274</v>
      </c>
      <c r="C261" s="101">
        <v>0</v>
      </c>
    </row>
    <row r="262" spans="1:3" x14ac:dyDescent="0.25">
      <c r="A262" s="80">
        <v>529</v>
      </c>
      <c r="B262" s="12" t="s">
        <v>275</v>
      </c>
      <c r="C262" s="101">
        <v>0</v>
      </c>
    </row>
    <row r="263" spans="1:3" x14ac:dyDescent="0.25">
      <c r="A263" s="83">
        <v>5300</v>
      </c>
      <c r="B263" s="79" t="s">
        <v>276</v>
      </c>
      <c r="C263" s="100">
        <f>SUM(C264:C265)</f>
        <v>0</v>
      </c>
    </row>
    <row r="264" spans="1:3" x14ac:dyDescent="0.25">
      <c r="A264" s="80">
        <v>531</v>
      </c>
      <c r="B264" s="12" t="s">
        <v>277</v>
      </c>
      <c r="C264" s="101">
        <v>0</v>
      </c>
    </row>
    <row r="265" spans="1:3" x14ac:dyDescent="0.25">
      <c r="A265" s="80">
        <v>532</v>
      </c>
      <c r="B265" s="12" t="s">
        <v>278</v>
      </c>
      <c r="C265" s="101">
        <v>0</v>
      </c>
    </row>
    <row r="266" spans="1:3" x14ac:dyDescent="0.25">
      <c r="A266" s="83">
        <v>5400</v>
      </c>
      <c r="B266" s="79" t="s">
        <v>279</v>
      </c>
      <c r="C266" s="100">
        <f>SUM(C267:C272)</f>
        <v>0</v>
      </c>
    </row>
    <row r="267" spans="1:3" x14ac:dyDescent="0.25">
      <c r="A267" s="80">
        <v>541</v>
      </c>
      <c r="B267" s="12" t="s">
        <v>280</v>
      </c>
      <c r="C267" s="101">
        <v>0</v>
      </c>
    </row>
    <row r="268" spans="1:3" x14ac:dyDescent="0.25">
      <c r="A268" s="80">
        <v>542</v>
      </c>
      <c r="B268" s="12" t="s">
        <v>281</v>
      </c>
      <c r="C268" s="101">
        <v>0</v>
      </c>
    </row>
    <row r="269" spans="1:3" x14ac:dyDescent="0.25">
      <c r="A269" s="80">
        <v>543</v>
      </c>
      <c r="B269" s="12" t="s">
        <v>282</v>
      </c>
      <c r="C269" s="101">
        <v>0</v>
      </c>
    </row>
    <row r="270" spans="1:3" x14ac:dyDescent="0.25">
      <c r="A270" s="80">
        <v>544</v>
      </c>
      <c r="B270" s="12" t="s">
        <v>283</v>
      </c>
      <c r="C270" s="101">
        <v>0</v>
      </c>
    </row>
    <row r="271" spans="1:3" x14ac:dyDescent="0.25">
      <c r="A271" s="80">
        <v>545</v>
      </c>
      <c r="B271" s="12" t="s">
        <v>284</v>
      </c>
      <c r="C271" s="101">
        <v>0</v>
      </c>
    </row>
    <row r="272" spans="1:3" x14ac:dyDescent="0.25">
      <c r="A272" s="80">
        <v>549</v>
      </c>
      <c r="B272" s="12" t="s">
        <v>285</v>
      </c>
      <c r="C272" s="101">
        <v>0</v>
      </c>
    </row>
    <row r="273" spans="1:3" x14ac:dyDescent="0.25">
      <c r="A273" s="83">
        <v>5500</v>
      </c>
      <c r="B273" s="79" t="s">
        <v>286</v>
      </c>
      <c r="C273" s="100">
        <f>+C274</f>
        <v>0</v>
      </c>
    </row>
    <row r="274" spans="1:3" x14ac:dyDescent="0.25">
      <c r="A274" s="80">
        <v>551</v>
      </c>
      <c r="B274" s="12" t="s">
        <v>287</v>
      </c>
      <c r="C274" s="101">
        <v>0</v>
      </c>
    </row>
    <row r="275" spans="1:3" x14ac:dyDescent="0.25">
      <c r="A275" s="83">
        <v>5600</v>
      </c>
      <c r="B275" s="79" t="s">
        <v>288</v>
      </c>
      <c r="C275" s="100">
        <f>SUM(C276:C283)</f>
        <v>300000</v>
      </c>
    </row>
    <row r="276" spans="1:3" x14ac:dyDescent="0.25">
      <c r="A276" s="80">
        <v>561</v>
      </c>
      <c r="B276" s="12" t="s">
        <v>289</v>
      </c>
      <c r="C276" s="101">
        <v>250000</v>
      </c>
    </row>
    <row r="277" spans="1:3" x14ac:dyDescent="0.25">
      <c r="A277" s="80">
        <v>562</v>
      </c>
      <c r="B277" s="12" t="s">
        <v>290</v>
      </c>
      <c r="C277" s="101">
        <v>0</v>
      </c>
    </row>
    <row r="278" spans="1:3" x14ac:dyDescent="0.25">
      <c r="A278" s="80">
        <v>563</v>
      </c>
      <c r="B278" s="12" t="s">
        <v>291</v>
      </c>
      <c r="C278" s="101">
        <v>0</v>
      </c>
    </row>
    <row r="279" spans="1:3" x14ac:dyDescent="0.25">
      <c r="A279" s="80">
        <v>564</v>
      </c>
      <c r="B279" s="12" t="s">
        <v>292</v>
      </c>
      <c r="C279" s="101">
        <v>0</v>
      </c>
    </row>
    <row r="280" spans="1:3" x14ac:dyDescent="0.25">
      <c r="A280" s="80">
        <v>565</v>
      </c>
      <c r="B280" s="12" t="s">
        <v>293</v>
      </c>
      <c r="C280" s="101">
        <v>0</v>
      </c>
    </row>
    <row r="281" spans="1:3" x14ac:dyDescent="0.25">
      <c r="A281" s="80">
        <v>566</v>
      </c>
      <c r="B281" s="12" t="s">
        <v>294</v>
      </c>
      <c r="C281" s="101">
        <v>0</v>
      </c>
    </row>
    <row r="282" spans="1:3" x14ac:dyDescent="0.25">
      <c r="A282" s="80">
        <v>567</v>
      </c>
      <c r="B282" s="12" t="s">
        <v>295</v>
      </c>
      <c r="C282" s="101">
        <v>50000</v>
      </c>
    </row>
    <row r="283" spans="1:3" x14ac:dyDescent="0.25">
      <c r="A283" s="80">
        <v>569</v>
      </c>
      <c r="B283" s="12" t="s">
        <v>296</v>
      </c>
      <c r="C283" s="101">
        <v>0</v>
      </c>
    </row>
    <row r="284" spans="1:3" x14ac:dyDescent="0.25">
      <c r="A284" s="83">
        <v>5700</v>
      </c>
      <c r="B284" s="79" t="s">
        <v>297</v>
      </c>
      <c r="C284" s="100">
        <f>SUM(C285:C293)</f>
        <v>0</v>
      </c>
    </row>
    <row r="285" spans="1:3" x14ac:dyDescent="0.25">
      <c r="A285" s="80">
        <v>571</v>
      </c>
      <c r="B285" s="12" t="s">
        <v>298</v>
      </c>
      <c r="C285" s="101">
        <v>0</v>
      </c>
    </row>
    <row r="286" spans="1:3" x14ac:dyDescent="0.25">
      <c r="A286" s="80">
        <v>572</v>
      </c>
      <c r="B286" s="12" t="s">
        <v>299</v>
      </c>
      <c r="C286" s="101">
        <v>0</v>
      </c>
    </row>
    <row r="287" spans="1:3" x14ac:dyDescent="0.25">
      <c r="A287" s="80">
        <v>573</v>
      </c>
      <c r="B287" s="12" t="s">
        <v>300</v>
      </c>
      <c r="C287" s="101">
        <v>0</v>
      </c>
    </row>
    <row r="288" spans="1:3" x14ac:dyDescent="0.25">
      <c r="A288" s="80">
        <v>574</v>
      </c>
      <c r="B288" s="12" t="s">
        <v>301</v>
      </c>
      <c r="C288" s="101">
        <v>0</v>
      </c>
    </row>
    <row r="289" spans="1:3" x14ac:dyDescent="0.25">
      <c r="A289" s="80">
        <v>575</v>
      </c>
      <c r="B289" s="12" t="s">
        <v>302</v>
      </c>
      <c r="C289" s="101">
        <v>0</v>
      </c>
    </row>
    <row r="290" spans="1:3" x14ac:dyDescent="0.25">
      <c r="A290" s="80">
        <v>576</v>
      </c>
      <c r="B290" s="12" t="s">
        <v>303</v>
      </c>
      <c r="C290" s="101">
        <v>0</v>
      </c>
    </row>
    <row r="291" spans="1:3" x14ac:dyDescent="0.25">
      <c r="A291" s="80">
        <v>577</v>
      </c>
      <c r="B291" s="12" t="s">
        <v>304</v>
      </c>
      <c r="C291" s="101">
        <v>0</v>
      </c>
    </row>
    <row r="292" spans="1:3" x14ac:dyDescent="0.25">
      <c r="A292" s="80">
        <v>578</v>
      </c>
      <c r="B292" s="12" t="s">
        <v>305</v>
      </c>
      <c r="C292" s="101">
        <v>0</v>
      </c>
    </row>
    <row r="293" spans="1:3" x14ac:dyDescent="0.25">
      <c r="A293" s="80">
        <v>579</v>
      </c>
      <c r="B293" s="12" t="s">
        <v>306</v>
      </c>
      <c r="C293" s="101">
        <v>0</v>
      </c>
    </row>
    <row r="294" spans="1:3" x14ac:dyDescent="0.25">
      <c r="A294" s="83">
        <v>5800</v>
      </c>
      <c r="B294" s="79" t="s">
        <v>307</v>
      </c>
      <c r="C294" s="100">
        <f>SUM(C295:C298)</f>
        <v>0</v>
      </c>
    </row>
    <row r="295" spans="1:3" x14ac:dyDescent="0.25">
      <c r="A295" s="80">
        <v>581</v>
      </c>
      <c r="B295" s="12" t="s">
        <v>308</v>
      </c>
      <c r="C295" s="101">
        <v>0</v>
      </c>
    </row>
    <row r="296" spans="1:3" x14ac:dyDescent="0.25">
      <c r="A296" s="80">
        <v>582</v>
      </c>
      <c r="B296" s="12" t="s">
        <v>309</v>
      </c>
      <c r="C296" s="101">
        <v>0</v>
      </c>
    </row>
    <row r="297" spans="1:3" x14ac:dyDescent="0.25">
      <c r="A297" s="80">
        <v>583</v>
      </c>
      <c r="B297" s="12" t="s">
        <v>310</v>
      </c>
      <c r="C297" s="101">
        <v>0</v>
      </c>
    </row>
    <row r="298" spans="1:3" x14ac:dyDescent="0.25">
      <c r="A298" s="80">
        <v>589</v>
      </c>
      <c r="B298" s="12" t="s">
        <v>311</v>
      </c>
      <c r="C298" s="101">
        <v>0</v>
      </c>
    </row>
    <row r="299" spans="1:3" x14ac:dyDescent="0.25">
      <c r="A299" s="83">
        <v>5900</v>
      </c>
      <c r="B299" s="79" t="s">
        <v>312</v>
      </c>
      <c r="C299" s="100">
        <f>SUM(C300:C308)</f>
        <v>0</v>
      </c>
    </row>
    <row r="300" spans="1:3" x14ac:dyDescent="0.25">
      <c r="A300" s="80">
        <v>591</v>
      </c>
      <c r="B300" s="12" t="s">
        <v>313</v>
      </c>
      <c r="C300" s="101">
        <v>0</v>
      </c>
    </row>
    <row r="301" spans="1:3" x14ac:dyDescent="0.25">
      <c r="A301" s="80">
        <v>592</v>
      </c>
      <c r="B301" s="12" t="s">
        <v>314</v>
      </c>
      <c r="C301" s="101">
        <v>0</v>
      </c>
    </row>
    <row r="302" spans="1:3" x14ac:dyDescent="0.25">
      <c r="A302" s="80">
        <v>593</v>
      </c>
      <c r="B302" s="12" t="s">
        <v>315</v>
      </c>
      <c r="C302" s="101">
        <v>0</v>
      </c>
    </row>
    <row r="303" spans="1:3" x14ac:dyDescent="0.25">
      <c r="A303" s="80">
        <v>594</v>
      </c>
      <c r="B303" s="12" t="s">
        <v>316</v>
      </c>
      <c r="C303" s="101">
        <v>0</v>
      </c>
    </row>
    <row r="304" spans="1:3" x14ac:dyDescent="0.25">
      <c r="A304" s="80">
        <v>595</v>
      </c>
      <c r="B304" s="12" t="s">
        <v>317</v>
      </c>
      <c r="C304" s="101">
        <v>0</v>
      </c>
    </row>
    <row r="305" spans="1:3" x14ac:dyDescent="0.25">
      <c r="A305" s="80">
        <v>596</v>
      </c>
      <c r="B305" s="12" t="s">
        <v>318</v>
      </c>
      <c r="C305" s="101">
        <v>0</v>
      </c>
    </row>
    <row r="306" spans="1:3" x14ac:dyDescent="0.25">
      <c r="A306" s="80">
        <v>597</v>
      </c>
      <c r="B306" s="12" t="s">
        <v>319</v>
      </c>
      <c r="C306" s="101">
        <v>0</v>
      </c>
    </row>
    <row r="307" spans="1:3" x14ac:dyDescent="0.25">
      <c r="A307" s="80">
        <v>598</v>
      </c>
      <c r="B307" s="12" t="s">
        <v>320</v>
      </c>
      <c r="C307" s="101">
        <v>0</v>
      </c>
    </row>
    <row r="308" spans="1:3" x14ac:dyDescent="0.25">
      <c r="A308" s="80">
        <v>599</v>
      </c>
      <c r="B308" s="12" t="s">
        <v>321</v>
      </c>
      <c r="C308" s="101">
        <v>0</v>
      </c>
    </row>
    <row r="309" spans="1:3" x14ac:dyDescent="0.25">
      <c r="A309" s="91">
        <v>6000</v>
      </c>
      <c r="B309" s="78" t="s">
        <v>322</v>
      </c>
      <c r="C309" s="102">
        <f>+C310+C319+C328</f>
        <v>0</v>
      </c>
    </row>
    <row r="310" spans="1:3" x14ac:dyDescent="0.25">
      <c r="A310" s="83">
        <v>6100</v>
      </c>
      <c r="B310" s="79" t="s">
        <v>323</v>
      </c>
      <c r="C310" s="100">
        <f>SUM(C311:C318)</f>
        <v>0</v>
      </c>
    </row>
    <row r="311" spans="1:3" x14ac:dyDescent="0.25">
      <c r="A311" s="80">
        <v>611</v>
      </c>
      <c r="B311" s="12" t="s">
        <v>324</v>
      </c>
      <c r="C311" s="101">
        <v>0</v>
      </c>
    </row>
    <row r="312" spans="1:3" x14ac:dyDescent="0.25">
      <c r="A312" s="80">
        <v>612</v>
      </c>
      <c r="B312" s="12" t="s">
        <v>325</v>
      </c>
      <c r="C312" s="101">
        <v>0</v>
      </c>
    </row>
    <row r="313" spans="1:3" x14ac:dyDescent="0.25">
      <c r="A313" s="80">
        <v>613</v>
      </c>
      <c r="B313" s="12" t="s">
        <v>326</v>
      </c>
      <c r="C313" s="101">
        <v>0</v>
      </c>
    </row>
    <row r="314" spans="1:3" x14ac:dyDescent="0.25">
      <c r="A314" s="80">
        <v>614</v>
      </c>
      <c r="B314" s="12" t="s">
        <v>327</v>
      </c>
      <c r="C314" s="101">
        <v>0</v>
      </c>
    </row>
    <row r="315" spans="1:3" x14ac:dyDescent="0.25">
      <c r="A315" s="80">
        <v>615</v>
      </c>
      <c r="B315" s="12" t="s">
        <v>328</v>
      </c>
      <c r="C315" s="101">
        <v>0</v>
      </c>
    </row>
    <row r="316" spans="1:3" x14ac:dyDescent="0.25">
      <c r="A316" s="80">
        <v>616</v>
      </c>
      <c r="B316" s="12" t="s">
        <v>329</v>
      </c>
      <c r="C316" s="101">
        <v>0</v>
      </c>
    </row>
    <row r="317" spans="1:3" x14ac:dyDescent="0.25">
      <c r="A317" s="80">
        <v>617</v>
      </c>
      <c r="B317" s="12" t="s">
        <v>330</v>
      </c>
      <c r="C317" s="101">
        <v>0</v>
      </c>
    </row>
    <row r="318" spans="1:3" x14ac:dyDescent="0.25">
      <c r="A318" s="80">
        <v>619</v>
      </c>
      <c r="B318" s="12" t="s">
        <v>331</v>
      </c>
      <c r="C318" s="101">
        <v>0</v>
      </c>
    </row>
    <row r="319" spans="1:3" x14ac:dyDescent="0.25">
      <c r="A319" s="83">
        <v>6200</v>
      </c>
      <c r="B319" s="79" t="s">
        <v>332</v>
      </c>
      <c r="C319" s="100">
        <f>SUM(C320:C327)</f>
        <v>0</v>
      </c>
    </row>
    <row r="320" spans="1:3" x14ac:dyDescent="0.25">
      <c r="A320" s="80">
        <v>621</v>
      </c>
      <c r="B320" s="12" t="s">
        <v>324</v>
      </c>
      <c r="C320" s="101">
        <v>0</v>
      </c>
    </row>
    <row r="321" spans="1:3" x14ac:dyDescent="0.25">
      <c r="A321" s="80">
        <v>622</v>
      </c>
      <c r="B321" s="12" t="s">
        <v>325</v>
      </c>
      <c r="C321" s="101">
        <v>0</v>
      </c>
    </row>
    <row r="322" spans="1:3" x14ac:dyDescent="0.25">
      <c r="A322" s="80">
        <v>623</v>
      </c>
      <c r="B322" s="12" t="s">
        <v>326</v>
      </c>
      <c r="C322" s="101">
        <v>0</v>
      </c>
    </row>
    <row r="323" spans="1:3" x14ac:dyDescent="0.25">
      <c r="A323" s="80">
        <v>624</v>
      </c>
      <c r="B323" s="12" t="s">
        <v>327</v>
      </c>
      <c r="C323" s="101">
        <v>0</v>
      </c>
    </row>
    <row r="324" spans="1:3" x14ac:dyDescent="0.25">
      <c r="A324" s="80">
        <v>625</v>
      </c>
      <c r="B324" s="12" t="s">
        <v>328</v>
      </c>
      <c r="C324" s="101">
        <v>0</v>
      </c>
    </row>
    <row r="325" spans="1:3" x14ac:dyDescent="0.25">
      <c r="A325" s="80">
        <v>626</v>
      </c>
      <c r="B325" s="12" t="s">
        <v>329</v>
      </c>
      <c r="C325" s="101">
        <v>0</v>
      </c>
    </row>
    <row r="326" spans="1:3" x14ac:dyDescent="0.25">
      <c r="A326" s="80">
        <v>627</v>
      </c>
      <c r="B326" s="12" t="s">
        <v>330</v>
      </c>
      <c r="C326" s="101">
        <v>0</v>
      </c>
    </row>
    <row r="327" spans="1:3" x14ac:dyDescent="0.25">
      <c r="A327" s="80">
        <v>629</v>
      </c>
      <c r="B327" s="12" t="s">
        <v>331</v>
      </c>
      <c r="C327" s="101">
        <v>0</v>
      </c>
    </row>
    <row r="328" spans="1:3" x14ac:dyDescent="0.25">
      <c r="A328" s="83">
        <v>6300</v>
      </c>
      <c r="B328" s="79" t="s">
        <v>333</v>
      </c>
      <c r="C328" s="100">
        <f>SUM(C329:C330)</f>
        <v>0</v>
      </c>
    </row>
    <row r="329" spans="1:3" ht="26.25" x14ac:dyDescent="0.25">
      <c r="A329" s="80">
        <v>631</v>
      </c>
      <c r="B329" s="12" t="s">
        <v>334</v>
      </c>
      <c r="C329" s="101">
        <v>0</v>
      </c>
    </row>
    <row r="330" spans="1:3" x14ac:dyDescent="0.25">
      <c r="A330" s="80">
        <v>632</v>
      </c>
      <c r="B330" s="12" t="s">
        <v>335</v>
      </c>
      <c r="C330" s="101">
        <v>0</v>
      </c>
    </row>
    <row r="331" spans="1:3" x14ac:dyDescent="0.25">
      <c r="A331" s="91">
        <v>7000</v>
      </c>
      <c r="B331" s="78" t="s">
        <v>336</v>
      </c>
      <c r="C331" s="102">
        <f>+C332+C335+C345+C352+C362+C372+C375</f>
        <v>0</v>
      </c>
    </row>
    <row r="332" spans="1:3" x14ac:dyDescent="0.25">
      <c r="A332" s="83">
        <v>7100</v>
      </c>
      <c r="B332" s="79" t="s">
        <v>337</v>
      </c>
      <c r="C332" s="100">
        <f>SUM(C333:C334)</f>
        <v>0</v>
      </c>
    </row>
    <row r="333" spans="1:3" ht="26.25" x14ac:dyDescent="0.25">
      <c r="A333" s="80">
        <v>711</v>
      </c>
      <c r="B333" s="12" t="s">
        <v>338</v>
      </c>
      <c r="C333" s="101">
        <v>0</v>
      </c>
    </row>
    <row r="334" spans="1:3" x14ac:dyDescent="0.25">
      <c r="A334" s="80">
        <v>712</v>
      </c>
      <c r="B334" s="12" t="s">
        <v>339</v>
      </c>
      <c r="C334" s="101">
        <v>0</v>
      </c>
    </row>
    <row r="335" spans="1:3" x14ac:dyDescent="0.25">
      <c r="A335" s="83">
        <v>7200</v>
      </c>
      <c r="B335" s="79" t="s">
        <v>340</v>
      </c>
      <c r="C335" s="100">
        <f>SUM(C336:C344)</f>
        <v>0</v>
      </c>
    </row>
    <row r="336" spans="1:3" ht="26.25" x14ac:dyDescent="0.25">
      <c r="A336" s="80">
        <v>721</v>
      </c>
      <c r="B336" s="12" t="s">
        <v>341</v>
      </c>
      <c r="C336" s="101">
        <v>0</v>
      </c>
    </row>
    <row r="337" spans="1:3" ht="26.25" x14ac:dyDescent="0.25">
      <c r="A337" s="80">
        <v>722</v>
      </c>
      <c r="B337" s="12" t="s">
        <v>342</v>
      </c>
      <c r="C337" s="101">
        <v>0</v>
      </c>
    </row>
    <row r="338" spans="1:3" ht="26.25" x14ac:dyDescent="0.25">
      <c r="A338" s="80">
        <v>723</v>
      </c>
      <c r="B338" s="12" t="s">
        <v>343</v>
      </c>
      <c r="C338" s="101">
        <v>0</v>
      </c>
    </row>
    <row r="339" spans="1:3" x14ac:dyDescent="0.25">
      <c r="A339" s="80">
        <v>724</v>
      </c>
      <c r="B339" s="12" t="s">
        <v>344</v>
      </c>
      <c r="C339" s="101">
        <v>0</v>
      </c>
    </row>
    <row r="340" spans="1:3" x14ac:dyDescent="0.25">
      <c r="A340" s="80">
        <v>725</v>
      </c>
      <c r="B340" s="12" t="s">
        <v>345</v>
      </c>
      <c r="C340" s="101">
        <v>0</v>
      </c>
    </row>
    <row r="341" spans="1:3" x14ac:dyDescent="0.25">
      <c r="A341" s="80">
        <v>726</v>
      </c>
      <c r="B341" s="12" t="s">
        <v>346</v>
      </c>
      <c r="C341" s="101">
        <v>0</v>
      </c>
    </row>
    <row r="342" spans="1:3" x14ac:dyDescent="0.25">
      <c r="A342" s="80">
        <v>727</v>
      </c>
      <c r="B342" s="12" t="s">
        <v>347</v>
      </c>
      <c r="C342" s="101">
        <v>0</v>
      </c>
    </row>
    <row r="343" spans="1:3" x14ac:dyDescent="0.25">
      <c r="A343" s="80">
        <v>728</v>
      </c>
      <c r="B343" s="12" t="s">
        <v>348</v>
      </c>
      <c r="C343" s="101">
        <v>0</v>
      </c>
    </row>
    <row r="344" spans="1:3" x14ac:dyDescent="0.25">
      <c r="A344" s="80">
        <v>729</v>
      </c>
      <c r="B344" s="12" t="s">
        <v>349</v>
      </c>
      <c r="C344" s="101">
        <v>0</v>
      </c>
    </row>
    <row r="345" spans="1:3" x14ac:dyDescent="0.25">
      <c r="A345" s="83">
        <v>7300</v>
      </c>
      <c r="B345" s="79" t="s">
        <v>350</v>
      </c>
      <c r="C345" s="100">
        <f>SUM(C346:C351)</f>
        <v>0</v>
      </c>
    </row>
    <row r="346" spans="1:3" x14ac:dyDescent="0.25">
      <c r="A346" s="80">
        <v>731</v>
      </c>
      <c r="B346" s="12" t="s">
        <v>351</v>
      </c>
      <c r="C346" s="101">
        <v>0</v>
      </c>
    </row>
    <row r="347" spans="1:3" x14ac:dyDescent="0.25">
      <c r="A347" s="80">
        <v>732</v>
      </c>
      <c r="B347" s="12" t="s">
        <v>352</v>
      </c>
      <c r="C347" s="101">
        <v>0</v>
      </c>
    </row>
    <row r="348" spans="1:3" x14ac:dyDescent="0.25">
      <c r="A348" s="80">
        <v>733</v>
      </c>
      <c r="B348" s="12" t="s">
        <v>353</v>
      </c>
      <c r="C348" s="101">
        <v>0</v>
      </c>
    </row>
    <row r="349" spans="1:3" x14ac:dyDescent="0.25">
      <c r="A349" s="80">
        <v>734</v>
      </c>
      <c r="B349" s="12" t="s">
        <v>354</v>
      </c>
      <c r="C349" s="101">
        <v>0</v>
      </c>
    </row>
    <row r="350" spans="1:3" x14ac:dyDescent="0.25">
      <c r="A350" s="80">
        <v>735</v>
      </c>
      <c r="B350" s="12" t="s">
        <v>355</v>
      </c>
      <c r="C350" s="101">
        <v>0</v>
      </c>
    </row>
    <row r="351" spans="1:3" x14ac:dyDescent="0.25">
      <c r="A351" s="80">
        <v>739</v>
      </c>
      <c r="B351" s="12" t="s">
        <v>356</v>
      </c>
      <c r="C351" s="101">
        <v>0</v>
      </c>
    </row>
    <row r="352" spans="1:3" x14ac:dyDescent="0.25">
      <c r="A352" s="83">
        <v>7400</v>
      </c>
      <c r="B352" s="79" t="s">
        <v>357</v>
      </c>
      <c r="C352" s="100">
        <f>SUM(C353:C361)</f>
        <v>0</v>
      </c>
    </row>
    <row r="353" spans="1:3" ht="26.25" x14ac:dyDescent="0.25">
      <c r="A353" s="80">
        <v>741</v>
      </c>
      <c r="B353" s="12" t="s">
        <v>358</v>
      </c>
      <c r="C353" s="101">
        <v>0</v>
      </c>
    </row>
    <row r="354" spans="1:3" ht="26.25" x14ac:dyDescent="0.25">
      <c r="A354" s="80">
        <v>742</v>
      </c>
      <c r="B354" s="12" t="s">
        <v>359</v>
      </c>
      <c r="C354" s="101">
        <v>0</v>
      </c>
    </row>
    <row r="355" spans="1:3" ht="26.25" x14ac:dyDescent="0.25">
      <c r="A355" s="80">
        <v>743</v>
      </c>
      <c r="B355" s="12" t="s">
        <v>360</v>
      </c>
      <c r="C355" s="101">
        <v>0</v>
      </c>
    </row>
    <row r="356" spans="1:3" x14ac:dyDescent="0.25">
      <c r="A356" s="80">
        <v>744</v>
      </c>
      <c r="B356" s="12" t="s">
        <v>361</v>
      </c>
      <c r="C356" s="101">
        <v>0</v>
      </c>
    </row>
    <row r="357" spans="1:3" x14ac:dyDescent="0.25">
      <c r="A357" s="80">
        <v>745</v>
      </c>
      <c r="B357" s="12" t="s">
        <v>362</v>
      </c>
      <c r="C357" s="101">
        <v>0</v>
      </c>
    </row>
    <row r="358" spans="1:3" x14ac:dyDescent="0.25">
      <c r="A358" s="80">
        <v>746</v>
      </c>
      <c r="B358" s="12" t="s">
        <v>363</v>
      </c>
      <c r="C358" s="101">
        <v>0</v>
      </c>
    </row>
    <row r="359" spans="1:3" x14ac:dyDescent="0.25">
      <c r="A359" s="80">
        <v>747</v>
      </c>
      <c r="B359" s="12" t="s">
        <v>364</v>
      </c>
      <c r="C359" s="101">
        <v>0</v>
      </c>
    </row>
    <row r="360" spans="1:3" x14ac:dyDescent="0.25">
      <c r="A360" s="80">
        <v>748</v>
      </c>
      <c r="B360" s="12" t="s">
        <v>365</v>
      </c>
      <c r="C360" s="101">
        <v>0</v>
      </c>
    </row>
    <row r="361" spans="1:3" x14ac:dyDescent="0.25">
      <c r="A361" s="80">
        <v>749</v>
      </c>
      <c r="B361" s="12" t="s">
        <v>366</v>
      </c>
      <c r="C361" s="101">
        <v>0</v>
      </c>
    </row>
    <row r="362" spans="1:3" x14ac:dyDescent="0.25">
      <c r="A362" s="83">
        <v>7500</v>
      </c>
      <c r="B362" s="79" t="s">
        <v>367</v>
      </c>
      <c r="C362" s="100">
        <f>SUM(C363:C371)</f>
        <v>0</v>
      </c>
    </row>
    <row r="363" spans="1:3" x14ac:dyDescent="0.25">
      <c r="A363" s="80">
        <v>751</v>
      </c>
      <c r="B363" s="12" t="s">
        <v>368</v>
      </c>
      <c r="C363" s="101">
        <v>0</v>
      </c>
    </row>
    <row r="364" spans="1:3" x14ac:dyDescent="0.25">
      <c r="A364" s="80">
        <v>752</v>
      </c>
      <c r="B364" s="12" t="s">
        <v>369</v>
      </c>
      <c r="C364" s="101">
        <v>0</v>
      </c>
    </row>
    <row r="365" spans="1:3" x14ac:dyDescent="0.25">
      <c r="A365" s="80">
        <v>753</v>
      </c>
      <c r="B365" s="12" t="s">
        <v>370</v>
      </c>
      <c r="C365" s="101">
        <v>0</v>
      </c>
    </row>
    <row r="366" spans="1:3" x14ac:dyDescent="0.25">
      <c r="A366" s="80">
        <v>754</v>
      </c>
      <c r="B366" s="12" t="s">
        <v>371</v>
      </c>
      <c r="C366" s="101">
        <v>0</v>
      </c>
    </row>
    <row r="367" spans="1:3" x14ac:dyDescent="0.25">
      <c r="A367" s="80">
        <v>755</v>
      </c>
      <c r="B367" s="12" t="s">
        <v>372</v>
      </c>
      <c r="C367" s="101">
        <v>0</v>
      </c>
    </row>
    <row r="368" spans="1:3" x14ac:dyDescent="0.25">
      <c r="A368" s="80">
        <v>756</v>
      </c>
      <c r="B368" s="12" t="s">
        <v>373</v>
      </c>
      <c r="C368" s="101">
        <v>0</v>
      </c>
    </row>
    <row r="369" spans="1:3" x14ac:dyDescent="0.25">
      <c r="A369" s="80">
        <v>757</v>
      </c>
      <c r="B369" s="12" t="s">
        <v>374</v>
      </c>
      <c r="C369" s="101">
        <v>0</v>
      </c>
    </row>
    <row r="370" spans="1:3" x14ac:dyDescent="0.25">
      <c r="A370" s="80">
        <v>758</v>
      </c>
      <c r="B370" s="12" t="s">
        <v>375</v>
      </c>
      <c r="C370" s="101">
        <v>0</v>
      </c>
    </row>
    <row r="371" spans="1:3" x14ac:dyDescent="0.25">
      <c r="A371" s="80">
        <v>759</v>
      </c>
      <c r="B371" s="12" t="s">
        <v>376</v>
      </c>
      <c r="C371" s="101">
        <v>0</v>
      </c>
    </row>
    <row r="372" spans="1:3" x14ac:dyDescent="0.25">
      <c r="A372" s="83">
        <v>7600</v>
      </c>
      <c r="B372" s="79" t="s">
        <v>377</v>
      </c>
      <c r="C372" s="100">
        <f>SUM(C373:C374)</f>
        <v>0</v>
      </c>
    </row>
    <row r="373" spans="1:3" x14ac:dyDescent="0.25">
      <c r="A373" s="80">
        <v>761</v>
      </c>
      <c r="B373" s="12" t="s">
        <v>378</v>
      </c>
      <c r="C373" s="101">
        <v>0</v>
      </c>
    </row>
    <row r="374" spans="1:3" x14ac:dyDescent="0.25">
      <c r="A374" s="80">
        <v>762</v>
      </c>
      <c r="B374" s="12" t="s">
        <v>379</v>
      </c>
      <c r="C374" s="101">
        <v>0</v>
      </c>
    </row>
    <row r="375" spans="1:3" x14ac:dyDescent="0.25">
      <c r="A375" s="83">
        <v>7900</v>
      </c>
      <c r="B375" s="79" t="s">
        <v>380</v>
      </c>
      <c r="C375" s="100">
        <f>SUM(C376:C378)</f>
        <v>0</v>
      </c>
    </row>
    <row r="376" spans="1:3" x14ac:dyDescent="0.25">
      <c r="A376" s="80">
        <v>791</v>
      </c>
      <c r="B376" s="12" t="s">
        <v>381</v>
      </c>
      <c r="C376" s="101">
        <v>0</v>
      </c>
    </row>
    <row r="377" spans="1:3" x14ac:dyDescent="0.25">
      <c r="A377" s="80">
        <v>792</v>
      </c>
      <c r="B377" s="12" t="s">
        <v>382</v>
      </c>
      <c r="C377" s="101">
        <v>0</v>
      </c>
    </row>
    <row r="378" spans="1:3" x14ac:dyDescent="0.25">
      <c r="A378" s="80">
        <v>799</v>
      </c>
      <c r="B378" s="12" t="s">
        <v>383</v>
      </c>
      <c r="C378" s="101">
        <v>0</v>
      </c>
    </row>
    <row r="379" spans="1:3" x14ac:dyDescent="0.25">
      <c r="A379" s="91">
        <v>8000</v>
      </c>
      <c r="B379" s="78" t="s">
        <v>384</v>
      </c>
      <c r="C379" s="102">
        <f>+C380+C385+C389</f>
        <v>0</v>
      </c>
    </row>
    <row r="380" spans="1:3" x14ac:dyDescent="0.25">
      <c r="A380" s="83">
        <v>8100</v>
      </c>
      <c r="B380" s="79" t="s">
        <v>385</v>
      </c>
      <c r="C380" s="103">
        <f>SUM(C381:C384)</f>
        <v>0</v>
      </c>
    </row>
    <row r="381" spans="1:3" x14ac:dyDescent="0.25">
      <c r="A381" s="80">
        <v>811</v>
      </c>
      <c r="B381" s="12" t="s">
        <v>386</v>
      </c>
      <c r="C381" s="101">
        <v>0</v>
      </c>
    </row>
    <row r="382" spans="1:3" x14ac:dyDescent="0.25">
      <c r="A382" s="80">
        <v>812</v>
      </c>
      <c r="B382" s="12" t="s">
        <v>387</v>
      </c>
      <c r="C382" s="101">
        <v>0</v>
      </c>
    </row>
    <row r="383" spans="1:3" x14ac:dyDescent="0.25">
      <c r="A383" s="80">
        <v>813</v>
      </c>
      <c r="B383" s="12" t="s">
        <v>388</v>
      </c>
      <c r="C383" s="101">
        <v>0</v>
      </c>
    </row>
    <row r="384" spans="1:3" x14ac:dyDescent="0.25">
      <c r="A384" s="80">
        <v>815</v>
      </c>
      <c r="B384" s="12" t="s">
        <v>389</v>
      </c>
      <c r="C384" s="101">
        <v>0</v>
      </c>
    </row>
    <row r="385" spans="1:3" x14ac:dyDescent="0.25">
      <c r="A385" s="83">
        <v>8300</v>
      </c>
      <c r="B385" s="79" t="s">
        <v>390</v>
      </c>
      <c r="C385" s="100">
        <f>SUM(C386:C388)</f>
        <v>0</v>
      </c>
    </row>
    <row r="386" spans="1:3" x14ac:dyDescent="0.25">
      <c r="A386" s="80">
        <v>832</v>
      </c>
      <c r="B386" s="12" t="s">
        <v>391</v>
      </c>
      <c r="C386" s="101">
        <v>0</v>
      </c>
    </row>
    <row r="387" spans="1:3" x14ac:dyDescent="0.25">
      <c r="A387" s="80">
        <v>833</v>
      </c>
      <c r="B387" s="12" t="s">
        <v>392</v>
      </c>
      <c r="C387" s="101">
        <v>0</v>
      </c>
    </row>
    <row r="388" spans="1:3" x14ac:dyDescent="0.25">
      <c r="A388" s="80">
        <v>835</v>
      </c>
      <c r="B388" s="12" t="s">
        <v>393</v>
      </c>
      <c r="C388" s="101">
        <v>0</v>
      </c>
    </row>
    <row r="389" spans="1:3" x14ac:dyDescent="0.25">
      <c r="A389" s="83">
        <v>8500</v>
      </c>
      <c r="B389" s="79" t="s">
        <v>394</v>
      </c>
      <c r="C389" s="100">
        <f>SUM(C390:C392)</f>
        <v>0</v>
      </c>
    </row>
    <row r="390" spans="1:3" x14ac:dyDescent="0.25">
      <c r="A390" s="80">
        <v>851</v>
      </c>
      <c r="B390" s="12" t="s">
        <v>395</v>
      </c>
      <c r="C390" s="101">
        <v>0</v>
      </c>
    </row>
    <row r="391" spans="1:3" x14ac:dyDescent="0.25">
      <c r="A391" s="80">
        <v>852</v>
      </c>
      <c r="B391" s="12" t="s">
        <v>396</v>
      </c>
      <c r="C391" s="101">
        <v>0</v>
      </c>
    </row>
    <row r="392" spans="1:3" x14ac:dyDescent="0.25">
      <c r="A392" s="80">
        <v>853</v>
      </c>
      <c r="B392" s="12" t="s">
        <v>397</v>
      </c>
      <c r="C392" s="101">
        <v>0</v>
      </c>
    </row>
    <row r="393" spans="1:3" x14ac:dyDescent="0.25">
      <c r="A393" s="91">
        <v>9000</v>
      </c>
      <c r="B393" s="78" t="s">
        <v>398</v>
      </c>
      <c r="C393" s="102">
        <f>+C394+C398+C402+C404+C406+C408+C411</f>
        <v>0</v>
      </c>
    </row>
    <row r="394" spans="1:3" x14ac:dyDescent="0.25">
      <c r="A394" s="83">
        <v>9100</v>
      </c>
      <c r="B394" s="79" t="s">
        <v>399</v>
      </c>
      <c r="C394" s="100">
        <f>SUM(C395:C397)</f>
        <v>0</v>
      </c>
    </row>
    <row r="395" spans="1:3" x14ac:dyDescent="0.25">
      <c r="A395" s="80">
        <v>911</v>
      </c>
      <c r="B395" s="12" t="s">
        <v>400</v>
      </c>
      <c r="C395" s="101">
        <v>0</v>
      </c>
    </row>
    <row r="396" spans="1:3" x14ac:dyDescent="0.25">
      <c r="A396" s="80">
        <v>912</v>
      </c>
      <c r="B396" s="12" t="s">
        <v>401</v>
      </c>
      <c r="C396" s="101">
        <v>0</v>
      </c>
    </row>
    <row r="397" spans="1:3" x14ac:dyDescent="0.25">
      <c r="A397" s="80">
        <v>913</v>
      </c>
      <c r="B397" s="12" t="s">
        <v>402</v>
      </c>
      <c r="C397" s="101">
        <v>0</v>
      </c>
    </row>
    <row r="398" spans="1:3" x14ac:dyDescent="0.25">
      <c r="A398" s="83">
        <v>9200</v>
      </c>
      <c r="B398" s="79" t="s">
        <v>403</v>
      </c>
      <c r="C398" s="100">
        <f>SUM(C399:C401)</f>
        <v>0</v>
      </c>
    </row>
    <row r="399" spans="1:3" x14ac:dyDescent="0.25">
      <c r="A399" s="80">
        <v>921</v>
      </c>
      <c r="B399" s="12" t="s">
        <v>404</v>
      </c>
      <c r="C399" s="101">
        <v>0</v>
      </c>
    </row>
    <row r="400" spans="1:3" x14ac:dyDescent="0.25">
      <c r="A400" s="80">
        <v>922</v>
      </c>
      <c r="B400" s="12" t="s">
        <v>405</v>
      </c>
      <c r="C400" s="101">
        <v>0</v>
      </c>
    </row>
    <row r="401" spans="1:3" x14ac:dyDescent="0.25">
      <c r="A401" s="80">
        <v>923</v>
      </c>
      <c r="B401" s="12" t="s">
        <v>406</v>
      </c>
      <c r="C401" s="101">
        <v>0</v>
      </c>
    </row>
    <row r="402" spans="1:3" x14ac:dyDescent="0.25">
      <c r="A402" s="83">
        <v>9300</v>
      </c>
      <c r="B402" s="79" t="s">
        <v>407</v>
      </c>
      <c r="C402" s="100">
        <f>+C403</f>
        <v>0</v>
      </c>
    </row>
    <row r="403" spans="1:3" x14ac:dyDescent="0.25">
      <c r="A403" s="80">
        <v>931</v>
      </c>
      <c r="B403" s="12" t="s">
        <v>408</v>
      </c>
      <c r="C403" s="101">
        <v>0</v>
      </c>
    </row>
    <row r="404" spans="1:3" x14ac:dyDescent="0.25">
      <c r="A404" s="83">
        <v>9400</v>
      </c>
      <c r="B404" s="79" t="s">
        <v>409</v>
      </c>
      <c r="C404" s="100">
        <f>+C405</f>
        <v>0</v>
      </c>
    </row>
    <row r="405" spans="1:3" x14ac:dyDescent="0.25">
      <c r="A405" s="80">
        <v>941</v>
      </c>
      <c r="B405" s="12" t="s">
        <v>410</v>
      </c>
      <c r="C405" s="101">
        <v>0</v>
      </c>
    </row>
    <row r="406" spans="1:3" x14ac:dyDescent="0.25">
      <c r="A406" s="83">
        <v>9500</v>
      </c>
      <c r="B406" s="79" t="s">
        <v>411</v>
      </c>
      <c r="C406" s="100">
        <f>+C407</f>
        <v>0</v>
      </c>
    </row>
    <row r="407" spans="1:3" x14ac:dyDescent="0.25">
      <c r="A407" s="80">
        <v>951</v>
      </c>
      <c r="B407" s="12" t="s">
        <v>412</v>
      </c>
      <c r="C407" s="101">
        <v>0</v>
      </c>
    </row>
    <row r="408" spans="1:3" x14ac:dyDescent="0.25">
      <c r="A408" s="83">
        <v>9600</v>
      </c>
      <c r="B408" s="79" t="s">
        <v>413</v>
      </c>
      <c r="C408" s="100">
        <f>SUM(C409:C410)</f>
        <v>0</v>
      </c>
    </row>
    <row r="409" spans="1:3" x14ac:dyDescent="0.25">
      <c r="A409" s="80">
        <v>961</v>
      </c>
      <c r="B409" s="12" t="s">
        <v>414</v>
      </c>
      <c r="C409" s="101">
        <v>0</v>
      </c>
    </row>
    <row r="410" spans="1:3" x14ac:dyDescent="0.25">
      <c r="A410" s="80">
        <v>962</v>
      </c>
      <c r="B410" s="12" t="s">
        <v>415</v>
      </c>
      <c r="C410" s="101">
        <v>0</v>
      </c>
    </row>
    <row r="411" spans="1:3" x14ac:dyDescent="0.25">
      <c r="A411" s="83">
        <v>9900</v>
      </c>
      <c r="B411" s="79" t="s">
        <v>416</v>
      </c>
      <c r="C411" s="100">
        <f>+C412</f>
        <v>0</v>
      </c>
    </row>
    <row r="412" spans="1:3" x14ac:dyDescent="0.25">
      <c r="A412" s="92">
        <v>991</v>
      </c>
      <c r="B412" s="15" t="s">
        <v>417</v>
      </c>
      <c r="C412" s="101">
        <v>0</v>
      </c>
    </row>
    <row r="413" spans="1:3" x14ac:dyDescent="0.25">
      <c r="A413" s="177" t="s">
        <v>9</v>
      </c>
      <c r="B413" s="178"/>
      <c r="C413" s="104">
        <f>+C393+C379+C331+C309+C250+C190+C105+C40+C3</f>
        <v>18831262.310000002</v>
      </c>
    </row>
    <row r="415" spans="1:3" ht="35.25" customHeight="1" x14ac:dyDescent="0.25">
      <c r="A415" s="172" t="s">
        <v>976</v>
      </c>
      <c r="B415" s="172"/>
      <c r="C415" s="172"/>
    </row>
    <row r="416" spans="1:3" x14ac:dyDescent="0.25">
      <c r="A416" s="2" t="s">
        <v>0</v>
      </c>
    </row>
    <row r="417" spans="1:3" ht="46.5" customHeight="1" x14ac:dyDescent="0.25">
      <c r="A417" s="172" t="s">
        <v>977</v>
      </c>
      <c r="B417" s="172"/>
      <c r="C417" s="172"/>
    </row>
  </sheetData>
  <autoFilter ref="A2:C413">
    <filterColumn colId="0" showButton="0"/>
  </autoFilter>
  <mergeCells count="5">
    <mergeCell ref="A2:B2"/>
    <mergeCell ref="A413:B413"/>
    <mergeCell ref="A1:C1"/>
    <mergeCell ref="A415:C415"/>
    <mergeCell ref="A417:C4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43"/>
  <sheetViews>
    <sheetView tabSelected="1" workbookViewId="0">
      <pane ySplit="2" topLeftCell="A3" activePane="bottomLeft" state="frozen"/>
      <selection pane="bottomLeft" activeCell="B25" sqref="B25"/>
    </sheetView>
  </sheetViews>
  <sheetFormatPr baseColWidth="10" defaultRowHeight="15" x14ac:dyDescent="0.25"/>
  <cols>
    <col min="1" max="1" width="5" bestFit="1" customWidth="1"/>
    <col min="2" max="2" width="64" customWidth="1"/>
    <col min="3" max="3" width="33.140625" style="69" customWidth="1"/>
  </cols>
  <sheetData>
    <row r="1" spans="1:3" ht="51.75" customHeight="1" x14ac:dyDescent="0.25">
      <c r="A1" s="179" t="s">
        <v>978</v>
      </c>
      <c r="B1" s="179"/>
      <c r="C1" s="179"/>
    </row>
    <row r="2" spans="1:3" x14ac:dyDescent="0.25">
      <c r="A2" s="182" t="s">
        <v>418</v>
      </c>
      <c r="B2" s="183"/>
      <c r="C2" s="105" t="s">
        <v>2</v>
      </c>
    </row>
    <row r="3" spans="1:3" x14ac:dyDescent="0.25">
      <c r="A3" s="180" t="s">
        <v>979</v>
      </c>
      <c r="B3" s="181"/>
      <c r="C3" s="106">
        <f>SUM(C4:C12)</f>
        <v>4018353.15</v>
      </c>
    </row>
    <row r="4" spans="1:3" x14ac:dyDescent="0.25">
      <c r="A4" s="11">
        <v>1000</v>
      </c>
      <c r="B4" s="12" t="s">
        <v>16</v>
      </c>
      <c r="C4" s="107">
        <v>2936563.15</v>
      </c>
    </row>
    <row r="5" spans="1:3" x14ac:dyDescent="0.25">
      <c r="A5" s="11">
        <v>2000</v>
      </c>
      <c r="B5" s="12" t="s">
        <v>53</v>
      </c>
      <c r="C5" s="107">
        <v>269040</v>
      </c>
    </row>
    <row r="6" spans="1:3" x14ac:dyDescent="0.25">
      <c r="A6" s="11">
        <v>3000</v>
      </c>
      <c r="B6" s="12" t="s">
        <v>118</v>
      </c>
      <c r="C6" s="107">
        <v>790750</v>
      </c>
    </row>
    <row r="7" spans="1:3" hidden="1" x14ac:dyDescent="0.25">
      <c r="A7" s="11">
        <v>4000</v>
      </c>
      <c r="B7" s="12" t="s">
        <v>203</v>
      </c>
      <c r="C7" s="107">
        <v>0</v>
      </c>
    </row>
    <row r="8" spans="1:3" x14ac:dyDescent="0.25">
      <c r="A8" s="11">
        <v>5000</v>
      </c>
      <c r="B8" s="12" t="s">
        <v>263</v>
      </c>
      <c r="C8" s="107">
        <v>22000</v>
      </c>
    </row>
    <row r="9" spans="1:3" hidden="1" x14ac:dyDescent="0.25">
      <c r="A9" s="11">
        <v>6000</v>
      </c>
      <c r="B9" s="12" t="s">
        <v>322</v>
      </c>
      <c r="C9" s="107">
        <v>0</v>
      </c>
    </row>
    <row r="10" spans="1:3" hidden="1" x14ac:dyDescent="0.25">
      <c r="A10" s="11">
        <v>7000</v>
      </c>
      <c r="B10" s="12" t="s">
        <v>336</v>
      </c>
      <c r="C10" s="107">
        <v>0</v>
      </c>
    </row>
    <row r="11" spans="1:3" hidden="1" x14ac:dyDescent="0.25">
      <c r="A11" s="11">
        <v>8000</v>
      </c>
      <c r="B11" s="12" t="s">
        <v>384</v>
      </c>
      <c r="C11" s="107">
        <v>0</v>
      </c>
    </row>
    <row r="12" spans="1:3" hidden="1" x14ac:dyDescent="0.25">
      <c r="A12" s="11">
        <v>9000</v>
      </c>
      <c r="B12" s="12" t="s">
        <v>398</v>
      </c>
      <c r="C12" s="107">
        <v>0</v>
      </c>
    </row>
    <row r="13" spans="1:3" x14ac:dyDescent="0.25">
      <c r="A13" s="180" t="s">
        <v>980</v>
      </c>
      <c r="B13" s="181"/>
      <c r="C13" s="106">
        <f>SUM(C14:C22)</f>
        <v>2616825.1799999997</v>
      </c>
    </row>
    <row r="14" spans="1:3" x14ac:dyDescent="0.25">
      <c r="A14" s="11">
        <v>1000</v>
      </c>
      <c r="B14" s="12" t="s">
        <v>16</v>
      </c>
      <c r="C14" s="107">
        <v>1787454.18</v>
      </c>
    </row>
    <row r="15" spans="1:3" x14ac:dyDescent="0.25">
      <c r="A15" s="11">
        <v>2000</v>
      </c>
      <c r="B15" s="12" t="s">
        <v>53</v>
      </c>
      <c r="C15" s="107">
        <v>394471</v>
      </c>
    </row>
    <row r="16" spans="1:3" x14ac:dyDescent="0.25">
      <c r="A16" s="11">
        <v>3000</v>
      </c>
      <c r="B16" s="12" t="s">
        <v>118</v>
      </c>
      <c r="C16" s="107">
        <v>434900</v>
      </c>
    </row>
    <row r="17" spans="1:3" hidden="1" x14ac:dyDescent="0.25">
      <c r="A17" s="11">
        <v>4000</v>
      </c>
      <c r="B17" s="12" t="s">
        <v>203</v>
      </c>
      <c r="C17" s="107">
        <v>0</v>
      </c>
    </row>
    <row r="18" spans="1:3" hidden="1" x14ac:dyDescent="0.25">
      <c r="A18" s="11">
        <v>5000</v>
      </c>
      <c r="B18" s="12" t="s">
        <v>263</v>
      </c>
      <c r="C18" s="107">
        <v>0</v>
      </c>
    </row>
    <row r="19" spans="1:3" hidden="1" x14ac:dyDescent="0.25">
      <c r="A19" s="11">
        <v>6000</v>
      </c>
      <c r="B19" s="12" t="s">
        <v>322</v>
      </c>
      <c r="C19" s="107">
        <v>0</v>
      </c>
    </row>
    <row r="20" spans="1:3" hidden="1" x14ac:dyDescent="0.25">
      <c r="A20" s="11">
        <v>7000</v>
      </c>
      <c r="B20" s="12" t="s">
        <v>336</v>
      </c>
      <c r="C20" s="107">
        <v>0</v>
      </c>
    </row>
    <row r="21" spans="1:3" hidden="1" x14ac:dyDescent="0.25">
      <c r="A21" s="11">
        <v>8000</v>
      </c>
      <c r="B21" s="12" t="s">
        <v>384</v>
      </c>
      <c r="C21" s="107">
        <v>0</v>
      </c>
    </row>
    <row r="22" spans="1:3" hidden="1" x14ac:dyDescent="0.25">
      <c r="A22" s="11">
        <v>9000</v>
      </c>
      <c r="B22" s="12" t="s">
        <v>398</v>
      </c>
      <c r="C22" s="107">
        <v>0</v>
      </c>
    </row>
    <row r="23" spans="1:3" x14ac:dyDescent="0.25">
      <c r="A23" s="180" t="s">
        <v>981</v>
      </c>
      <c r="B23" s="181"/>
      <c r="C23" s="106">
        <f>SUM(C24:C32)</f>
        <v>10254183.98</v>
      </c>
    </row>
    <row r="24" spans="1:3" x14ac:dyDescent="0.25">
      <c r="A24" s="11">
        <v>1000</v>
      </c>
      <c r="B24" s="12" t="s">
        <v>16</v>
      </c>
      <c r="C24" s="107">
        <v>7864668.9799999995</v>
      </c>
    </row>
    <row r="25" spans="1:3" x14ac:dyDescent="0.25">
      <c r="A25" s="11">
        <v>2000</v>
      </c>
      <c r="B25" s="12" t="s">
        <v>53</v>
      </c>
      <c r="C25" s="107">
        <v>1120415</v>
      </c>
    </row>
    <row r="26" spans="1:3" x14ac:dyDescent="0.25">
      <c r="A26" s="11">
        <v>3000</v>
      </c>
      <c r="B26" s="12" t="s">
        <v>118</v>
      </c>
      <c r="C26" s="107">
        <v>1269100</v>
      </c>
    </row>
    <row r="27" spans="1:3" hidden="1" x14ac:dyDescent="0.25">
      <c r="A27" s="11">
        <v>4000</v>
      </c>
      <c r="B27" s="12" t="s">
        <v>203</v>
      </c>
      <c r="C27" s="107">
        <v>0</v>
      </c>
    </row>
    <row r="28" spans="1:3" hidden="1" x14ac:dyDescent="0.25">
      <c r="A28" s="11">
        <v>5000</v>
      </c>
      <c r="B28" s="12" t="s">
        <v>263</v>
      </c>
      <c r="C28" s="107">
        <v>0</v>
      </c>
    </row>
    <row r="29" spans="1:3" hidden="1" x14ac:dyDescent="0.25">
      <c r="A29" s="11">
        <v>6000</v>
      </c>
      <c r="B29" s="12" t="s">
        <v>322</v>
      </c>
      <c r="C29" s="107">
        <v>0</v>
      </c>
    </row>
    <row r="30" spans="1:3" hidden="1" x14ac:dyDescent="0.25">
      <c r="A30" s="11">
        <v>7000</v>
      </c>
      <c r="B30" s="12" t="s">
        <v>336</v>
      </c>
      <c r="C30" s="107">
        <v>0</v>
      </c>
    </row>
    <row r="31" spans="1:3" hidden="1" x14ac:dyDescent="0.25">
      <c r="A31" s="11">
        <v>8000</v>
      </c>
      <c r="B31" s="12" t="s">
        <v>384</v>
      </c>
      <c r="C31" s="107">
        <v>0</v>
      </c>
    </row>
    <row r="32" spans="1:3" hidden="1" x14ac:dyDescent="0.25">
      <c r="A32" s="11">
        <v>9000</v>
      </c>
      <c r="B32" s="12" t="s">
        <v>398</v>
      </c>
      <c r="C32" s="107">
        <v>0</v>
      </c>
    </row>
    <row r="33" spans="1:3" x14ac:dyDescent="0.25">
      <c r="A33" s="180" t="s">
        <v>982</v>
      </c>
      <c r="B33" s="181"/>
      <c r="C33" s="106">
        <f>SUM(C34:C42)</f>
        <v>1941900</v>
      </c>
    </row>
    <row r="34" spans="1:3" hidden="1" x14ac:dyDescent="0.25">
      <c r="A34" s="11">
        <v>1000</v>
      </c>
      <c r="B34" s="12" t="s">
        <v>16</v>
      </c>
      <c r="C34" s="107">
        <v>0</v>
      </c>
    </row>
    <row r="35" spans="1:3" x14ac:dyDescent="0.25">
      <c r="A35" s="11">
        <v>2000</v>
      </c>
      <c r="B35" s="12" t="s">
        <v>53</v>
      </c>
      <c r="C35" s="107">
        <v>946000</v>
      </c>
    </row>
    <row r="36" spans="1:3" x14ac:dyDescent="0.25">
      <c r="A36" s="11">
        <v>3000</v>
      </c>
      <c r="B36" s="12" t="s">
        <v>118</v>
      </c>
      <c r="C36" s="107">
        <v>355000</v>
      </c>
    </row>
    <row r="37" spans="1:3" x14ac:dyDescent="0.25">
      <c r="A37" s="11">
        <v>4000</v>
      </c>
      <c r="B37" s="12" t="s">
        <v>203</v>
      </c>
      <c r="C37" s="107">
        <v>340900</v>
      </c>
    </row>
    <row r="38" spans="1:3" x14ac:dyDescent="0.25">
      <c r="A38" s="11">
        <v>5000</v>
      </c>
      <c r="B38" s="12" t="s">
        <v>263</v>
      </c>
      <c r="C38" s="107">
        <v>300000</v>
      </c>
    </row>
    <row r="39" spans="1:3" hidden="1" x14ac:dyDescent="0.25">
      <c r="A39" s="11">
        <v>6000</v>
      </c>
      <c r="B39" s="12" t="s">
        <v>322</v>
      </c>
      <c r="C39" s="107">
        <v>0</v>
      </c>
    </row>
    <row r="40" spans="1:3" hidden="1" x14ac:dyDescent="0.25">
      <c r="A40" s="11">
        <v>7000</v>
      </c>
      <c r="B40" s="12" t="s">
        <v>336</v>
      </c>
      <c r="C40" s="107">
        <v>0</v>
      </c>
    </row>
    <row r="41" spans="1:3" hidden="1" x14ac:dyDescent="0.25">
      <c r="A41" s="11">
        <v>8000</v>
      </c>
      <c r="B41" s="12" t="s">
        <v>384</v>
      </c>
      <c r="C41" s="107">
        <v>0</v>
      </c>
    </row>
    <row r="42" spans="1:3" hidden="1" x14ac:dyDescent="0.25">
      <c r="A42" s="11">
        <v>9000</v>
      </c>
      <c r="B42" s="12" t="s">
        <v>398</v>
      </c>
      <c r="C42" s="107">
        <v>0</v>
      </c>
    </row>
    <row r="43" spans="1:3" ht="15" customHeight="1" x14ac:dyDescent="0.25">
      <c r="A43" s="180" t="s">
        <v>9</v>
      </c>
      <c r="B43" s="181"/>
      <c r="C43" s="106">
        <f>+C3+C13+C23+C33</f>
        <v>18831262.310000002</v>
      </c>
    </row>
  </sheetData>
  <autoFilter ref="A2:C43">
    <filterColumn colId="0" showButton="0"/>
    <filterColumn colId="2">
      <filters>
        <filter val="1,120,415.00"/>
        <filter val="1,269,100.00"/>
        <filter val="1,787,454.18"/>
        <filter val="1,941,900.00"/>
        <filter val="10,254,183.98"/>
        <filter val="18,831,262.31"/>
        <filter val="2,616,825.18"/>
        <filter val="2,936,563.15"/>
        <filter val="22,000.00"/>
        <filter val="269,040.00"/>
        <filter val="300,000.00"/>
        <filter val="340,900.00"/>
        <filter val="355,000.00"/>
        <filter val="394,471.00"/>
        <filter val="4,018,353.15"/>
        <filter val="434,900.00"/>
        <filter val="7,864,668.98"/>
        <filter val="790,750.00"/>
        <filter val="946,000.00"/>
      </filters>
    </filterColumn>
  </autoFilter>
  <mergeCells count="7">
    <mergeCell ref="A43:B43"/>
    <mergeCell ref="A1:C1"/>
    <mergeCell ref="A2:B2"/>
    <mergeCell ref="A3:B3"/>
    <mergeCell ref="A13:B13"/>
    <mergeCell ref="A23:B23"/>
    <mergeCell ref="A33:B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C1"/>
    </sheetView>
  </sheetViews>
  <sheetFormatPr baseColWidth="10" defaultRowHeight="15" x14ac:dyDescent="0.25"/>
  <cols>
    <col min="1" max="1" width="16" customWidth="1"/>
    <col min="2" max="2" width="45.7109375" bestFit="1" customWidth="1"/>
    <col min="3" max="3" width="19.85546875" style="69" bestFit="1" customWidth="1"/>
  </cols>
  <sheetData>
    <row r="1" spans="1:11" ht="53.25" customHeight="1" x14ac:dyDescent="0.25">
      <c r="A1" s="172" t="s">
        <v>946</v>
      </c>
      <c r="B1" s="172"/>
      <c r="C1" s="172"/>
    </row>
    <row r="2" spans="1:11" x14ac:dyDescent="0.25">
      <c r="A2" s="2" t="s">
        <v>0</v>
      </c>
      <c r="B2" s="1"/>
      <c r="C2" s="116"/>
    </row>
    <row r="3" spans="1:11" ht="15" customHeight="1" x14ac:dyDescent="0.25">
      <c r="A3" s="189" t="s">
        <v>972</v>
      </c>
      <c r="B3" s="189"/>
      <c r="C3" s="189"/>
    </row>
    <row r="4" spans="1:11" x14ac:dyDescent="0.25">
      <c r="A4" s="2" t="s">
        <v>0</v>
      </c>
      <c r="B4" s="1"/>
      <c r="C4" s="116"/>
    </row>
    <row r="5" spans="1:11" ht="26.25" x14ac:dyDescent="0.25">
      <c r="A5" s="184" t="s">
        <v>419</v>
      </c>
      <c r="B5" s="185"/>
      <c r="C5" s="117" t="s">
        <v>2</v>
      </c>
    </row>
    <row r="6" spans="1:11" x14ac:dyDescent="0.25">
      <c r="A6" s="16" t="s">
        <v>420</v>
      </c>
      <c r="B6" s="17" t="s">
        <v>421</v>
      </c>
      <c r="C6" s="118">
        <f>+C25</f>
        <v>18831262.309999999</v>
      </c>
    </row>
    <row r="7" spans="1:11" x14ac:dyDescent="0.25">
      <c r="A7" s="13" t="s">
        <v>422</v>
      </c>
      <c r="B7" s="14" t="s">
        <v>423</v>
      </c>
      <c r="C7" s="119">
        <v>0</v>
      </c>
    </row>
    <row r="8" spans="1:11" x14ac:dyDescent="0.25">
      <c r="A8" s="18" t="s">
        <v>424</v>
      </c>
      <c r="B8" s="19" t="s">
        <v>425</v>
      </c>
      <c r="C8" s="120">
        <v>0</v>
      </c>
    </row>
    <row r="9" spans="1:11" x14ac:dyDescent="0.25">
      <c r="A9" s="10" t="s">
        <v>426</v>
      </c>
      <c r="B9" s="20" t="s">
        <v>427</v>
      </c>
      <c r="C9" s="121">
        <v>0</v>
      </c>
    </row>
    <row r="10" spans="1:11" x14ac:dyDescent="0.25">
      <c r="A10" s="21" t="s">
        <v>428</v>
      </c>
      <c r="B10" s="12" t="s">
        <v>429</v>
      </c>
      <c r="C10" s="101"/>
    </row>
    <row r="11" spans="1:11" ht="24.75" x14ac:dyDescent="0.25">
      <c r="A11" s="10" t="s">
        <v>430</v>
      </c>
      <c r="B11" s="22" t="s">
        <v>431</v>
      </c>
      <c r="C11" s="122">
        <v>0</v>
      </c>
    </row>
    <row r="12" spans="1:11" ht="24.75" x14ac:dyDescent="0.25">
      <c r="A12" s="21" t="s">
        <v>432</v>
      </c>
      <c r="B12" s="23" t="s">
        <v>433</v>
      </c>
      <c r="C12" s="107" t="s">
        <v>0</v>
      </c>
    </row>
    <row r="13" spans="1:11" x14ac:dyDescent="0.25">
      <c r="A13" s="10" t="s">
        <v>434</v>
      </c>
      <c r="B13" s="22" t="s">
        <v>435</v>
      </c>
      <c r="C13" s="122">
        <v>0</v>
      </c>
    </row>
    <row r="14" spans="1:11" ht="24.75" x14ac:dyDescent="0.25">
      <c r="A14" s="21" t="s">
        <v>436</v>
      </c>
      <c r="B14" s="23" t="s">
        <v>437</v>
      </c>
      <c r="C14" s="107" t="s">
        <v>0</v>
      </c>
      <c r="K14" s="69"/>
    </row>
    <row r="15" spans="1:11" ht="24.75" x14ac:dyDescent="0.25">
      <c r="A15" s="10" t="s">
        <v>438</v>
      </c>
      <c r="B15" s="22" t="s">
        <v>439</v>
      </c>
      <c r="C15" s="122">
        <v>0</v>
      </c>
      <c r="K15" s="69"/>
    </row>
    <row r="16" spans="1:11" ht="24.75" x14ac:dyDescent="0.25">
      <c r="A16" s="21" t="s">
        <v>440</v>
      </c>
      <c r="B16" s="23" t="s">
        <v>441</v>
      </c>
      <c r="C16" s="107" t="s">
        <v>0</v>
      </c>
      <c r="K16" s="69"/>
    </row>
    <row r="17" spans="1:11" ht="24.75" x14ac:dyDescent="0.25">
      <c r="A17" s="10" t="s">
        <v>442</v>
      </c>
      <c r="B17" s="22" t="s">
        <v>443</v>
      </c>
      <c r="C17" s="122">
        <v>0</v>
      </c>
      <c r="H17" s="69"/>
      <c r="K17" s="69"/>
    </row>
    <row r="18" spans="1:11" x14ac:dyDescent="0.25">
      <c r="A18" s="21" t="s">
        <v>444</v>
      </c>
      <c r="B18" s="23" t="s">
        <v>445</v>
      </c>
      <c r="C18" s="107" t="s">
        <v>0</v>
      </c>
      <c r="H18" s="69"/>
    </row>
    <row r="19" spans="1:11" ht="24.75" x14ac:dyDescent="0.25">
      <c r="A19" s="10" t="s">
        <v>446</v>
      </c>
      <c r="B19" s="22" t="s">
        <v>447</v>
      </c>
      <c r="C19" s="122">
        <v>0</v>
      </c>
      <c r="H19" s="69"/>
    </row>
    <row r="20" spans="1:11" ht="24.75" x14ac:dyDescent="0.25">
      <c r="A20" s="10" t="s">
        <v>448</v>
      </c>
      <c r="B20" s="22" t="s">
        <v>449</v>
      </c>
      <c r="C20" s="122">
        <v>0</v>
      </c>
      <c r="H20" s="69"/>
    </row>
    <row r="21" spans="1:11" ht="24.75" x14ac:dyDescent="0.25">
      <c r="A21" s="10" t="s">
        <v>450</v>
      </c>
      <c r="B21" s="22" t="s">
        <v>451</v>
      </c>
      <c r="C21" s="122">
        <v>0</v>
      </c>
      <c r="J21" s="69"/>
    </row>
    <row r="22" spans="1:11" ht="24.75" x14ac:dyDescent="0.25">
      <c r="A22" s="10" t="s">
        <v>452</v>
      </c>
      <c r="B22" s="22" t="s">
        <v>453</v>
      </c>
      <c r="C22" s="122">
        <v>0</v>
      </c>
      <c r="J22" s="69"/>
    </row>
    <row r="23" spans="1:11" ht="24.75" x14ac:dyDescent="0.25">
      <c r="A23" s="10" t="s">
        <v>454</v>
      </c>
      <c r="B23" s="22" t="s">
        <v>455</v>
      </c>
      <c r="C23" s="122">
        <v>0</v>
      </c>
      <c r="J23" s="69"/>
    </row>
    <row r="24" spans="1:11" ht="24.75" x14ac:dyDescent="0.25">
      <c r="A24" s="21" t="s">
        <v>456</v>
      </c>
      <c r="B24" s="23" t="s">
        <v>457</v>
      </c>
      <c r="C24" s="107" t="s">
        <v>0</v>
      </c>
    </row>
    <row r="25" spans="1:11" ht="26.25" x14ac:dyDescent="0.25">
      <c r="A25" s="10" t="s">
        <v>458</v>
      </c>
      <c r="B25" s="20" t="s">
        <v>459</v>
      </c>
      <c r="C25" s="121">
        <f>+C27</f>
        <v>18831262.309999999</v>
      </c>
    </row>
    <row r="26" spans="1:11" x14ac:dyDescent="0.25">
      <c r="A26" s="112"/>
      <c r="B26" s="113" t="s">
        <v>0</v>
      </c>
      <c r="C26" s="123"/>
    </row>
    <row r="27" spans="1:11" x14ac:dyDescent="0.25">
      <c r="A27" s="112"/>
      <c r="B27" s="114" t="s">
        <v>983</v>
      </c>
      <c r="C27" s="111">
        <v>18831262.309999999</v>
      </c>
    </row>
    <row r="28" spans="1:11" x14ac:dyDescent="0.25">
      <c r="A28" s="112"/>
      <c r="B28" s="114" t="s">
        <v>984</v>
      </c>
      <c r="C28" s="111"/>
    </row>
    <row r="29" spans="1:11" x14ac:dyDescent="0.25">
      <c r="A29" s="112"/>
      <c r="B29" s="114" t="s">
        <v>461</v>
      </c>
      <c r="C29" s="111"/>
    </row>
    <row r="30" spans="1:11" x14ac:dyDescent="0.25">
      <c r="A30" s="110"/>
      <c r="B30" s="114" t="s">
        <v>462</v>
      </c>
      <c r="C30" s="111"/>
    </row>
    <row r="31" spans="1:11" x14ac:dyDescent="0.25">
      <c r="A31" s="112"/>
      <c r="B31" s="115"/>
      <c r="C31" s="124"/>
    </row>
    <row r="32" spans="1:11" ht="39" x14ac:dyDescent="0.25">
      <c r="A32" s="108" t="s">
        <v>463</v>
      </c>
      <c r="B32" s="109" t="s">
        <v>464</v>
      </c>
      <c r="C32" s="125">
        <v>0</v>
      </c>
    </row>
    <row r="33" spans="1:3" ht="26.25" x14ac:dyDescent="0.25">
      <c r="A33" s="10" t="s">
        <v>465</v>
      </c>
      <c r="B33" s="20" t="s">
        <v>466</v>
      </c>
      <c r="C33" s="121">
        <v>0</v>
      </c>
    </row>
    <row r="34" spans="1:3" ht="24.75" x14ac:dyDescent="0.25">
      <c r="A34" s="21" t="s">
        <v>0</v>
      </c>
      <c r="B34" s="23" t="s">
        <v>460</v>
      </c>
      <c r="C34" s="107" t="s">
        <v>0</v>
      </c>
    </row>
    <row r="35" spans="1:3" ht="26.25" x14ac:dyDescent="0.25">
      <c r="A35" s="10" t="s">
        <v>467</v>
      </c>
      <c r="B35" s="20" t="s">
        <v>468</v>
      </c>
      <c r="C35" s="121">
        <v>0</v>
      </c>
    </row>
    <row r="36" spans="1:3" ht="24.75" x14ac:dyDescent="0.25">
      <c r="A36" s="21" t="s">
        <v>0</v>
      </c>
      <c r="B36" s="23" t="s">
        <v>460</v>
      </c>
      <c r="C36" s="107" t="s">
        <v>0</v>
      </c>
    </row>
    <row r="37" spans="1:3" x14ac:dyDescent="0.25">
      <c r="A37" s="13" t="s">
        <v>469</v>
      </c>
      <c r="B37" s="14" t="s">
        <v>470</v>
      </c>
      <c r="C37" s="119">
        <v>0</v>
      </c>
    </row>
    <row r="38" spans="1:3" ht="26.25" x14ac:dyDescent="0.25">
      <c r="A38" s="18" t="s">
        <v>471</v>
      </c>
      <c r="B38" s="24" t="s">
        <v>472</v>
      </c>
      <c r="C38" s="126" t="s">
        <v>473</v>
      </c>
    </row>
    <row r="39" spans="1:3" ht="39" x14ac:dyDescent="0.25">
      <c r="A39" s="18" t="s">
        <v>474</v>
      </c>
      <c r="B39" s="19" t="s">
        <v>475</v>
      </c>
      <c r="C39" s="120">
        <v>0</v>
      </c>
    </row>
    <row r="40" spans="1:3" x14ac:dyDescent="0.25">
      <c r="A40" s="10" t="s">
        <v>476</v>
      </c>
      <c r="B40" s="20" t="s">
        <v>477</v>
      </c>
      <c r="C40" s="121"/>
    </row>
    <row r="41" spans="1:3" ht="24.75" x14ac:dyDescent="0.25">
      <c r="A41" s="21" t="s">
        <v>0</v>
      </c>
      <c r="B41" s="23" t="s">
        <v>460</v>
      </c>
      <c r="C41" s="107" t="s">
        <v>0</v>
      </c>
    </row>
    <row r="42" spans="1:3" x14ac:dyDescent="0.25">
      <c r="A42" s="10" t="s">
        <v>478</v>
      </c>
      <c r="B42" s="20" t="s">
        <v>479</v>
      </c>
      <c r="C42" s="121">
        <v>0</v>
      </c>
    </row>
    <row r="43" spans="1:3" ht="24.75" x14ac:dyDescent="0.25">
      <c r="A43" s="21" t="s">
        <v>0</v>
      </c>
      <c r="B43" s="23" t="s">
        <v>460</v>
      </c>
      <c r="C43" s="107" t="s">
        <v>0</v>
      </c>
    </row>
    <row r="44" spans="1:3" x14ac:dyDescent="0.25">
      <c r="A44" s="10" t="s">
        <v>480</v>
      </c>
      <c r="B44" s="20" t="s">
        <v>481</v>
      </c>
      <c r="C44" s="121">
        <v>0</v>
      </c>
    </row>
    <row r="45" spans="1:3" ht="24.75" x14ac:dyDescent="0.25">
      <c r="A45" s="21" t="s">
        <v>0</v>
      </c>
      <c r="B45" s="23" t="s">
        <v>460</v>
      </c>
      <c r="C45" s="107" t="s">
        <v>0</v>
      </c>
    </row>
    <row r="46" spans="1:3" x14ac:dyDescent="0.25">
      <c r="A46" s="10" t="s">
        <v>482</v>
      </c>
      <c r="B46" s="20" t="s">
        <v>483</v>
      </c>
      <c r="C46" s="121">
        <v>0</v>
      </c>
    </row>
    <row r="47" spans="1:3" ht="24.75" x14ac:dyDescent="0.25">
      <c r="A47" s="21" t="s">
        <v>0</v>
      </c>
      <c r="B47" s="23" t="s">
        <v>460</v>
      </c>
      <c r="C47" s="107" t="s">
        <v>0</v>
      </c>
    </row>
    <row r="48" spans="1:3" ht="39" x14ac:dyDescent="0.25">
      <c r="A48" s="18" t="s">
        <v>484</v>
      </c>
      <c r="B48" s="19" t="s">
        <v>485</v>
      </c>
      <c r="C48" s="120">
        <v>0</v>
      </c>
    </row>
    <row r="49" spans="1:3" x14ac:dyDescent="0.25">
      <c r="A49" s="10" t="s">
        <v>486</v>
      </c>
      <c r="B49" s="20" t="s">
        <v>487</v>
      </c>
      <c r="C49" s="121">
        <v>0</v>
      </c>
    </row>
    <row r="50" spans="1:3" ht="24.75" x14ac:dyDescent="0.25">
      <c r="A50" s="21" t="s">
        <v>0</v>
      </c>
      <c r="B50" s="23" t="s">
        <v>460</v>
      </c>
      <c r="C50" s="107" t="s">
        <v>0</v>
      </c>
    </row>
    <row r="51" spans="1:3" ht="26.25" x14ac:dyDescent="0.25">
      <c r="A51" s="10" t="s">
        <v>488</v>
      </c>
      <c r="B51" s="20" t="s">
        <v>489</v>
      </c>
      <c r="C51" s="121">
        <v>0</v>
      </c>
    </row>
    <row r="52" spans="1:3" ht="24.75" x14ac:dyDescent="0.25">
      <c r="A52" s="21" t="s">
        <v>0</v>
      </c>
      <c r="B52" s="23" t="s">
        <v>460</v>
      </c>
      <c r="C52" s="107" t="s">
        <v>0</v>
      </c>
    </row>
    <row r="53" spans="1:3" x14ac:dyDescent="0.25">
      <c r="A53" s="10" t="s">
        <v>490</v>
      </c>
      <c r="B53" s="20" t="s">
        <v>491</v>
      </c>
      <c r="C53" s="121">
        <v>0</v>
      </c>
    </row>
    <row r="54" spans="1:3" ht="24.75" x14ac:dyDescent="0.25">
      <c r="A54" s="21" t="s">
        <v>0</v>
      </c>
      <c r="B54" s="23" t="s">
        <v>460</v>
      </c>
      <c r="C54" s="107" t="s">
        <v>0</v>
      </c>
    </row>
    <row r="55" spans="1:3" ht="26.25" x14ac:dyDescent="0.25">
      <c r="A55" s="10" t="s">
        <v>492</v>
      </c>
      <c r="B55" s="20" t="s">
        <v>493</v>
      </c>
      <c r="C55" s="121">
        <v>0</v>
      </c>
    </row>
    <row r="56" spans="1:3" ht="24.75" x14ac:dyDescent="0.25">
      <c r="A56" s="21" t="s">
        <v>0</v>
      </c>
      <c r="B56" s="23" t="s">
        <v>460</v>
      </c>
      <c r="C56" s="107" t="s">
        <v>0</v>
      </c>
    </row>
    <row r="57" spans="1:3" ht="26.25" x14ac:dyDescent="0.25">
      <c r="A57" s="10" t="s">
        <v>494</v>
      </c>
      <c r="B57" s="20" t="s">
        <v>495</v>
      </c>
      <c r="C57" s="121">
        <v>0</v>
      </c>
    </row>
    <row r="58" spans="1:3" ht="24.75" x14ac:dyDescent="0.25">
      <c r="A58" s="21" t="s">
        <v>0</v>
      </c>
      <c r="B58" s="23" t="s">
        <v>460</v>
      </c>
      <c r="C58" s="107" t="s">
        <v>0</v>
      </c>
    </row>
    <row r="59" spans="1:3" ht="26.25" x14ac:dyDescent="0.25">
      <c r="A59" s="18" t="s">
        <v>496</v>
      </c>
      <c r="B59" s="19" t="s">
        <v>497</v>
      </c>
      <c r="C59" s="120">
        <v>0</v>
      </c>
    </row>
    <row r="60" spans="1:3" x14ac:dyDescent="0.25">
      <c r="A60" s="10" t="s">
        <v>498</v>
      </c>
      <c r="B60" s="20" t="s">
        <v>487</v>
      </c>
      <c r="C60" s="121">
        <v>0</v>
      </c>
    </row>
    <row r="61" spans="1:3" ht="24.75" x14ac:dyDescent="0.25">
      <c r="A61" s="21" t="s">
        <v>0</v>
      </c>
      <c r="B61" s="23" t="s">
        <v>460</v>
      </c>
      <c r="C61" s="107" t="s">
        <v>0</v>
      </c>
    </row>
    <row r="62" spans="1:3" ht="26.25" x14ac:dyDescent="0.25">
      <c r="A62" s="10" t="s">
        <v>499</v>
      </c>
      <c r="B62" s="20" t="s">
        <v>489</v>
      </c>
      <c r="C62" s="121">
        <v>0</v>
      </c>
    </row>
    <row r="63" spans="1:3" ht="24.75" x14ac:dyDescent="0.25">
      <c r="A63" s="21" t="s">
        <v>0</v>
      </c>
      <c r="B63" s="23" t="s">
        <v>460</v>
      </c>
      <c r="C63" s="107" t="s">
        <v>0</v>
      </c>
    </row>
    <row r="64" spans="1:3" x14ac:dyDescent="0.25">
      <c r="A64" s="10" t="s">
        <v>500</v>
      </c>
      <c r="B64" s="20" t="s">
        <v>491</v>
      </c>
      <c r="C64" s="121">
        <v>0</v>
      </c>
    </row>
    <row r="65" spans="1:3" ht="24.75" x14ac:dyDescent="0.25">
      <c r="A65" s="21" t="s">
        <v>0</v>
      </c>
      <c r="B65" s="23" t="s">
        <v>460</v>
      </c>
      <c r="C65" s="107" t="s">
        <v>0</v>
      </c>
    </row>
    <row r="66" spans="1:3" ht="26.25" x14ac:dyDescent="0.25">
      <c r="A66" s="10" t="s">
        <v>501</v>
      </c>
      <c r="B66" s="20" t="s">
        <v>493</v>
      </c>
      <c r="C66" s="121">
        <v>0</v>
      </c>
    </row>
    <row r="67" spans="1:3" ht="24.75" x14ac:dyDescent="0.25">
      <c r="A67" s="21" t="s">
        <v>0</v>
      </c>
      <c r="B67" s="23" t="s">
        <v>460</v>
      </c>
      <c r="C67" s="107" t="s">
        <v>0</v>
      </c>
    </row>
    <row r="68" spans="1:3" ht="26.25" x14ac:dyDescent="0.25">
      <c r="A68" s="10" t="s">
        <v>502</v>
      </c>
      <c r="B68" s="20" t="s">
        <v>495</v>
      </c>
      <c r="C68" s="121">
        <v>0</v>
      </c>
    </row>
    <row r="69" spans="1:3" ht="24.75" x14ac:dyDescent="0.25">
      <c r="A69" s="21" t="s">
        <v>0</v>
      </c>
      <c r="B69" s="23" t="s">
        <v>460</v>
      </c>
      <c r="C69" s="107" t="s">
        <v>0</v>
      </c>
    </row>
    <row r="70" spans="1:3" x14ac:dyDescent="0.25">
      <c r="A70" s="186" t="s">
        <v>9</v>
      </c>
      <c r="B70" s="187"/>
      <c r="C70" s="121">
        <v>0</v>
      </c>
    </row>
    <row r="71" spans="1:3" ht="27" customHeight="1" x14ac:dyDescent="0.25">
      <c r="A71" s="188"/>
      <c r="B71" s="188"/>
      <c r="C71" s="188"/>
    </row>
    <row r="73" spans="1:3" x14ac:dyDescent="0.25">
      <c r="A73" s="2" t="s">
        <v>0</v>
      </c>
      <c r="B73" s="1"/>
      <c r="C73" s="116"/>
    </row>
  </sheetData>
  <mergeCells count="5">
    <mergeCell ref="A5:B5"/>
    <mergeCell ref="A70:B70"/>
    <mergeCell ref="A1:C1"/>
    <mergeCell ref="A71:C71"/>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zoomScale="85" zoomScaleNormal="85" workbookViewId="0">
      <pane ySplit="5" topLeftCell="A6" activePane="bottomLeft" state="frozen"/>
      <selection pane="bottomLeft" activeCell="A6" sqref="A6"/>
    </sheetView>
  </sheetViews>
  <sheetFormatPr baseColWidth="10" defaultRowHeight="15" x14ac:dyDescent="0.25"/>
  <cols>
    <col min="1" max="1" width="24.85546875" customWidth="1"/>
    <col min="2" max="2" width="45.7109375" bestFit="1" customWidth="1"/>
    <col min="3" max="3" width="19.7109375" style="134" bestFit="1" customWidth="1"/>
  </cols>
  <sheetData>
    <row r="1" spans="1:3" ht="52.5" customHeight="1" x14ac:dyDescent="0.25">
      <c r="A1" s="172" t="s">
        <v>947</v>
      </c>
      <c r="B1" s="172"/>
      <c r="C1" s="172"/>
    </row>
    <row r="2" spans="1:3" x14ac:dyDescent="0.25">
      <c r="A2" s="2" t="s">
        <v>0</v>
      </c>
      <c r="B2" s="1"/>
      <c r="C2" s="127"/>
    </row>
    <row r="3" spans="1:3" ht="30" customHeight="1" x14ac:dyDescent="0.25">
      <c r="A3" s="194" t="s">
        <v>973</v>
      </c>
      <c r="B3" s="194"/>
      <c r="C3" s="194"/>
    </row>
    <row r="4" spans="1:3" x14ac:dyDescent="0.25">
      <c r="A4" s="2" t="s">
        <v>0</v>
      </c>
      <c r="B4" s="1"/>
      <c r="C4" s="127"/>
    </row>
    <row r="5" spans="1:3" ht="25.5" x14ac:dyDescent="0.25">
      <c r="A5" s="190" t="s">
        <v>505</v>
      </c>
      <c r="B5" s="191"/>
      <c r="C5" s="128" t="s">
        <v>2</v>
      </c>
    </row>
    <row r="6" spans="1:3" x14ac:dyDescent="0.25">
      <c r="A6" s="81">
        <v>1</v>
      </c>
      <c r="B6" s="82" t="s">
        <v>506</v>
      </c>
      <c r="C6" s="129">
        <f>+C63</f>
        <v>18831262.309999999</v>
      </c>
    </row>
    <row r="7" spans="1:3" x14ac:dyDescent="0.25">
      <c r="A7" s="83" t="s">
        <v>507</v>
      </c>
      <c r="B7" s="79" t="s">
        <v>508</v>
      </c>
      <c r="C7" s="130">
        <v>0</v>
      </c>
    </row>
    <row r="8" spans="1:3" x14ac:dyDescent="0.25">
      <c r="A8" s="80" t="s">
        <v>509</v>
      </c>
      <c r="B8" s="12" t="s">
        <v>510</v>
      </c>
      <c r="C8" s="131">
        <v>0</v>
      </c>
    </row>
    <row r="9" spans="1:3" x14ac:dyDescent="0.25">
      <c r="A9" s="80" t="s">
        <v>511</v>
      </c>
      <c r="B9" s="12" t="s">
        <v>512</v>
      </c>
      <c r="C9" s="131">
        <v>0</v>
      </c>
    </row>
    <row r="10" spans="1:3" x14ac:dyDescent="0.25">
      <c r="A10" s="83" t="s">
        <v>513</v>
      </c>
      <c r="B10" s="79" t="s">
        <v>514</v>
      </c>
      <c r="C10" s="130">
        <v>0</v>
      </c>
    </row>
    <row r="11" spans="1:3" x14ac:dyDescent="0.25">
      <c r="A11" s="80" t="s">
        <v>515</v>
      </c>
      <c r="B11" s="12" t="s">
        <v>516</v>
      </c>
      <c r="C11" s="131">
        <v>0</v>
      </c>
    </row>
    <row r="12" spans="1:3" x14ac:dyDescent="0.25">
      <c r="A12" s="80" t="s">
        <v>517</v>
      </c>
      <c r="B12" s="12" t="s">
        <v>518</v>
      </c>
      <c r="C12" s="131">
        <v>0</v>
      </c>
    </row>
    <row r="13" spans="1:3" x14ac:dyDescent="0.25">
      <c r="A13" s="80" t="s">
        <v>519</v>
      </c>
      <c r="B13" s="12" t="s">
        <v>520</v>
      </c>
      <c r="C13" s="131">
        <v>0</v>
      </c>
    </row>
    <row r="14" spans="1:3" x14ac:dyDescent="0.25">
      <c r="A14" s="80" t="s">
        <v>521</v>
      </c>
      <c r="B14" s="12" t="s">
        <v>522</v>
      </c>
      <c r="C14" s="131">
        <v>0</v>
      </c>
    </row>
    <row r="15" spans="1:3" x14ac:dyDescent="0.25">
      <c r="A15" s="83" t="s">
        <v>523</v>
      </c>
      <c r="B15" s="79" t="s">
        <v>524</v>
      </c>
      <c r="C15" s="130">
        <v>0</v>
      </c>
    </row>
    <row r="16" spans="1:3" x14ac:dyDescent="0.25">
      <c r="A16" s="80" t="s">
        <v>525</v>
      </c>
      <c r="B16" s="12" t="s">
        <v>526</v>
      </c>
      <c r="C16" s="131">
        <v>0</v>
      </c>
    </row>
    <row r="17" spans="1:3" x14ac:dyDescent="0.25">
      <c r="A17" s="80" t="s">
        <v>527</v>
      </c>
      <c r="B17" s="12" t="s">
        <v>528</v>
      </c>
      <c r="C17" s="131">
        <v>0</v>
      </c>
    </row>
    <row r="18" spans="1:3" x14ac:dyDescent="0.25">
      <c r="A18" s="80" t="s">
        <v>529</v>
      </c>
      <c r="B18" s="12" t="s">
        <v>530</v>
      </c>
      <c r="C18" s="131">
        <v>0</v>
      </c>
    </row>
    <row r="19" spans="1:3" x14ac:dyDescent="0.25">
      <c r="A19" s="80" t="s">
        <v>531</v>
      </c>
      <c r="B19" s="12" t="s">
        <v>532</v>
      </c>
      <c r="C19" s="131">
        <v>0</v>
      </c>
    </row>
    <row r="20" spans="1:3" x14ac:dyDescent="0.25">
      <c r="A20" s="80" t="s">
        <v>533</v>
      </c>
      <c r="B20" s="12" t="s">
        <v>534</v>
      </c>
      <c r="C20" s="131">
        <v>0</v>
      </c>
    </row>
    <row r="21" spans="1:3" x14ac:dyDescent="0.25">
      <c r="A21" s="80" t="s">
        <v>535</v>
      </c>
      <c r="B21" s="12" t="s">
        <v>536</v>
      </c>
      <c r="C21" s="131">
        <v>0</v>
      </c>
    </row>
    <row r="22" spans="1:3" x14ac:dyDescent="0.25">
      <c r="A22" s="80" t="s">
        <v>537</v>
      </c>
      <c r="B22" s="12" t="s">
        <v>538</v>
      </c>
      <c r="C22" s="131">
        <v>0</v>
      </c>
    </row>
    <row r="23" spans="1:3" x14ac:dyDescent="0.25">
      <c r="A23" s="80" t="s">
        <v>539</v>
      </c>
      <c r="B23" s="12" t="s">
        <v>540</v>
      </c>
      <c r="C23" s="131">
        <v>0</v>
      </c>
    </row>
    <row r="24" spans="1:3" x14ac:dyDescent="0.25">
      <c r="A24" s="80" t="s">
        <v>541</v>
      </c>
      <c r="B24" s="12" t="s">
        <v>542</v>
      </c>
      <c r="C24" s="131">
        <v>0</v>
      </c>
    </row>
    <row r="25" spans="1:3" x14ac:dyDescent="0.25">
      <c r="A25" s="83" t="s">
        <v>543</v>
      </c>
      <c r="B25" s="79" t="s">
        <v>544</v>
      </c>
      <c r="C25" s="130">
        <v>0</v>
      </c>
    </row>
    <row r="26" spans="1:3" x14ac:dyDescent="0.25">
      <c r="A26" s="80" t="s">
        <v>545</v>
      </c>
      <c r="B26" s="12" t="s">
        <v>546</v>
      </c>
      <c r="C26" s="131">
        <v>0</v>
      </c>
    </row>
    <row r="27" spans="1:3" x14ac:dyDescent="0.25">
      <c r="A27" s="83" t="s">
        <v>547</v>
      </c>
      <c r="B27" s="79" t="s">
        <v>548</v>
      </c>
      <c r="C27" s="130">
        <v>0</v>
      </c>
    </row>
    <row r="28" spans="1:3" x14ac:dyDescent="0.25">
      <c r="A28" s="80" t="s">
        <v>549</v>
      </c>
      <c r="B28" s="12" t="s">
        <v>550</v>
      </c>
      <c r="C28" s="131">
        <v>0</v>
      </c>
    </row>
    <row r="29" spans="1:3" x14ac:dyDescent="0.25">
      <c r="A29" s="80" t="s">
        <v>551</v>
      </c>
      <c r="B29" s="12" t="s">
        <v>552</v>
      </c>
      <c r="C29" s="131">
        <v>0</v>
      </c>
    </row>
    <row r="30" spans="1:3" ht="26.25" x14ac:dyDescent="0.25">
      <c r="A30" s="83" t="s">
        <v>553</v>
      </c>
      <c r="B30" s="79" t="s">
        <v>554</v>
      </c>
      <c r="C30" s="130">
        <v>0</v>
      </c>
    </row>
    <row r="31" spans="1:3" x14ac:dyDescent="0.25">
      <c r="A31" s="80" t="s">
        <v>555</v>
      </c>
      <c r="B31" s="12" t="s">
        <v>556</v>
      </c>
      <c r="C31" s="131">
        <v>0</v>
      </c>
    </row>
    <row r="32" spans="1:3" x14ac:dyDescent="0.25">
      <c r="A32" s="80" t="s">
        <v>557</v>
      </c>
      <c r="B32" s="12" t="s">
        <v>558</v>
      </c>
      <c r="C32" s="131">
        <v>0</v>
      </c>
    </row>
    <row r="33" spans="1:3" x14ac:dyDescent="0.25">
      <c r="A33" s="80" t="s">
        <v>559</v>
      </c>
      <c r="B33" s="12" t="s">
        <v>560</v>
      </c>
      <c r="C33" s="131">
        <v>0</v>
      </c>
    </row>
    <row r="34" spans="1:3" x14ac:dyDescent="0.25">
      <c r="A34" s="80" t="s">
        <v>561</v>
      </c>
      <c r="B34" s="12" t="s">
        <v>562</v>
      </c>
      <c r="C34" s="131">
        <v>0</v>
      </c>
    </row>
    <row r="35" spans="1:3" x14ac:dyDescent="0.25">
      <c r="A35" s="83" t="s">
        <v>563</v>
      </c>
      <c r="B35" s="79" t="s">
        <v>193</v>
      </c>
      <c r="C35" s="130">
        <v>0</v>
      </c>
    </row>
    <row r="36" spans="1:3" ht="26.25" x14ac:dyDescent="0.25">
      <c r="A36" s="80" t="s">
        <v>564</v>
      </c>
      <c r="B36" s="12" t="s">
        <v>565</v>
      </c>
      <c r="C36" s="131">
        <v>0</v>
      </c>
    </row>
    <row r="37" spans="1:3" x14ac:dyDescent="0.25">
      <c r="A37" s="80" t="s">
        <v>566</v>
      </c>
      <c r="B37" s="12" t="s">
        <v>567</v>
      </c>
      <c r="C37" s="131">
        <v>0</v>
      </c>
    </row>
    <row r="38" spans="1:3" x14ac:dyDescent="0.25">
      <c r="A38" s="80" t="s">
        <v>568</v>
      </c>
      <c r="B38" s="12" t="s">
        <v>569</v>
      </c>
      <c r="C38" s="131">
        <v>0</v>
      </c>
    </row>
    <row r="39" spans="1:3" x14ac:dyDescent="0.25">
      <c r="A39" s="80" t="s">
        <v>570</v>
      </c>
      <c r="B39" s="12" t="s">
        <v>571</v>
      </c>
      <c r="C39" s="131">
        <v>0</v>
      </c>
    </row>
    <row r="40" spans="1:3" x14ac:dyDescent="0.25">
      <c r="A40" s="80" t="s">
        <v>572</v>
      </c>
      <c r="B40" s="12" t="s">
        <v>542</v>
      </c>
      <c r="C40" s="131">
        <v>0</v>
      </c>
    </row>
    <row r="41" spans="1:3" x14ac:dyDescent="0.25">
      <c r="A41" s="81">
        <v>2</v>
      </c>
      <c r="B41" s="82" t="s">
        <v>573</v>
      </c>
      <c r="C41" s="129">
        <v>0</v>
      </c>
    </row>
    <row r="42" spans="1:3" x14ac:dyDescent="0.25">
      <c r="A42" s="83" t="s">
        <v>574</v>
      </c>
      <c r="B42" s="79" t="s">
        <v>575</v>
      </c>
      <c r="C42" s="130">
        <v>0</v>
      </c>
    </row>
    <row r="43" spans="1:3" x14ac:dyDescent="0.25">
      <c r="A43" s="80" t="s">
        <v>576</v>
      </c>
      <c r="B43" s="12" t="s">
        <v>577</v>
      </c>
      <c r="C43" s="131">
        <v>0</v>
      </c>
    </row>
    <row r="44" spans="1:3" x14ac:dyDescent="0.25">
      <c r="A44" s="80" t="s">
        <v>578</v>
      </c>
      <c r="B44" s="12" t="s">
        <v>579</v>
      </c>
      <c r="C44" s="131">
        <v>0</v>
      </c>
    </row>
    <row r="45" spans="1:3" ht="26.25" x14ac:dyDescent="0.25">
      <c r="A45" s="80" t="s">
        <v>580</v>
      </c>
      <c r="B45" s="12" t="s">
        <v>581</v>
      </c>
      <c r="C45" s="131">
        <v>0</v>
      </c>
    </row>
    <row r="46" spans="1:3" x14ac:dyDescent="0.25">
      <c r="A46" s="80" t="s">
        <v>582</v>
      </c>
      <c r="B46" s="12" t="s">
        <v>583</v>
      </c>
      <c r="C46" s="131">
        <v>0</v>
      </c>
    </row>
    <row r="47" spans="1:3" x14ac:dyDescent="0.25">
      <c r="A47" s="80" t="s">
        <v>584</v>
      </c>
      <c r="B47" s="12" t="s">
        <v>585</v>
      </c>
      <c r="C47" s="131">
        <v>0</v>
      </c>
    </row>
    <row r="48" spans="1:3" x14ac:dyDescent="0.25">
      <c r="A48" s="80" t="s">
        <v>586</v>
      </c>
      <c r="B48" s="12" t="s">
        <v>587</v>
      </c>
      <c r="C48" s="131">
        <v>0</v>
      </c>
    </row>
    <row r="49" spans="1:3" x14ac:dyDescent="0.25">
      <c r="A49" s="83" t="s">
        <v>588</v>
      </c>
      <c r="B49" s="79" t="s">
        <v>589</v>
      </c>
      <c r="C49" s="130"/>
    </row>
    <row r="50" spans="1:3" x14ac:dyDescent="0.25">
      <c r="A50" s="80" t="s">
        <v>590</v>
      </c>
      <c r="B50" s="12" t="s">
        <v>591</v>
      </c>
      <c r="C50" s="131">
        <v>0</v>
      </c>
    </row>
    <row r="51" spans="1:3" x14ac:dyDescent="0.25">
      <c r="A51" s="80" t="s">
        <v>592</v>
      </c>
      <c r="B51" s="12" t="s">
        <v>593</v>
      </c>
      <c r="C51" s="131">
        <v>0</v>
      </c>
    </row>
    <row r="52" spans="1:3" x14ac:dyDescent="0.25">
      <c r="A52" s="80" t="s">
        <v>594</v>
      </c>
      <c r="B52" s="12" t="s">
        <v>595</v>
      </c>
      <c r="C52" s="131">
        <v>0</v>
      </c>
    </row>
    <row r="53" spans="1:3" x14ac:dyDescent="0.25">
      <c r="A53" s="80" t="s">
        <v>596</v>
      </c>
      <c r="B53" s="12" t="s">
        <v>597</v>
      </c>
      <c r="C53" s="131">
        <v>0</v>
      </c>
    </row>
    <row r="54" spans="1:3" x14ac:dyDescent="0.25">
      <c r="A54" s="80" t="s">
        <v>598</v>
      </c>
      <c r="B54" s="12" t="s">
        <v>599</v>
      </c>
      <c r="C54" s="131">
        <v>0</v>
      </c>
    </row>
    <row r="55" spans="1:3" x14ac:dyDescent="0.25">
      <c r="A55" s="80" t="s">
        <v>600</v>
      </c>
      <c r="B55" s="12" t="s">
        <v>601</v>
      </c>
      <c r="C55" s="131">
        <v>0</v>
      </c>
    </row>
    <row r="56" spans="1:3" x14ac:dyDescent="0.25">
      <c r="A56" s="80" t="s">
        <v>602</v>
      </c>
      <c r="B56" s="12" t="s">
        <v>603</v>
      </c>
      <c r="C56" s="131">
        <v>0</v>
      </c>
    </row>
    <row r="57" spans="1:3" x14ac:dyDescent="0.25">
      <c r="A57" s="83" t="s">
        <v>604</v>
      </c>
      <c r="B57" s="79" t="s">
        <v>605</v>
      </c>
      <c r="C57" s="130">
        <v>0</v>
      </c>
    </row>
    <row r="58" spans="1:3" x14ac:dyDescent="0.25">
      <c r="A58" s="80" t="s">
        <v>606</v>
      </c>
      <c r="B58" s="12" t="s">
        <v>607</v>
      </c>
      <c r="C58" s="131">
        <v>0</v>
      </c>
    </row>
    <row r="59" spans="1:3" x14ac:dyDescent="0.25">
      <c r="A59" s="80" t="s">
        <v>608</v>
      </c>
      <c r="B59" s="12" t="s">
        <v>609</v>
      </c>
      <c r="C59" s="131">
        <v>0</v>
      </c>
    </row>
    <row r="60" spans="1:3" x14ac:dyDescent="0.25">
      <c r="A60" s="80" t="s">
        <v>610</v>
      </c>
      <c r="B60" s="12" t="s">
        <v>611</v>
      </c>
      <c r="C60" s="131">
        <v>0</v>
      </c>
    </row>
    <row r="61" spans="1:3" x14ac:dyDescent="0.25">
      <c r="A61" s="80" t="s">
        <v>612</v>
      </c>
      <c r="B61" s="12" t="s">
        <v>613</v>
      </c>
      <c r="C61" s="131">
        <v>0</v>
      </c>
    </row>
    <row r="62" spans="1:3" x14ac:dyDescent="0.25">
      <c r="A62" s="80" t="s">
        <v>614</v>
      </c>
      <c r="B62" s="12" t="s">
        <v>615</v>
      </c>
      <c r="C62" s="131">
        <v>0</v>
      </c>
    </row>
    <row r="63" spans="1:3" ht="26.25" x14ac:dyDescent="0.25">
      <c r="A63" s="83" t="s">
        <v>616</v>
      </c>
      <c r="B63" s="79" t="s">
        <v>617</v>
      </c>
      <c r="C63" s="130">
        <f>+C64</f>
        <v>18831262.309999999</v>
      </c>
    </row>
    <row r="64" spans="1:3" x14ac:dyDescent="0.25">
      <c r="A64" s="80" t="s">
        <v>618</v>
      </c>
      <c r="B64" s="12" t="s">
        <v>619</v>
      </c>
      <c r="C64" s="131">
        <v>18831262.309999999</v>
      </c>
    </row>
    <row r="65" spans="1:3" x14ac:dyDescent="0.25">
      <c r="A65" s="80" t="s">
        <v>620</v>
      </c>
      <c r="B65" s="12" t="s">
        <v>621</v>
      </c>
      <c r="C65" s="131">
        <v>0</v>
      </c>
    </row>
    <row r="66" spans="1:3" x14ac:dyDescent="0.25">
      <c r="A66" s="80" t="s">
        <v>622</v>
      </c>
      <c r="B66" s="12" t="s">
        <v>623</v>
      </c>
      <c r="C66" s="131">
        <v>0</v>
      </c>
    </row>
    <row r="67" spans="1:3" ht="26.25" x14ac:dyDescent="0.25">
      <c r="A67" s="80" t="s">
        <v>624</v>
      </c>
      <c r="B67" s="12" t="s">
        <v>625</v>
      </c>
      <c r="C67" s="131">
        <v>0</v>
      </c>
    </row>
    <row r="68" spans="1:3" x14ac:dyDescent="0.25">
      <c r="A68" s="83" t="s">
        <v>626</v>
      </c>
      <c r="B68" s="79" t="s">
        <v>627</v>
      </c>
      <c r="C68" s="130">
        <v>0</v>
      </c>
    </row>
    <row r="69" spans="1:3" x14ac:dyDescent="0.25">
      <c r="A69" s="80" t="s">
        <v>628</v>
      </c>
      <c r="B69" s="12" t="s">
        <v>629</v>
      </c>
      <c r="C69" s="131">
        <v>0</v>
      </c>
    </row>
    <row r="70" spans="1:3" x14ac:dyDescent="0.25">
      <c r="A70" s="80" t="s">
        <v>630</v>
      </c>
      <c r="B70" s="12" t="s">
        <v>631</v>
      </c>
      <c r="C70" s="131">
        <v>0</v>
      </c>
    </row>
    <row r="71" spans="1:3" x14ac:dyDescent="0.25">
      <c r="A71" s="80" t="s">
        <v>632</v>
      </c>
      <c r="B71" s="12" t="s">
        <v>633</v>
      </c>
      <c r="C71" s="131">
        <v>0</v>
      </c>
    </row>
    <row r="72" spans="1:3" x14ac:dyDescent="0.25">
      <c r="A72" s="80" t="s">
        <v>634</v>
      </c>
      <c r="B72" s="12" t="s">
        <v>635</v>
      </c>
      <c r="C72" s="131">
        <v>0</v>
      </c>
    </row>
    <row r="73" spans="1:3" x14ac:dyDescent="0.25">
      <c r="A73" s="80" t="s">
        <v>636</v>
      </c>
      <c r="B73" s="12" t="s">
        <v>637</v>
      </c>
      <c r="C73" s="131">
        <v>0</v>
      </c>
    </row>
    <row r="74" spans="1:3" x14ac:dyDescent="0.25">
      <c r="A74" s="80" t="s">
        <v>638</v>
      </c>
      <c r="B74" s="12" t="s">
        <v>639</v>
      </c>
      <c r="C74" s="131">
        <v>0</v>
      </c>
    </row>
    <row r="75" spans="1:3" x14ac:dyDescent="0.25">
      <c r="A75" s="83" t="s">
        <v>640</v>
      </c>
      <c r="B75" s="79" t="s">
        <v>641</v>
      </c>
      <c r="C75" s="130">
        <v>0</v>
      </c>
    </row>
    <row r="76" spans="1:3" x14ac:dyDescent="0.25">
      <c r="A76" s="80" t="s">
        <v>642</v>
      </c>
      <c r="B76" s="12" t="s">
        <v>643</v>
      </c>
      <c r="C76" s="131">
        <v>0</v>
      </c>
    </row>
    <row r="77" spans="1:3" x14ac:dyDescent="0.25">
      <c r="A77" s="80" t="s">
        <v>644</v>
      </c>
      <c r="B77" s="12" t="s">
        <v>645</v>
      </c>
      <c r="C77" s="131">
        <v>0</v>
      </c>
    </row>
    <row r="78" spans="1:3" x14ac:dyDescent="0.25">
      <c r="A78" s="80" t="s">
        <v>646</v>
      </c>
      <c r="B78" s="12" t="s">
        <v>647</v>
      </c>
      <c r="C78" s="131">
        <v>0</v>
      </c>
    </row>
    <row r="79" spans="1:3" x14ac:dyDescent="0.25">
      <c r="A79" s="80" t="s">
        <v>648</v>
      </c>
      <c r="B79" s="12" t="s">
        <v>649</v>
      </c>
      <c r="C79" s="131">
        <v>0</v>
      </c>
    </row>
    <row r="80" spans="1:3" x14ac:dyDescent="0.25">
      <c r="A80" s="80" t="s">
        <v>650</v>
      </c>
      <c r="B80" s="12" t="s">
        <v>651</v>
      </c>
      <c r="C80" s="131">
        <v>0</v>
      </c>
    </row>
    <row r="81" spans="1:3" x14ac:dyDescent="0.25">
      <c r="A81" s="80" t="s">
        <v>652</v>
      </c>
      <c r="B81" s="12" t="s">
        <v>653</v>
      </c>
      <c r="C81" s="131">
        <v>0</v>
      </c>
    </row>
    <row r="82" spans="1:3" x14ac:dyDescent="0.25">
      <c r="A82" s="80" t="s">
        <v>654</v>
      </c>
      <c r="B82" s="12" t="s">
        <v>655</v>
      </c>
      <c r="C82" s="131">
        <v>0</v>
      </c>
    </row>
    <row r="83" spans="1:3" x14ac:dyDescent="0.25">
      <c r="A83" s="80" t="s">
        <v>656</v>
      </c>
      <c r="B83" s="12" t="s">
        <v>657</v>
      </c>
      <c r="C83" s="131">
        <v>0</v>
      </c>
    </row>
    <row r="84" spans="1:3" x14ac:dyDescent="0.25">
      <c r="A84" s="80" t="s">
        <v>658</v>
      </c>
      <c r="B84" s="12" t="s">
        <v>659</v>
      </c>
      <c r="C84" s="131">
        <v>0</v>
      </c>
    </row>
    <row r="85" spans="1:3" x14ac:dyDescent="0.25">
      <c r="A85" s="83" t="s">
        <v>660</v>
      </c>
      <c r="B85" s="79" t="s">
        <v>661</v>
      </c>
      <c r="C85" s="130">
        <v>0</v>
      </c>
    </row>
    <row r="86" spans="1:3" x14ac:dyDescent="0.25">
      <c r="A86" s="80" t="s">
        <v>662</v>
      </c>
      <c r="B86" s="12" t="s">
        <v>663</v>
      </c>
      <c r="C86" s="131">
        <v>0</v>
      </c>
    </row>
    <row r="87" spans="1:3" x14ac:dyDescent="0.25">
      <c r="A87" s="81">
        <v>3</v>
      </c>
      <c r="B87" s="82" t="s">
        <v>664</v>
      </c>
      <c r="C87" s="129">
        <v>0</v>
      </c>
    </row>
    <row r="88" spans="1:3" ht="26.25" x14ac:dyDescent="0.25">
      <c r="A88" s="83" t="s">
        <v>665</v>
      </c>
      <c r="B88" s="79" t="s">
        <v>666</v>
      </c>
      <c r="C88" s="130">
        <v>0</v>
      </c>
    </row>
    <row r="89" spans="1:3" x14ac:dyDescent="0.25">
      <c r="A89" s="80" t="s">
        <v>667</v>
      </c>
      <c r="B89" s="12" t="s">
        <v>668</v>
      </c>
      <c r="C89" s="131">
        <v>0</v>
      </c>
    </row>
    <row r="90" spans="1:3" x14ac:dyDescent="0.25">
      <c r="A90" s="80" t="s">
        <v>669</v>
      </c>
      <c r="B90" s="12" t="s">
        <v>670</v>
      </c>
      <c r="C90" s="131">
        <v>0</v>
      </c>
    </row>
    <row r="91" spans="1:3" ht="26.25" x14ac:dyDescent="0.25">
      <c r="A91" s="83" t="s">
        <v>671</v>
      </c>
      <c r="B91" s="79" t="s">
        <v>672</v>
      </c>
      <c r="C91" s="130">
        <v>0</v>
      </c>
    </row>
    <row r="92" spans="1:3" x14ac:dyDescent="0.25">
      <c r="A92" s="80" t="s">
        <v>673</v>
      </c>
      <c r="B92" s="12" t="s">
        <v>674</v>
      </c>
      <c r="C92" s="131">
        <v>0</v>
      </c>
    </row>
    <row r="93" spans="1:3" x14ac:dyDescent="0.25">
      <c r="A93" s="80" t="s">
        <v>675</v>
      </c>
      <c r="B93" s="12" t="s">
        <v>676</v>
      </c>
      <c r="C93" s="131">
        <v>0</v>
      </c>
    </row>
    <row r="94" spans="1:3" x14ac:dyDescent="0.25">
      <c r="A94" s="80" t="s">
        <v>677</v>
      </c>
      <c r="B94" s="12" t="s">
        <v>678</v>
      </c>
      <c r="C94" s="131">
        <v>0</v>
      </c>
    </row>
    <row r="95" spans="1:3" x14ac:dyDescent="0.25">
      <c r="A95" s="80" t="s">
        <v>679</v>
      </c>
      <c r="B95" s="12" t="s">
        <v>680</v>
      </c>
      <c r="C95" s="131">
        <v>0</v>
      </c>
    </row>
    <row r="96" spans="1:3" x14ac:dyDescent="0.25">
      <c r="A96" s="80" t="s">
        <v>681</v>
      </c>
      <c r="B96" s="12" t="s">
        <v>682</v>
      </c>
      <c r="C96" s="131">
        <v>0</v>
      </c>
    </row>
    <row r="97" spans="1:3" x14ac:dyDescent="0.25">
      <c r="A97" s="80" t="s">
        <v>683</v>
      </c>
      <c r="B97" s="12" t="s">
        <v>684</v>
      </c>
      <c r="C97" s="131">
        <v>0</v>
      </c>
    </row>
    <row r="98" spans="1:3" x14ac:dyDescent="0.25">
      <c r="A98" s="83" t="s">
        <v>685</v>
      </c>
      <c r="B98" s="79" t="s">
        <v>686</v>
      </c>
      <c r="C98" s="130">
        <v>0</v>
      </c>
    </row>
    <row r="99" spans="1:3" x14ac:dyDescent="0.25">
      <c r="A99" s="80" t="s">
        <v>687</v>
      </c>
      <c r="B99" s="12" t="s">
        <v>688</v>
      </c>
      <c r="C99" s="131">
        <v>0</v>
      </c>
    </row>
    <row r="100" spans="1:3" x14ac:dyDescent="0.25">
      <c r="A100" s="80" t="s">
        <v>689</v>
      </c>
      <c r="B100" s="12" t="s">
        <v>690</v>
      </c>
      <c r="C100" s="131">
        <v>0</v>
      </c>
    </row>
    <row r="101" spans="1:3" x14ac:dyDescent="0.25">
      <c r="A101" s="80" t="s">
        <v>691</v>
      </c>
      <c r="B101" s="12" t="s">
        <v>692</v>
      </c>
      <c r="C101" s="131">
        <v>0</v>
      </c>
    </row>
    <row r="102" spans="1:3" x14ac:dyDescent="0.25">
      <c r="A102" s="80" t="s">
        <v>693</v>
      </c>
      <c r="B102" s="12" t="s">
        <v>694</v>
      </c>
      <c r="C102" s="131">
        <v>0</v>
      </c>
    </row>
    <row r="103" spans="1:3" x14ac:dyDescent="0.25">
      <c r="A103" s="80" t="s">
        <v>695</v>
      </c>
      <c r="B103" s="12" t="s">
        <v>696</v>
      </c>
      <c r="C103" s="131">
        <v>0</v>
      </c>
    </row>
    <row r="104" spans="1:3" x14ac:dyDescent="0.25">
      <c r="A104" s="80" t="s">
        <v>697</v>
      </c>
      <c r="B104" s="12" t="s">
        <v>698</v>
      </c>
      <c r="C104" s="131">
        <v>0</v>
      </c>
    </row>
    <row r="105" spans="1:3" x14ac:dyDescent="0.25">
      <c r="A105" s="83" t="s">
        <v>699</v>
      </c>
      <c r="B105" s="79" t="s">
        <v>700</v>
      </c>
      <c r="C105" s="130">
        <v>0</v>
      </c>
    </row>
    <row r="106" spans="1:3" ht="26.25" x14ac:dyDescent="0.25">
      <c r="A106" s="80" t="s">
        <v>701</v>
      </c>
      <c r="B106" s="12" t="s">
        <v>702</v>
      </c>
      <c r="C106" s="131">
        <v>0</v>
      </c>
    </row>
    <row r="107" spans="1:3" x14ac:dyDescent="0.25">
      <c r="A107" s="80" t="s">
        <v>703</v>
      </c>
      <c r="B107" s="12" t="s">
        <v>704</v>
      </c>
      <c r="C107" s="131">
        <v>0</v>
      </c>
    </row>
    <row r="108" spans="1:3" x14ac:dyDescent="0.25">
      <c r="A108" s="80" t="s">
        <v>705</v>
      </c>
      <c r="B108" s="12" t="s">
        <v>706</v>
      </c>
      <c r="C108" s="131">
        <v>0</v>
      </c>
    </row>
    <row r="109" spans="1:3" x14ac:dyDescent="0.25">
      <c r="A109" s="83" t="s">
        <v>707</v>
      </c>
      <c r="B109" s="79" t="s">
        <v>708</v>
      </c>
      <c r="C109" s="130">
        <v>0</v>
      </c>
    </row>
    <row r="110" spans="1:3" x14ac:dyDescent="0.25">
      <c r="A110" s="80" t="s">
        <v>709</v>
      </c>
      <c r="B110" s="12" t="s">
        <v>710</v>
      </c>
      <c r="C110" s="131">
        <v>0</v>
      </c>
    </row>
    <row r="111" spans="1:3" x14ac:dyDescent="0.25">
      <c r="A111" s="80" t="s">
        <v>711</v>
      </c>
      <c r="B111" s="12" t="s">
        <v>712</v>
      </c>
      <c r="C111" s="131">
        <v>0</v>
      </c>
    </row>
    <row r="112" spans="1:3" x14ac:dyDescent="0.25">
      <c r="A112" s="80" t="s">
        <v>713</v>
      </c>
      <c r="B112" s="12" t="s">
        <v>714</v>
      </c>
      <c r="C112" s="131">
        <v>0</v>
      </c>
    </row>
    <row r="113" spans="1:3" x14ac:dyDescent="0.25">
      <c r="A113" s="80" t="s">
        <v>715</v>
      </c>
      <c r="B113" s="12" t="s">
        <v>716</v>
      </c>
      <c r="C113" s="131">
        <v>0</v>
      </c>
    </row>
    <row r="114" spans="1:3" ht="26.25" x14ac:dyDescent="0.25">
      <c r="A114" s="80" t="s">
        <v>717</v>
      </c>
      <c r="B114" s="12" t="s">
        <v>718</v>
      </c>
      <c r="C114" s="131">
        <v>0</v>
      </c>
    </row>
    <row r="115" spans="1:3" x14ac:dyDescent="0.25">
      <c r="A115" s="80" t="s">
        <v>719</v>
      </c>
      <c r="B115" s="12" t="s">
        <v>720</v>
      </c>
      <c r="C115" s="131">
        <v>0</v>
      </c>
    </row>
    <row r="116" spans="1:3" x14ac:dyDescent="0.25">
      <c r="A116" s="83" t="s">
        <v>721</v>
      </c>
      <c r="B116" s="79" t="s">
        <v>722</v>
      </c>
      <c r="C116" s="130">
        <v>0</v>
      </c>
    </row>
    <row r="117" spans="1:3" x14ac:dyDescent="0.25">
      <c r="A117" s="80" t="s">
        <v>723</v>
      </c>
      <c r="B117" s="12" t="s">
        <v>724</v>
      </c>
      <c r="C117" s="131">
        <v>0</v>
      </c>
    </row>
    <row r="118" spans="1:3" x14ac:dyDescent="0.25">
      <c r="A118" s="83" t="s">
        <v>725</v>
      </c>
      <c r="B118" s="79" t="s">
        <v>726</v>
      </c>
      <c r="C118" s="130">
        <v>0</v>
      </c>
    </row>
    <row r="119" spans="1:3" x14ac:dyDescent="0.25">
      <c r="A119" s="80" t="s">
        <v>727</v>
      </c>
      <c r="B119" s="12" t="s">
        <v>728</v>
      </c>
      <c r="C119" s="131">
        <v>0</v>
      </c>
    </row>
    <row r="120" spans="1:3" x14ac:dyDescent="0.25">
      <c r="A120" s="80" t="s">
        <v>729</v>
      </c>
      <c r="B120" s="12" t="s">
        <v>730</v>
      </c>
      <c r="C120" s="131">
        <v>0</v>
      </c>
    </row>
    <row r="121" spans="1:3" x14ac:dyDescent="0.25">
      <c r="A121" s="83" t="s">
        <v>731</v>
      </c>
      <c r="B121" s="79" t="s">
        <v>732</v>
      </c>
      <c r="C121" s="130">
        <v>0</v>
      </c>
    </row>
    <row r="122" spans="1:3" x14ac:dyDescent="0.25">
      <c r="A122" s="80" t="s">
        <v>733</v>
      </c>
      <c r="B122" s="12" t="s">
        <v>734</v>
      </c>
      <c r="C122" s="131">
        <v>0</v>
      </c>
    </row>
    <row r="123" spans="1:3" x14ac:dyDescent="0.25">
      <c r="A123" s="80" t="s">
        <v>735</v>
      </c>
      <c r="B123" s="12" t="s">
        <v>736</v>
      </c>
      <c r="C123" s="131">
        <v>0</v>
      </c>
    </row>
    <row r="124" spans="1:3" x14ac:dyDescent="0.25">
      <c r="A124" s="80" t="s">
        <v>737</v>
      </c>
      <c r="B124" s="12" t="s">
        <v>738</v>
      </c>
      <c r="C124" s="131">
        <v>0</v>
      </c>
    </row>
    <row r="125" spans="1:3" x14ac:dyDescent="0.25">
      <c r="A125" s="80" t="s">
        <v>739</v>
      </c>
      <c r="B125" s="12" t="s">
        <v>740</v>
      </c>
      <c r="C125" s="131">
        <v>0</v>
      </c>
    </row>
    <row r="126" spans="1:3" ht="26.25" x14ac:dyDescent="0.25">
      <c r="A126" s="83" t="s">
        <v>741</v>
      </c>
      <c r="B126" s="79" t="s">
        <v>742</v>
      </c>
      <c r="C126" s="130">
        <v>0</v>
      </c>
    </row>
    <row r="127" spans="1:3" x14ac:dyDescent="0.25">
      <c r="A127" s="80" t="s">
        <v>743</v>
      </c>
      <c r="B127" s="12" t="s">
        <v>744</v>
      </c>
      <c r="C127" s="131">
        <v>0</v>
      </c>
    </row>
    <row r="128" spans="1:3" x14ac:dyDescent="0.25">
      <c r="A128" s="80" t="s">
        <v>745</v>
      </c>
      <c r="B128" s="12" t="s">
        <v>746</v>
      </c>
      <c r="C128" s="131">
        <v>0</v>
      </c>
    </row>
    <row r="129" spans="1:3" x14ac:dyDescent="0.25">
      <c r="A129" s="80" t="s">
        <v>747</v>
      </c>
      <c r="B129" s="12" t="s">
        <v>748</v>
      </c>
      <c r="C129" s="131">
        <v>0</v>
      </c>
    </row>
    <row r="130" spans="1:3" ht="26.25" x14ac:dyDescent="0.25">
      <c r="A130" s="81">
        <v>4</v>
      </c>
      <c r="B130" s="82" t="s">
        <v>749</v>
      </c>
      <c r="C130" s="129">
        <v>0</v>
      </c>
    </row>
    <row r="131" spans="1:3" ht="26.25" x14ac:dyDescent="0.25">
      <c r="A131" s="83" t="s">
        <v>750</v>
      </c>
      <c r="B131" s="79" t="s">
        <v>751</v>
      </c>
      <c r="C131" s="130">
        <v>0</v>
      </c>
    </row>
    <row r="132" spans="1:3" x14ac:dyDescent="0.25">
      <c r="A132" s="80" t="s">
        <v>752</v>
      </c>
      <c r="B132" s="12" t="s">
        <v>753</v>
      </c>
      <c r="C132" s="131">
        <v>0</v>
      </c>
    </row>
    <row r="133" spans="1:3" ht="39" x14ac:dyDescent="0.25">
      <c r="A133" s="83" t="s">
        <v>754</v>
      </c>
      <c r="B133" s="79" t="s">
        <v>755</v>
      </c>
      <c r="C133" s="132">
        <v>0</v>
      </c>
    </row>
    <row r="134" spans="1:3" ht="26.25" x14ac:dyDescent="0.25">
      <c r="A134" s="80" t="s">
        <v>756</v>
      </c>
      <c r="B134" s="12" t="s">
        <v>757</v>
      </c>
      <c r="C134" s="131">
        <v>0</v>
      </c>
    </row>
    <row r="135" spans="1:3" x14ac:dyDescent="0.25">
      <c r="A135" s="83" t="s">
        <v>758</v>
      </c>
      <c r="B135" s="79" t="s">
        <v>759</v>
      </c>
      <c r="C135" s="130">
        <v>0</v>
      </c>
    </row>
    <row r="136" spans="1:3" x14ac:dyDescent="0.25">
      <c r="A136" s="80" t="s">
        <v>760</v>
      </c>
      <c r="B136" s="12" t="s">
        <v>761</v>
      </c>
      <c r="C136" s="131">
        <v>0</v>
      </c>
    </row>
    <row r="137" spans="1:3" x14ac:dyDescent="0.25">
      <c r="A137" s="80" t="s">
        <v>762</v>
      </c>
      <c r="B137" s="12" t="s">
        <v>763</v>
      </c>
      <c r="C137" s="131">
        <v>0</v>
      </c>
    </row>
    <row r="138" spans="1:3" x14ac:dyDescent="0.25">
      <c r="A138" s="80" t="s">
        <v>764</v>
      </c>
      <c r="B138" s="12" t="s">
        <v>765</v>
      </c>
      <c r="C138" s="131">
        <v>0</v>
      </c>
    </row>
    <row r="139" spans="1:3" ht="26.25" x14ac:dyDescent="0.25">
      <c r="A139" s="80" t="s">
        <v>766</v>
      </c>
      <c r="B139" s="12" t="s">
        <v>767</v>
      </c>
      <c r="C139" s="131">
        <v>0</v>
      </c>
    </row>
    <row r="140" spans="1:3" ht="26.25" x14ac:dyDescent="0.25">
      <c r="A140" s="83" t="s">
        <v>768</v>
      </c>
      <c r="B140" s="79" t="s">
        <v>769</v>
      </c>
      <c r="C140" s="130">
        <v>0</v>
      </c>
    </row>
    <row r="141" spans="1:3" x14ac:dyDescent="0.25">
      <c r="A141" s="80" t="s">
        <v>770</v>
      </c>
      <c r="B141" s="12" t="s">
        <v>771</v>
      </c>
      <c r="C141" s="131">
        <v>0</v>
      </c>
    </row>
    <row r="142" spans="1:3" ht="15" customHeight="1" x14ac:dyDescent="0.25">
      <c r="A142" s="192" t="s">
        <v>9</v>
      </c>
      <c r="B142" s="193"/>
      <c r="C142" s="133"/>
    </row>
    <row r="143" spans="1:3" x14ac:dyDescent="0.25">
      <c r="A143" s="1"/>
      <c r="B143" s="1"/>
      <c r="C143" s="127"/>
    </row>
    <row r="144" spans="1:3" ht="48" customHeight="1" x14ac:dyDescent="0.25">
      <c r="A144" s="173"/>
      <c r="B144" s="173"/>
      <c r="C144" s="173"/>
    </row>
  </sheetData>
  <autoFilter ref="A5:C142">
    <filterColumn colId="0" showButton="0"/>
  </autoFilter>
  <mergeCells count="5">
    <mergeCell ref="A5:B5"/>
    <mergeCell ref="A142:B142"/>
    <mergeCell ref="A1:C1"/>
    <mergeCell ref="A3:C3"/>
    <mergeCell ref="A144:C1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sqref="A1:D1"/>
    </sheetView>
  </sheetViews>
  <sheetFormatPr baseColWidth="10" defaultRowHeight="15" x14ac:dyDescent="0.25"/>
  <cols>
    <col min="1" max="1" width="1.5703125" bestFit="1" customWidth="1"/>
    <col min="2" max="2" width="45.7109375" bestFit="1" customWidth="1"/>
    <col min="3" max="3" width="11.5703125" bestFit="1" customWidth="1"/>
    <col min="4" max="4" width="19.7109375" style="69" bestFit="1" customWidth="1"/>
  </cols>
  <sheetData>
    <row r="1" spans="1:4" ht="42" customHeight="1" x14ac:dyDescent="0.25">
      <c r="A1" s="172" t="s">
        <v>948</v>
      </c>
      <c r="B1" s="172"/>
      <c r="C1" s="172"/>
      <c r="D1" s="172"/>
    </row>
    <row r="2" spans="1:4" x14ac:dyDescent="0.25">
      <c r="A2" s="2" t="s">
        <v>0</v>
      </c>
      <c r="B2" s="1"/>
      <c r="C2" s="1"/>
      <c r="D2" s="116"/>
    </row>
    <row r="3" spans="1:4" ht="30" customHeight="1" x14ac:dyDescent="0.25">
      <c r="A3" s="194" t="s">
        <v>974</v>
      </c>
      <c r="B3" s="194"/>
      <c r="C3" s="194"/>
      <c r="D3" s="194"/>
    </row>
    <row r="4" spans="1:4" x14ac:dyDescent="0.25">
      <c r="A4" s="2" t="s">
        <v>0</v>
      </c>
      <c r="B4" s="1"/>
      <c r="C4" s="1"/>
      <c r="D4" s="116"/>
    </row>
    <row r="5" spans="1:4" ht="25.5" x14ac:dyDescent="0.25">
      <c r="A5" s="205" t="s">
        <v>772</v>
      </c>
      <c r="B5" s="206"/>
      <c r="C5" s="207"/>
      <c r="D5" s="135" t="s">
        <v>2</v>
      </c>
    </row>
    <row r="6" spans="1:4" x14ac:dyDescent="0.25">
      <c r="A6" s="203" t="s">
        <v>773</v>
      </c>
      <c r="B6" s="208"/>
      <c r="C6" s="208"/>
      <c r="D6" s="209"/>
    </row>
    <row r="7" spans="1:4" ht="39" customHeight="1" x14ac:dyDescent="0.25">
      <c r="A7" s="84"/>
      <c r="B7" s="198" t="s">
        <v>774</v>
      </c>
      <c r="C7" s="202"/>
      <c r="D7" s="100">
        <f>SUM(D8:D11)</f>
        <v>0</v>
      </c>
    </row>
    <row r="8" spans="1:4" x14ac:dyDescent="0.25">
      <c r="A8" s="27"/>
      <c r="B8" s="28" t="s">
        <v>775</v>
      </c>
      <c r="C8" s="29" t="s">
        <v>776</v>
      </c>
      <c r="D8" s="101">
        <v>0</v>
      </c>
    </row>
    <row r="9" spans="1:4" x14ac:dyDescent="0.25">
      <c r="A9" s="11" t="s">
        <v>0</v>
      </c>
      <c r="B9" s="200" t="s">
        <v>777</v>
      </c>
      <c r="C9" s="201"/>
      <c r="D9" s="136" t="s">
        <v>0</v>
      </c>
    </row>
    <row r="10" spans="1:4" x14ac:dyDescent="0.25">
      <c r="A10" s="27"/>
      <c r="B10" s="28" t="s">
        <v>778</v>
      </c>
      <c r="C10" s="29" t="s">
        <v>779</v>
      </c>
      <c r="D10" s="101">
        <v>0</v>
      </c>
    </row>
    <row r="11" spans="1:4" x14ac:dyDescent="0.25">
      <c r="A11" s="11" t="s">
        <v>0</v>
      </c>
      <c r="B11" s="200" t="s">
        <v>777</v>
      </c>
      <c r="C11" s="201"/>
      <c r="D11" s="136" t="s">
        <v>0</v>
      </c>
    </row>
    <row r="12" spans="1:4" x14ac:dyDescent="0.25">
      <c r="A12" s="84"/>
      <c r="B12" s="198" t="s">
        <v>780</v>
      </c>
      <c r="C12" s="202"/>
      <c r="D12" s="100">
        <f>SUM(D13:D28)</f>
        <v>18831262.309999999</v>
      </c>
    </row>
    <row r="13" spans="1:4" x14ac:dyDescent="0.25">
      <c r="A13" s="27"/>
      <c r="B13" s="28" t="s">
        <v>781</v>
      </c>
      <c r="C13" s="29" t="s">
        <v>782</v>
      </c>
      <c r="D13" s="101">
        <v>0</v>
      </c>
    </row>
    <row r="14" spans="1:4" x14ac:dyDescent="0.25">
      <c r="A14" s="11" t="s">
        <v>0</v>
      </c>
      <c r="B14" s="200" t="s">
        <v>777</v>
      </c>
      <c r="C14" s="201"/>
      <c r="D14" s="136" t="s">
        <v>0</v>
      </c>
    </row>
    <row r="15" spans="1:4" x14ac:dyDescent="0.25">
      <c r="A15" s="27"/>
      <c r="B15" s="28" t="s">
        <v>783</v>
      </c>
      <c r="C15" s="29" t="s">
        <v>784</v>
      </c>
      <c r="D15" s="101">
        <v>0</v>
      </c>
    </row>
    <row r="16" spans="1:4" x14ac:dyDescent="0.25">
      <c r="A16" s="11" t="s">
        <v>0</v>
      </c>
      <c r="B16" s="200" t="s">
        <v>777</v>
      </c>
      <c r="C16" s="201"/>
      <c r="D16" s="136" t="s">
        <v>0</v>
      </c>
    </row>
    <row r="17" spans="1:4" ht="26.25" x14ac:dyDescent="0.25">
      <c r="A17" s="27"/>
      <c r="B17" s="28" t="s">
        <v>785</v>
      </c>
      <c r="C17" s="29" t="s">
        <v>786</v>
      </c>
      <c r="D17" s="101">
        <v>0</v>
      </c>
    </row>
    <row r="18" spans="1:4" x14ac:dyDescent="0.25">
      <c r="A18" s="11" t="s">
        <v>0</v>
      </c>
      <c r="B18" s="200" t="s">
        <v>777</v>
      </c>
      <c r="C18" s="201"/>
      <c r="D18" s="136" t="s">
        <v>0</v>
      </c>
    </row>
    <row r="19" spans="1:4" x14ac:dyDescent="0.25">
      <c r="A19" s="27"/>
      <c r="B19" s="28" t="s">
        <v>787</v>
      </c>
      <c r="C19" s="29" t="s">
        <v>788</v>
      </c>
      <c r="D19" s="101">
        <v>18831262.309999999</v>
      </c>
    </row>
    <row r="20" spans="1:4" x14ac:dyDescent="0.25">
      <c r="A20" s="11" t="s">
        <v>0</v>
      </c>
      <c r="B20" s="200" t="s">
        <v>777</v>
      </c>
      <c r="C20" s="201"/>
      <c r="D20" s="136" t="s">
        <v>0</v>
      </c>
    </row>
    <row r="21" spans="1:4" x14ac:dyDescent="0.25">
      <c r="A21" s="27"/>
      <c r="B21" s="28" t="s">
        <v>789</v>
      </c>
      <c r="C21" s="29" t="s">
        <v>790</v>
      </c>
      <c r="D21" s="101">
        <v>0</v>
      </c>
    </row>
    <row r="22" spans="1:4" x14ac:dyDescent="0.25">
      <c r="A22" s="11" t="s">
        <v>0</v>
      </c>
      <c r="B22" s="200" t="s">
        <v>777</v>
      </c>
      <c r="C22" s="201"/>
      <c r="D22" s="136" t="s">
        <v>0</v>
      </c>
    </row>
    <row r="23" spans="1:4" ht="26.25" x14ac:dyDescent="0.25">
      <c r="A23" s="27"/>
      <c r="B23" s="28" t="s">
        <v>791</v>
      </c>
      <c r="C23" s="29" t="s">
        <v>504</v>
      </c>
      <c r="D23" s="101">
        <v>0</v>
      </c>
    </row>
    <row r="24" spans="1:4" x14ac:dyDescent="0.25">
      <c r="A24" s="11" t="s">
        <v>0</v>
      </c>
      <c r="B24" s="200" t="s">
        <v>777</v>
      </c>
      <c r="C24" s="201"/>
      <c r="D24" s="136" t="s">
        <v>0</v>
      </c>
    </row>
    <row r="25" spans="1:4" x14ac:dyDescent="0.25">
      <c r="A25" s="27"/>
      <c r="B25" s="28" t="s">
        <v>792</v>
      </c>
      <c r="C25" s="29" t="s">
        <v>793</v>
      </c>
      <c r="D25" s="101">
        <v>0</v>
      </c>
    </row>
    <row r="26" spans="1:4" x14ac:dyDescent="0.25">
      <c r="A26" s="11" t="s">
        <v>0</v>
      </c>
      <c r="B26" s="200" t="s">
        <v>777</v>
      </c>
      <c r="C26" s="201"/>
      <c r="D26" s="136" t="s">
        <v>0</v>
      </c>
    </row>
    <row r="27" spans="1:4" x14ac:dyDescent="0.25">
      <c r="A27" s="27"/>
      <c r="B27" s="28" t="s">
        <v>794</v>
      </c>
      <c r="C27" s="29" t="s">
        <v>795</v>
      </c>
      <c r="D27" s="101">
        <v>0</v>
      </c>
    </row>
    <row r="28" spans="1:4" x14ac:dyDescent="0.25">
      <c r="A28" s="11" t="s">
        <v>0</v>
      </c>
      <c r="B28" s="200" t="s">
        <v>777</v>
      </c>
      <c r="C28" s="201"/>
      <c r="D28" s="136" t="s">
        <v>0</v>
      </c>
    </row>
    <row r="29" spans="1:4" x14ac:dyDescent="0.25">
      <c r="A29" s="84"/>
      <c r="B29" s="198" t="s">
        <v>796</v>
      </c>
      <c r="C29" s="202"/>
      <c r="D29" s="100">
        <f>SUM(D30:D35)</f>
        <v>0</v>
      </c>
    </row>
    <row r="30" spans="1:4" ht="26.25" x14ac:dyDescent="0.25">
      <c r="A30" s="27"/>
      <c r="B30" s="28" t="s">
        <v>797</v>
      </c>
      <c r="C30" s="29" t="s">
        <v>798</v>
      </c>
      <c r="D30" s="101">
        <v>0</v>
      </c>
    </row>
    <row r="31" spans="1:4" x14ac:dyDescent="0.25">
      <c r="A31" s="11" t="s">
        <v>0</v>
      </c>
      <c r="B31" s="200" t="s">
        <v>777</v>
      </c>
      <c r="C31" s="201"/>
      <c r="D31" s="136" t="s">
        <v>0</v>
      </c>
    </row>
    <row r="32" spans="1:4" ht="26.25" x14ac:dyDescent="0.25">
      <c r="A32" s="27"/>
      <c r="B32" s="28" t="s">
        <v>799</v>
      </c>
      <c r="C32" s="29" t="s">
        <v>800</v>
      </c>
      <c r="D32" s="101">
        <v>0</v>
      </c>
    </row>
    <row r="33" spans="1:4" x14ac:dyDescent="0.25">
      <c r="A33" s="11" t="s">
        <v>0</v>
      </c>
      <c r="B33" s="200" t="s">
        <v>777</v>
      </c>
      <c r="C33" s="201"/>
      <c r="D33" s="136" t="s">
        <v>0</v>
      </c>
    </row>
    <row r="34" spans="1:4" x14ac:dyDescent="0.25">
      <c r="A34" s="27"/>
      <c r="B34" s="28" t="s">
        <v>801</v>
      </c>
      <c r="C34" s="29" t="s">
        <v>802</v>
      </c>
      <c r="D34" s="101">
        <v>0</v>
      </c>
    </row>
    <row r="35" spans="1:4" x14ac:dyDescent="0.25">
      <c r="A35" s="11" t="s">
        <v>0</v>
      </c>
      <c r="B35" s="200" t="s">
        <v>777</v>
      </c>
      <c r="C35" s="201"/>
      <c r="D35" s="136" t="s">
        <v>0</v>
      </c>
    </row>
    <row r="36" spans="1:4" x14ac:dyDescent="0.25">
      <c r="A36" s="84"/>
      <c r="B36" s="198" t="s">
        <v>803</v>
      </c>
      <c r="C36" s="202"/>
      <c r="D36" s="100">
        <f>SUM(D37:D40)</f>
        <v>0</v>
      </c>
    </row>
    <row r="37" spans="1:4" ht="26.25" x14ac:dyDescent="0.25">
      <c r="A37" s="27"/>
      <c r="B37" s="28" t="s">
        <v>804</v>
      </c>
      <c r="C37" s="29" t="s">
        <v>805</v>
      </c>
      <c r="D37" s="101">
        <v>0</v>
      </c>
    </row>
    <row r="38" spans="1:4" x14ac:dyDescent="0.25">
      <c r="A38" s="11" t="s">
        <v>0</v>
      </c>
      <c r="B38" s="200" t="s">
        <v>777</v>
      </c>
      <c r="C38" s="201"/>
      <c r="D38" s="136" t="s">
        <v>0</v>
      </c>
    </row>
    <row r="39" spans="1:4" x14ac:dyDescent="0.25">
      <c r="A39" s="27"/>
      <c r="B39" s="28" t="s">
        <v>806</v>
      </c>
      <c r="C39" s="29" t="s">
        <v>807</v>
      </c>
      <c r="D39" s="101">
        <v>0</v>
      </c>
    </row>
    <row r="40" spans="1:4" x14ac:dyDescent="0.25">
      <c r="A40" s="11" t="s">
        <v>0</v>
      </c>
      <c r="B40" s="200" t="s">
        <v>777</v>
      </c>
      <c r="C40" s="201"/>
      <c r="D40" s="136" t="s">
        <v>0</v>
      </c>
    </row>
    <row r="41" spans="1:4" x14ac:dyDescent="0.25">
      <c r="A41" s="84"/>
      <c r="B41" s="198" t="s">
        <v>808</v>
      </c>
      <c r="C41" s="202"/>
      <c r="D41" s="100">
        <f>SUM(D42:D49)</f>
        <v>0</v>
      </c>
    </row>
    <row r="42" spans="1:4" x14ac:dyDescent="0.25">
      <c r="A42" s="27"/>
      <c r="B42" s="28" t="s">
        <v>809</v>
      </c>
      <c r="C42" s="29" t="s">
        <v>810</v>
      </c>
      <c r="D42" s="101">
        <v>0</v>
      </c>
    </row>
    <row r="43" spans="1:4" x14ac:dyDescent="0.25">
      <c r="A43" s="11" t="s">
        <v>0</v>
      </c>
      <c r="B43" s="200" t="s">
        <v>777</v>
      </c>
      <c r="C43" s="201"/>
      <c r="D43" s="136" t="s">
        <v>0</v>
      </c>
    </row>
    <row r="44" spans="1:4" x14ac:dyDescent="0.25">
      <c r="A44" s="27"/>
      <c r="B44" s="28" t="s">
        <v>811</v>
      </c>
      <c r="C44" s="29" t="s">
        <v>812</v>
      </c>
      <c r="D44" s="101">
        <v>0</v>
      </c>
    </row>
    <row r="45" spans="1:4" x14ac:dyDescent="0.25">
      <c r="A45" s="11" t="s">
        <v>0</v>
      </c>
      <c r="B45" s="200" t="s">
        <v>777</v>
      </c>
      <c r="C45" s="201"/>
      <c r="D45" s="136" t="s">
        <v>0</v>
      </c>
    </row>
    <row r="46" spans="1:4" x14ac:dyDescent="0.25">
      <c r="A46" s="27"/>
      <c r="B46" s="28" t="s">
        <v>813</v>
      </c>
      <c r="C46" s="29" t="s">
        <v>814</v>
      </c>
      <c r="D46" s="101">
        <v>0</v>
      </c>
    </row>
    <row r="47" spans="1:4" x14ac:dyDescent="0.25">
      <c r="A47" s="11" t="s">
        <v>0</v>
      </c>
      <c r="B47" s="200" t="s">
        <v>777</v>
      </c>
      <c r="C47" s="201"/>
      <c r="D47" s="136" t="s">
        <v>0</v>
      </c>
    </row>
    <row r="48" spans="1:4" ht="26.25" x14ac:dyDescent="0.25">
      <c r="A48" s="27"/>
      <c r="B48" s="28" t="s">
        <v>815</v>
      </c>
      <c r="C48" s="29" t="s">
        <v>816</v>
      </c>
      <c r="D48" s="101">
        <v>0</v>
      </c>
    </row>
    <row r="49" spans="1:4" x14ac:dyDescent="0.25">
      <c r="A49" s="11" t="s">
        <v>0</v>
      </c>
      <c r="B49" s="200" t="s">
        <v>777</v>
      </c>
      <c r="C49" s="201"/>
      <c r="D49" s="136" t="s">
        <v>0</v>
      </c>
    </row>
    <row r="50" spans="1:4" x14ac:dyDescent="0.25">
      <c r="A50" s="84"/>
      <c r="B50" s="198" t="s">
        <v>817</v>
      </c>
      <c r="C50" s="202"/>
      <c r="D50" s="137">
        <f>+D51</f>
        <v>0</v>
      </c>
    </row>
    <row r="51" spans="1:4" x14ac:dyDescent="0.25">
      <c r="A51" s="27"/>
      <c r="B51" s="28" t="s">
        <v>818</v>
      </c>
      <c r="C51" s="29" t="s">
        <v>819</v>
      </c>
      <c r="D51" s="136">
        <v>0</v>
      </c>
    </row>
    <row r="52" spans="1:4" x14ac:dyDescent="0.25">
      <c r="A52" s="203" t="s">
        <v>820</v>
      </c>
      <c r="B52" s="204"/>
      <c r="C52" s="14" t="s">
        <v>821</v>
      </c>
      <c r="D52" s="119">
        <v>0</v>
      </c>
    </row>
    <row r="53" spans="1:4" x14ac:dyDescent="0.25">
      <c r="A53" s="195" t="s">
        <v>777</v>
      </c>
      <c r="B53" s="196"/>
      <c r="C53" s="197"/>
      <c r="D53" s="138"/>
    </row>
    <row r="54" spans="1:4" x14ac:dyDescent="0.25">
      <c r="A54" s="203" t="s">
        <v>822</v>
      </c>
      <c r="B54" s="204"/>
      <c r="C54" s="14" t="s">
        <v>823</v>
      </c>
      <c r="D54" s="119">
        <v>0</v>
      </c>
    </row>
    <row r="55" spans="1:4" x14ac:dyDescent="0.25">
      <c r="A55" s="195" t="s">
        <v>777</v>
      </c>
      <c r="B55" s="196"/>
      <c r="C55" s="197"/>
      <c r="D55" s="139" t="s">
        <v>0</v>
      </c>
    </row>
    <row r="56" spans="1:4" x14ac:dyDescent="0.25">
      <c r="A56" s="177" t="s">
        <v>9</v>
      </c>
      <c r="B56" s="198"/>
      <c r="C56" s="178"/>
      <c r="D56" s="100">
        <f>+D50+D41+D36+D29+D12+D7</f>
        <v>18831262.309999999</v>
      </c>
    </row>
    <row r="57" spans="1:4" x14ac:dyDescent="0.25">
      <c r="A57" s="2" t="s">
        <v>0</v>
      </c>
      <c r="B57" s="1"/>
      <c r="C57" s="1"/>
      <c r="D57" s="116"/>
    </row>
    <row r="58" spans="1:4" x14ac:dyDescent="0.25">
      <c r="A58" s="1"/>
      <c r="B58" s="1"/>
      <c r="C58" s="1"/>
      <c r="D58" s="116"/>
    </row>
    <row r="59" spans="1:4" ht="33.75" customHeight="1" x14ac:dyDescent="0.25">
      <c r="A59" s="199"/>
      <c r="B59" s="199"/>
      <c r="C59" s="199"/>
      <c r="D59" s="199"/>
    </row>
  </sheetData>
  <autoFilter ref="A5:D57">
    <filterColumn colId="0" showButton="0"/>
    <filterColumn colId="1" showButton="0"/>
  </autoFilter>
  <mergeCells count="35">
    <mergeCell ref="B12:C12"/>
    <mergeCell ref="A5:C5"/>
    <mergeCell ref="A6:D6"/>
    <mergeCell ref="B7:C7"/>
    <mergeCell ref="B9:C9"/>
    <mergeCell ref="B11:C11"/>
    <mergeCell ref="B45:C45"/>
    <mergeCell ref="B35:C35"/>
    <mergeCell ref="B14:C14"/>
    <mergeCell ref="B16:C16"/>
    <mergeCell ref="B18:C18"/>
    <mergeCell ref="B20:C20"/>
    <mergeCell ref="B22:C22"/>
    <mergeCell ref="B24:C24"/>
    <mergeCell ref="B26:C26"/>
    <mergeCell ref="B28:C28"/>
    <mergeCell ref="B29:C29"/>
    <mergeCell ref="B31:C31"/>
    <mergeCell ref="B33:C33"/>
    <mergeCell ref="A3:D3"/>
    <mergeCell ref="A55:C55"/>
    <mergeCell ref="A56:C56"/>
    <mergeCell ref="A1:D1"/>
    <mergeCell ref="A59:D59"/>
    <mergeCell ref="B47:C47"/>
    <mergeCell ref="B49:C49"/>
    <mergeCell ref="B50:C50"/>
    <mergeCell ref="A52:B52"/>
    <mergeCell ref="A53:C53"/>
    <mergeCell ref="A54:B54"/>
    <mergeCell ref="B36:C36"/>
    <mergeCell ref="B38:C38"/>
    <mergeCell ref="B40:C40"/>
    <mergeCell ref="B41:C41"/>
    <mergeCell ref="B43:C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baseColWidth="10" defaultRowHeight="15" x14ac:dyDescent="0.25"/>
  <cols>
    <col min="1" max="1" width="45.7109375" bestFit="1" customWidth="1"/>
    <col min="2" max="2" width="19.85546875" bestFit="1" customWidth="1"/>
    <col min="3" max="3" width="16.85546875" bestFit="1" customWidth="1"/>
    <col min="4" max="4" width="19.85546875" bestFit="1" customWidth="1"/>
    <col min="5" max="5" width="16.85546875" bestFit="1" customWidth="1"/>
    <col min="6" max="6" width="19.85546875" bestFit="1" customWidth="1"/>
    <col min="7" max="7" width="16.85546875" bestFit="1" customWidth="1"/>
    <col min="8" max="8" width="19.85546875" bestFit="1" customWidth="1"/>
    <col min="9" max="9" width="16.85546875" bestFit="1" customWidth="1"/>
    <col min="10" max="10" width="11.5703125" bestFit="1" customWidth="1"/>
  </cols>
  <sheetData>
    <row r="1" spans="1:10" x14ac:dyDescent="0.25">
      <c r="A1" s="172" t="s">
        <v>985</v>
      </c>
      <c r="B1" s="172"/>
      <c r="C1" s="172"/>
      <c r="D1" s="172"/>
      <c r="E1" s="172"/>
      <c r="F1" s="172"/>
      <c r="G1" s="172"/>
      <c r="H1" s="172"/>
      <c r="I1" s="172"/>
      <c r="J1" s="172"/>
    </row>
    <row r="2" spans="1:10" x14ac:dyDescent="0.25">
      <c r="A2" s="2" t="s">
        <v>0</v>
      </c>
      <c r="B2" s="1"/>
      <c r="C2" s="1"/>
      <c r="D2" s="1"/>
      <c r="E2" s="1"/>
      <c r="F2" s="1"/>
      <c r="G2" s="1"/>
      <c r="H2" s="1"/>
      <c r="I2" s="1"/>
      <c r="J2" s="1"/>
    </row>
    <row r="3" spans="1:10" ht="30" customHeight="1" x14ac:dyDescent="0.25">
      <c r="A3" s="212" t="s">
        <v>975</v>
      </c>
      <c r="B3" s="212"/>
      <c r="C3" s="212"/>
      <c r="D3" s="212"/>
      <c r="E3" s="212"/>
      <c r="F3" s="212"/>
      <c r="G3" s="212"/>
      <c r="H3" s="212"/>
      <c r="I3" s="212"/>
      <c r="J3" s="212"/>
    </row>
    <row r="4" spans="1:10" x14ac:dyDescent="0.25">
      <c r="A4" s="3" t="s">
        <v>0</v>
      </c>
      <c r="B4" s="1"/>
      <c r="C4" s="1"/>
      <c r="D4" s="1"/>
      <c r="E4" s="1"/>
      <c r="F4" s="1"/>
      <c r="G4" s="1"/>
      <c r="H4" s="1"/>
      <c r="I4" s="1"/>
      <c r="J4" s="1"/>
    </row>
    <row r="5" spans="1:10" x14ac:dyDescent="0.25">
      <c r="A5" s="211" t="s">
        <v>824</v>
      </c>
      <c r="B5" s="213" t="s">
        <v>825</v>
      </c>
      <c r="C5" s="214"/>
      <c r="D5" s="213" t="s">
        <v>826</v>
      </c>
      <c r="E5" s="214"/>
      <c r="F5" s="213" t="s">
        <v>827</v>
      </c>
      <c r="G5" s="214"/>
      <c r="H5" s="213" t="s">
        <v>542</v>
      </c>
      <c r="I5" s="214"/>
      <c r="J5" s="31" t="s">
        <v>828</v>
      </c>
    </row>
    <row r="6" spans="1:10" x14ac:dyDescent="0.25">
      <c r="A6" s="211"/>
      <c r="B6" s="215"/>
      <c r="C6" s="211"/>
      <c r="D6" s="215"/>
      <c r="E6" s="211"/>
      <c r="F6" s="215"/>
      <c r="G6" s="211"/>
      <c r="H6" s="215"/>
      <c r="I6" s="211"/>
      <c r="J6" s="31" t="s">
        <v>503</v>
      </c>
    </row>
    <row r="7" spans="1:10" x14ac:dyDescent="0.25">
      <c r="A7" s="211"/>
      <c r="B7" s="216"/>
      <c r="C7" s="217"/>
      <c r="D7" s="216"/>
      <c r="E7" s="217"/>
      <c r="F7" s="216"/>
      <c r="G7" s="217"/>
      <c r="H7" s="216"/>
      <c r="I7" s="217"/>
      <c r="J7" s="31" t="s">
        <v>830</v>
      </c>
    </row>
    <row r="8" spans="1:10" ht="25.5" x14ac:dyDescent="0.25">
      <c r="A8" s="211"/>
      <c r="B8" s="30" t="s">
        <v>831</v>
      </c>
      <c r="C8" s="30" t="s">
        <v>832</v>
      </c>
      <c r="D8" s="30" t="s">
        <v>831</v>
      </c>
      <c r="E8" s="30" t="s">
        <v>832</v>
      </c>
      <c r="F8" s="30" t="s">
        <v>831</v>
      </c>
      <c r="G8" s="30" t="s">
        <v>832</v>
      </c>
      <c r="H8" s="30" t="s">
        <v>831</v>
      </c>
      <c r="I8" s="30" t="s">
        <v>832</v>
      </c>
      <c r="J8" s="32"/>
    </row>
    <row r="9" spans="1:10" x14ac:dyDescent="0.25">
      <c r="A9" s="33" t="s">
        <v>829</v>
      </c>
      <c r="B9" s="33" t="s">
        <v>833</v>
      </c>
      <c r="C9" s="33" t="s">
        <v>834</v>
      </c>
      <c r="D9" s="33" t="s">
        <v>835</v>
      </c>
      <c r="E9" s="33" t="s">
        <v>836</v>
      </c>
      <c r="F9" s="33" t="s">
        <v>837</v>
      </c>
      <c r="G9" s="33" t="s">
        <v>838</v>
      </c>
      <c r="H9" s="33" t="s">
        <v>839</v>
      </c>
      <c r="I9" s="33" t="s">
        <v>840</v>
      </c>
      <c r="J9" s="32"/>
    </row>
    <row r="10" spans="1:10" x14ac:dyDescent="0.25">
      <c r="A10" s="140" t="s">
        <v>986</v>
      </c>
      <c r="B10" s="140" t="s">
        <v>986</v>
      </c>
      <c r="C10" s="140" t="s">
        <v>986</v>
      </c>
      <c r="D10" s="140" t="s">
        <v>986</v>
      </c>
      <c r="E10" s="140" t="s">
        <v>986</v>
      </c>
      <c r="F10" s="140" t="s">
        <v>986</v>
      </c>
      <c r="G10" s="140" t="s">
        <v>986</v>
      </c>
      <c r="H10" s="140" t="s">
        <v>986</v>
      </c>
      <c r="I10" s="140" t="s">
        <v>986</v>
      </c>
      <c r="J10" s="140" t="s">
        <v>986</v>
      </c>
    </row>
    <row r="11" spans="1:10" x14ac:dyDescent="0.25">
      <c r="A11" s="4" t="s">
        <v>0</v>
      </c>
      <c r="B11" s="4" t="s">
        <v>0</v>
      </c>
      <c r="C11" s="4" t="s">
        <v>0</v>
      </c>
      <c r="D11" s="4" t="s">
        <v>0</v>
      </c>
      <c r="E11" s="4" t="s">
        <v>0</v>
      </c>
      <c r="F11" s="4" t="s">
        <v>0</v>
      </c>
      <c r="G11" s="4" t="s">
        <v>0</v>
      </c>
      <c r="H11" s="4" t="s">
        <v>0</v>
      </c>
      <c r="I11" s="4" t="s">
        <v>0</v>
      </c>
      <c r="J11" s="4" t="s">
        <v>0</v>
      </c>
    </row>
    <row r="12" spans="1:10" x14ac:dyDescent="0.25">
      <c r="A12" s="33" t="s">
        <v>503</v>
      </c>
      <c r="B12" s="33" t="s">
        <v>0</v>
      </c>
      <c r="C12" s="33" t="s">
        <v>0</v>
      </c>
      <c r="D12" s="33" t="s">
        <v>0</v>
      </c>
      <c r="E12" s="33" t="s">
        <v>0</v>
      </c>
      <c r="F12" s="33" t="s">
        <v>0</v>
      </c>
      <c r="G12" s="33" t="s">
        <v>0</v>
      </c>
      <c r="H12" s="33" t="s">
        <v>0</v>
      </c>
      <c r="I12" s="33" t="s">
        <v>0</v>
      </c>
      <c r="J12" s="32" t="s">
        <v>0</v>
      </c>
    </row>
    <row r="13" spans="1:10" x14ac:dyDescent="0.25">
      <c r="A13" s="1"/>
      <c r="B13" s="1"/>
      <c r="C13" s="1"/>
      <c r="D13" s="1"/>
      <c r="E13" s="1"/>
      <c r="F13" s="1"/>
      <c r="G13" s="1"/>
      <c r="H13" s="1"/>
      <c r="I13" s="1"/>
      <c r="J13" s="1"/>
    </row>
    <row r="14" spans="1:10" x14ac:dyDescent="0.25">
      <c r="A14" s="210"/>
      <c r="B14" s="210"/>
      <c r="C14" s="210"/>
      <c r="D14" s="210"/>
      <c r="E14" s="210"/>
      <c r="F14" s="210"/>
      <c r="G14" s="210"/>
      <c r="H14" s="210"/>
      <c r="I14" s="210"/>
      <c r="J14" s="210"/>
    </row>
  </sheetData>
  <mergeCells count="8">
    <mergeCell ref="A1:J1"/>
    <mergeCell ref="A14:J14"/>
    <mergeCell ref="A5:A8"/>
    <mergeCell ref="A3:J3"/>
    <mergeCell ref="B5:C7"/>
    <mergeCell ref="D5:E7"/>
    <mergeCell ref="F5:G7"/>
    <mergeCell ref="H5: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baseColWidth="10" defaultRowHeight="15" x14ac:dyDescent="0.25"/>
  <cols>
    <col min="1" max="1" width="45.7109375" bestFit="1" customWidth="1"/>
    <col min="2" max="2" width="11.5703125" bestFit="1" customWidth="1"/>
    <col min="3" max="3" width="15.140625" bestFit="1" customWidth="1"/>
    <col min="4" max="4" width="19.7109375" bestFit="1" customWidth="1"/>
  </cols>
  <sheetData>
    <row r="1" spans="1:4" ht="51.75" customHeight="1" x14ac:dyDescent="0.25">
      <c r="A1" s="172" t="s">
        <v>949</v>
      </c>
      <c r="B1" s="172"/>
      <c r="C1" s="172"/>
      <c r="D1" s="172"/>
    </row>
    <row r="2" spans="1:4" ht="15.75" x14ac:dyDescent="0.25">
      <c r="A2" s="34" t="s">
        <v>0</v>
      </c>
      <c r="B2" s="1"/>
      <c r="C2" s="1"/>
      <c r="D2" s="1"/>
    </row>
    <row r="3" spans="1:4" x14ac:dyDescent="0.25">
      <c r="A3" s="218" t="s">
        <v>841</v>
      </c>
      <c r="B3" s="219"/>
      <c r="C3" s="219"/>
      <c r="D3" s="220"/>
    </row>
    <row r="4" spans="1:4" x14ac:dyDescent="0.25">
      <c r="A4" s="35" t="s">
        <v>842</v>
      </c>
      <c r="B4" s="35" t="s">
        <v>843</v>
      </c>
      <c r="C4" s="35" t="s">
        <v>844</v>
      </c>
      <c r="D4" s="35" t="s">
        <v>2</v>
      </c>
    </row>
    <row r="5" spans="1:4" x14ac:dyDescent="0.25">
      <c r="A5" s="140" t="s">
        <v>986</v>
      </c>
      <c r="B5" s="140" t="s">
        <v>986</v>
      </c>
      <c r="C5" s="140" t="s">
        <v>986</v>
      </c>
      <c r="D5" s="140" t="s">
        <v>986</v>
      </c>
    </row>
    <row r="6" spans="1:4" x14ac:dyDescent="0.25">
      <c r="A6" s="140" t="s">
        <v>986</v>
      </c>
      <c r="B6" s="140" t="s">
        <v>986</v>
      </c>
      <c r="C6" s="140" t="s">
        <v>986</v>
      </c>
      <c r="D6" s="140" t="s">
        <v>986</v>
      </c>
    </row>
    <row r="7" spans="1:4" x14ac:dyDescent="0.25">
      <c r="A7" s="35" t="s">
        <v>503</v>
      </c>
      <c r="B7" s="35"/>
      <c r="C7" s="35"/>
      <c r="D7" s="35" t="s">
        <v>0</v>
      </c>
    </row>
    <row r="8" spans="1:4" x14ac:dyDescent="0.25">
      <c r="A8" s="2" t="s">
        <v>0</v>
      </c>
      <c r="B8" s="1"/>
      <c r="C8" s="1"/>
      <c r="D8" s="1"/>
    </row>
    <row r="9" spans="1:4" x14ac:dyDescent="0.25">
      <c r="A9" s="2" t="s">
        <v>0</v>
      </c>
      <c r="B9" s="1"/>
      <c r="C9" s="1"/>
      <c r="D9" s="1"/>
    </row>
    <row r="10" spans="1:4" x14ac:dyDescent="0.25">
      <c r="A10" s="218" t="s">
        <v>845</v>
      </c>
      <c r="B10" s="219"/>
      <c r="C10" s="219"/>
      <c r="D10" s="220"/>
    </row>
    <row r="11" spans="1:4" x14ac:dyDescent="0.25">
      <c r="A11" s="35" t="s">
        <v>846</v>
      </c>
      <c r="B11" s="35" t="s">
        <v>843</v>
      </c>
      <c r="C11" s="35" t="s">
        <v>844</v>
      </c>
      <c r="D11" s="35" t="s">
        <v>2</v>
      </c>
    </row>
    <row r="12" spans="1:4" x14ac:dyDescent="0.25">
      <c r="A12" s="140" t="s">
        <v>986</v>
      </c>
      <c r="B12" s="140" t="s">
        <v>986</v>
      </c>
      <c r="C12" s="140" t="s">
        <v>986</v>
      </c>
      <c r="D12" s="140" t="s">
        <v>986</v>
      </c>
    </row>
    <row r="13" spans="1:4" x14ac:dyDescent="0.25">
      <c r="A13" s="140" t="s">
        <v>986</v>
      </c>
      <c r="B13" s="140" t="s">
        <v>986</v>
      </c>
      <c r="C13" s="140" t="s">
        <v>986</v>
      </c>
      <c r="D13" s="140" t="s">
        <v>986</v>
      </c>
    </row>
    <row r="14" spans="1:4" x14ac:dyDescent="0.25">
      <c r="A14" s="35" t="s">
        <v>503</v>
      </c>
      <c r="B14" s="35"/>
      <c r="C14" s="35"/>
      <c r="D14" s="35" t="s">
        <v>0</v>
      </c>
    </row>
  </sheetData>
  <mergeCells count="3">
    <mergeCell ref="A3:D3"/>
    <mergeCell ref="A10:D10"/>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18</vt:lpstr>
      <vt:lpstr>19</vt:lpstr>
      <vt:lpstr>23</vt:lpstr>
      <vt:lpstr>26</vt:lpstr>
      <vt:lpstr>27</vt:lpstr>
      <vt:lpstr>28</vt:lpstr>
      <vt:lpst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Ramirez</dc:creator>
  <cp:lastModifiedBy>Edgar Ramirez</cp:lastModifiedBy>
  <dcterms:created xsi:type="dcterms:W3CDTF">2017-06-15T16:06:20Z</dcterms:created>
  <dcterms:modified xsi:type="dcterms:W3CDTF">2018-01-10T16:09:51Z</dcterms:modified>
</cp:coreProperties>
</file>