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oleObject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PRESUPUESTO Y CUENTA PUBLICA\TITULO QUINTO E INFORMACION FINANCIERA PRESUPUESTAL\CUENTA PÚBLICA\DESCENTRALIZADOS ANUAL 2017\IMUVI\"/>
    </mc:Choice>
  </mc:AlternateContent>
  <bookViews>
    <workbookView xWindow="0" yWindow="0" windowWidth="24000" windowHeight="9330"/>
  </bookViews>
  <sheets>
    <sheet name="F6 a)" sheetId="1" r:id="rId1"/>
    <sheet name="F6 b)" sheetId="2" r:id="rId2"/>
    <sheet name="F6 c)" sheetId="3" r:id="rId3"/>
    <sheet name="F6 d)" sheetId="4" r:id="rId4"/>
  </sheets>
  <externalReferences>
    <externalReference r:id="rId5"/>
  </externalReferences>
  <definedNames>
    <definedName name="ENTE_PUBLICO_A">'[1]Info General'!$C$7</definedName>
    <definedName name="GASTO_E_FIN_01">'F6 b)'!$B$27</definedName>
    <definedName name="GASTO_E_FIN_02">'F6 b)'!$C$27</definedName>
    <definedName name="GASTO_E_FIN_03">'F6 b)'!$D$27</definedName>
    <definedName name="GASTO_E_FIN_04">'F6 b)'!$E$27</definedName>
    <definedName name="GASTO_E_FIN_05">'F6 b)'!$F$27</definedName>
    <definedName name="GASTO_E_FIN_06">'F6 b)'!$G$27</definedName>
    <definedName name="GASTO_E_T1">'F6 b)'!$B$18</definedName>
    <definedName name="GASTO_E_T2">'F6 b)'!$C$18</definedName>
    <definedName name="GASTO_E_T3">'F6 b)'!$D$18</definedName>
    <definedName name="GASTO_E_T4">'F6 b)'!$E$18</definedName>
    <definedName name="GASTO_E_T5">'F6 b)'!$F$18</definedName>
    <definedName name="GASTO_E_T6">'F6 b)'!$G$18</definedName>
    <definedName name="GASTO_NE_FIN_01">'F6 b)'!$B$17</definedName>
    <definedName name="GASTO_NE_FIN_02">'F6 b)'!$C$17</definedName>
    <definedName name="GASTO_NE_FIN_03">'F6 b)'!$D$17</definedName>
    <definedName name="GASTO_NE_FIN_04">'F6 b)'!$E$17</definedName>
    <definedName name="GASTO_NE_FIN_05">'F6 b)'!$F$17</definedName>
    <definedName name="GASTO_NE_FIN_06">'F6 b)'!$G$17</definedName>
    <definedName name="GASTO_NE_T1">'F6 b)'!$B$8</definedName>
    <definedName name="GASTO_NE_T2">'F6 b)'!$C$8</definedName>
    <definedName name="GASTO_NE_T3">'F6 b)'!$D$8</definedName>
    <definedName name="GASTO_NE_T4">'F6 b)'!$E$8</definedName>
    <definedName name="GASTO_NE_T5">'F6 b)'!$F$8</definedName>
    <definedName name="GASTO_NE_T6">'F6 b)'!$G$8</definedName>
    <definedName name="TRIMESTRE">'[1]Info General'!$C$16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4" l="1"/>
  <c r="A4" i="4"/>
  <c r="G9" i="4"/>
  <c r="G10" i="4"/>
  <c r="B11" i="4"/>
  <c r="C11" i="4"/>
  <c r="C8" i="4" s="1"/>
  <c r="D11" i="4"/>
  <c r="E11" i="4"/>
  <c r="E8" i="4" s="1"/>
  <c r="F11" i="4"/>
  <c r="F8" i="4" s="1"/>
  <c r="G12" i="4"/>
  <c r="G13" i="4"/>
  <c r="G11" i="4" s="1"/>
  <c r="G14" i="4"/>
  <c r="B15" i="4"/>
  <c r="C15" i="4"/>
  <c r="D15" i="4"/>
  <c r="E15" i="4"/>
  <c r="F15" i="4"/>
  <c r="G16" i="4"/>
  <c r="G17" i="4"/>
  <c r="G18" i="4"/>
  <c r="G21" i="4"/>
  <c r="G22" i="4"/>
  <c r="B23" i="4"/>
  <c r="C23" i="4"/>
  <c r="D23" i="4"/>
  <c r="E23" i="4"/>
  <c r="F23" i="4"/>
  <c r="G24" i="4"/>
  <c r="G23" i="4" s="1"/>
  <c r="G25" i="4"/>
  <c r="G26" i="4"/>
  <c r="B27" i="4"/>
  <c r="C27" i="4"/>
  <c r="D27" i="4"/>
  <c r="E27" i="4"/>
  <c r="F27" i="4"/>
  <c r="G28" i="4"/>
  <c r="G27" i="4" s="1"/>
  <c r="G29" i="4"/>
  <c r="G30" i="4"/>
  <c r="G74" i="3"/>
  <c r="G73" i="3"/>
  <c r="G72" i="3"/>
  <c r="G71" i="3"/>
  <c r="G70" i="3" s="1"/>
  <c r="F70" i="3"/>
  <c r="E70" i="3"/>
  <c r="D70" i="3"/>
  <c r="C70" i="3"/>
  <c r="B70" i="3"/>
  <c r="G69" i="3"/>
  <c r="G68" i="3"/>
  <c r="G67" i="3"/>
  <c r="G66" i="3"/>
  <c r="G65" i="3"/>
  <c r="G64" i="3"/>
  <c r="G63" i="3"/>
  <c r="G62" i="3"/>
  <c r="G61" i="3"/>
  <c r="F60" i="3"/>
  <c r="E60" i="3"/>
  <c r="D60" i="3"/>
  <c r="C60" i="3"/>
  <c r="B60" i="3"/>
  <c r="G59" i="3"/>
  <c r="G58" i="3"/>
  <c r="G57" i="3"/>
  <c r="G56" i="3"/>
  <c r="G55" i="3"/>
  <c r="G54" i="3"/>
  <c r="G53" i="3"/>
  <c r="F52" i="3"/>
  <c r="E52" i="3"/>
  <c r="E42" i="3" s="1"/>
  <c r="D52" i="3"/>
  <c r="C52" i="3"/>
  <c r="B52" i="3"/>
  <c r="G51" i="3"/>
  <c r="G50" i="3"/>
  <c r="G49" i="3"/>
  <c r="G48" i="3"/>
  <c r="G47" i="3"/>
  <c r="G46" i="3"/>
  <c r="G45" i="3"/>
  <c r="G44" i="3"/>
  <c r="G43" i="3"/>
  <c r="F43" i="3"/>
  <c r="F42" i="3" s="1"/>
  <c r="E43" i="3"/>
  <c r="D43" i="3"/>
  <c r="C43" i="3"/>
  <c r="C42" i="3" s="1"/>
  <c r="B43" i="3"/>
  <c r="B42" i="3"/>
  <c r="G40" i="3"/>
  <c r="G39" i="3"/>
  <c r="G38" i="3"/>
  <c r="G37" i="3"/>
  <c r="G36" i="3" s="1"/>
  <c r="F36" i="3"/>
  <c r="E36" i="3"/>
  <c r="D36" i="3"/>
  <c r="C36" i="3"/>
  <c r="B36" i="3"/>
  <c r="G35" i="3"/>
  <c r="G34" i="3"/>
  <c r="G33" i="3"/>
  <c r="G32" i="3"/>
  <c r="G31" i="3"/>
  <c r="G30" i="3"/>
  <c r="G29" i="3"/>
  <c r="G28" i="3"/>
  <c r="G27" i="3"/>
  <c r="F26" i="3"/>
  <c r="F8" i="3" s="1"/>
  <c r="E26" i="3"/>
  <c r="D26" i="3"/>
  <c r="C26" i="3"/>
  <c r="B26" i="3"/>
  <c r="B8" i="3" s="1"/>
  <c r="G25" i="3"/>
  <c r="G24" i="3"/>
  <c r="G23" i="3"/>
  <c r="G22" i="3"/>
  <c r="G21" i="3"/>
  <c r="G20" i="3"/>
  <c r="G19" i="3"/>
  <c r="G18" i="3"/>
  <c r="F18" i="3"/>
  <c r="E18" i="3"/>
  <c r="D18" i="3"/>
  <c r="C18" i="3"/>
  <c r="B18" i="3"/>
  <c r="G17" i="3"/>
  <c r="G16" i="3"/>
  <c r="G15" i="3"/>
  <c r="G14" i="3"/>
  <c r="G13" i="3"/>
  <c r="G12" i="3"/>
  <c r="G11" i="3"/>
  <c r="G10" i="3"/>
  <c r="F9" i="3"/>
  <c r="E9" i="3"/>
  <c r="E8" i="3" s="1"/>
  <c r="D9" i="3"/>
  <c r="D8" i="3" s="1"/>
  <c r="C9" i="3"/>
  <c r="B9" i="3"/>
  <c r="C8" i="3"/>
  <c r="A4" i="3"/>
  <c r="A1" i="3"/>
  <c r="G26" i="2"/>
  <c r="G25" i="2"/>
  <c r="G24" i="2"/>
  <c r="G23" i="2"/>
  <c r="G22" i="2"/>
  <c r="G21" i="2"/>
  <c r="G20" i="2"/>
  <c r="G19" i="2"/>
  <c r="F18" i="2"/>
  <c r="E18" i="2"/>
  <c r="D18" i="2"/>
  <c r="C18" i="2"/>
  <c r="B18" i="2"/>
  <c r="G16" i="2"/>
  <c r="G15" i="2"/>
  <c r="G14" i="2"/>
  <c r="G13" i="2"/>
  <c r="G12" i="2"/>
  <c r="G11" i="2"/>
  <c r="G10" i="2"/>
  <c r="G8" i="2" s="1"/>
  <c r="G9" i="2"/>
  <c r="F8" i="2"/>
  <c r="F28" i="2" s="1"/>
  <c r="E8" i="2"/>
  <c r="E28" i="2" s="1"/>
  <c r="D8" i="2"/>
  <c r="D28" i="2" s="1"/>
  <c r="C8" i="2"/>
  <c r="B8" i="2"/>
  <c r="B28" i="2" s="1"/>
  <c r="A4" i="2"/>
  <c r="A1" i="2"/>
  <c r="G156" i="1"/>
  <c r="G155" i="1"/>
  <c r="G154" i="1"/>
  <c r="G153" i="1"/>
  <c r="G152" i="1"/>
  <c r="G151" i="1"/>
  <c r="G150" i="1"/>
  <c r="F149" i="1"/>
  <c r="E149" i="1"/>
  <c r="D149" i="1"/>
  <c r="C149" i="1"/>
  <c r="B149" i="1"/>
  <c r="G148" i="1"/>
  <c r="G147" i="1"/>
  <c r="G146" i="1"/>
  <c r="G145" i="1" s="1"/>
  <c r="F145" i="1"/>
  <c r="E145" i="1"/>
  <c r="D145" i="1"/>
  <c r="C145" i="1"/>
  <c r="B145" i="1"/>
  <c r="G144" i="1"/>
  <c r="G143" i="1"/>
  <c r="G142" i="1"/>
  <c r="G141" i="1"/>
  <c r="G140" i="1"/>
  <c r="G139" i="1"/>
  <c r="G138" i="1"/>
  <c r="G137" i="1"/>
  <c r="G136" i="1" s="1"/>
  <c r="F136" i="1"/>
  <c r="E136" i="1"/>
  <c r="D136" i="1"/>
  <c r="C136" i="1"/>
  <c r="B136" i="1"/>
  <c r="G135" i="1"/>
  <c r="G134" i="1"/>
  <c r="G133" i="1"/>
  <c r="F132" i="1"/>
  <c r="E132" i="1"/>
  <c r="D132" i="1"/>
  <c r="C132" i="1"/>
  <c r="B132" i="1"/>
  <c r="G131" i="1"/>
  <c r="G130" i="1"/>
  <c r="G129" i="1"/>
  <c r="G128" i="1"/>
  <c r="G127" i="1"/>
  <c r="G126" i="1"/>
  <c r="G125" i="1"/>
  <c r="G124" i="1"/>
  <c r="G123" i="1"/>
  <c r="G122" i="1"/>
  <c r="F122" i="1"/>
  <c r="E122" i="1"/>
  <c r="D122" i="1"/>
  <c r="C122" i="1"/>
  <c r="B122" i="1"/>
  <c r="G121" i="1"/>
  <c r="G120" i="1"/>
  <c r="G119" i="1"/>
  <c r="G118" i="1"/>
  <c r="G117" i="1"/>
  <c r="G116" i="1"/>
  <c r="G115" i="1"/>
  <c r="G112" i="1" s="1"/>
  <c r="G114" i="1"/>
  <c r="G113" i="1"/>
  <c r="F112" i="1"/>
  <c r="E112" i="1"/>
  <c r="D112" i="1"/>
  <c r="C112" i="1"/>
  <c r="B112" i="1"/>
  <c r="G111" i="1"/>
  <c r="G110" i="1"/>
  <c r="G109" i="1"/>
  <c r="G108" i="1"/>
  <c r="G107" i="1"/>
  <c r="G106" i="1"/>
  <c r="G105" i="1"/>
  <c r="G104" i="1"/>
  <c r="G103" i="1"/>
  <c r="G102" i="1" s="1"/>
  <c r="F102" i="1"/>
  <c r="E102" i="1"/>
  <c r="D102" i="1"/>
  <c r="C102" i="1"/>
  <c r="B102" i="1"/>
  <c r="G101" i="1"/>
  <c r="G100" i="1"/>
  <c r="G99" i="1"/>
  <c r="G98" i="1"/>
  <c r="G97" i="1"/>
  <c r="G96" i="1"/>
  <c r="G95" i="1"/>
  <c r="G94" i="1"/>
  <c r="G93" i="1"/>
  <c r="F92" i="1"/>
  <c r="E92" i="1"/>
  <c r="D92" i="1"/>
  <c r="C92" i="1"/>
  <c r="B92" i="1"/>
  <c r="G91" i="1"/>
  <c r="G90" i="1"/>
  <c r="G89" i="1"/>
  <c r="G88" i="1"/>
  <c r="G87" i="1"/>
  <c r="G86" i="1"/>
  <c r="G85" i="1"/>
  <c r="F84" i="1"/>
  <c r="E84" i="1"/>
  <c r="E83" i="1" s="1"/>
  <c r="D84" i="1"/>
  <c r="C84" i="1"/>
  <c r="B84" i="1"/>
  <c r="C83" i="1"/>
  <c r="G81" i="1"/>
  <c r="G80" i="1"/>
  <c r="G79" i="1"/>
  <c r="G78" i="1"/>
  <c r="G77" i="1"/>
  <c r="G76" i="1"/>
  <c r="G75" i="1"/>
  <c r="F74" i="1"/>
  <c r="E74" i="1"/>
  <c r="D74" i="1"/>
  <c r="C74" i="1"/>
  <c r="B74" i="1"/>
  <c r="G73" i="1"/>
  <c r="G72" i="1"/>
  <c r="G71" i="1"/>
  <c r="G70" i="1" s="1"/>
  <c r="F70" i="1"/>
  <c r="E70" i="1"/>
  <c r="D70" i="1"/>
  <c r="C70" i="1"/>
  <c r="B70" i="1"/>
  <c r="G69" i="1"/>
  <c r="G68" i="1"/>
  <c r="G67" i="1"/>
  <c r="G66" i="1"/>
  <c r="G65" i="1"/>
  <c r="G64" i="1"/>
  <c r="G63" i="1"/>
  <c r="G62" i="1"/>
  <c r="F61" i="1"/>
  <c r="E61" i="1"/>
  <c r="D61" i="1"/>
  <c r="C61" i="1"/>
  <c r="B61" i="1"/>
  <c r="G60" i="1"/>
  <c r="G59" i="1"/>
  <c r="G58" i="1"/>
  <c r="G57" i="1" s="1"/>
  <c r="F57" i="1"/>
  <c r="E57" i="1"/>
  <c r="D57" i="1"/>
  <c r="C57" i="1"/>
  <c r="B57" i="1"/>
  <c r="G56" i="1"/>
  <c r="G55" i="1"/>
  <c r="G54" i="1"/>
  <c r="G53" i="1"/>
  <c r="G52" i="1"/>
  <c r="G51" i="1"/>
  <c r="G50" i="1"/>
  <c r="G49" i="1"/>
  <c r="G48" i="1"/>
  <c r="F47" i="1"/>
  <c r="E47" i="1"/>
  <c r="D47" i="1"/>
  <c r="C47" i="1"/>
  <c r="B47" i="1"/>
  <c r="G46" i="1"/>
  <c r="G45" i="1"/>
  <c r="G44" i="1"/>
  <c r="G43" i="1"/>
  <c r="G42" i="1"/>
  <c r="G41" i="1"/>
  <c r="G40" i="1"/>
  <c r="G39" i="1"/>
  <c r="G38" i="1"/>
  <c r="F37" i="1"/>
  <c r="E37" i="1"/>
  <c r="D37" i="1"/>
  <c r="C37" i="1"/>
  <c r="B37" i="1"/>
  <c r="G36" i="1"/>
  <c r="G35" i="1"/>
  <c r="G34" i="1"/>
  <c r="G33" i="1"/>
  <c r="G32" i="1"/>
  <c r="G31" i="1"/>
  <c r="G30" i="1"/>
  <c r="G29" i="1"/>
  <c r="G28" i="1"/>
  <c r="F27" i="1"/>
  <c r="E27" i="1"/>
  <c r="D27" i="1"/>
  <c r="C27" i="1"/>
  <c r="B27" i="1"/>
  <c r="G26" i="1"/>
  <c r="G25" i="1"/>
  <c r="G24" i="1"/>
  <c r="G23" i="1"/>
  <c r="G22" i="1"/>
  <c r="G21" i="1"/>
  <c r="G20" i="1"/>
  <c r="G19" i="1"/>
  <c r="G18" i="1"/>
  <c r="G17" i="1" s="1"/>
  <c r="F17" i="1"/>
  <c r="E17" i="1"/>
  <c r="D17" i="1"/>
  <c r="C17" i="1"/>
  <c r="B17" i="1"/>
  <c r="G16" i="1"/>
  <c r="G15" i="1"/>
  <c r="G14" i="1"/>
  <c r="G13" i="1"/>
  <c r="G12" i="1"/>
  <c r="G11" i="1"/>
  <c r="G10" i="1"/>
  <c r="F9" i="1"/>
  <c r="E9" i="1"/>
  <c r="D9" i="1"/>
  <c r="C9" i="1"/>
  <c r="C8" i="1" s="1"/>
  <c r="C158" i="1" s="1"/>
  <c r="B9" i="1"/>
  <c r="A4" i="1"/>
  <c r="A1" i="1"/>
  <c r="B20" i="4" l="1"/>
  <c r="E20" i="4"/>
  <c r="G15" i="4"/>
  <c r="G8" i="4" s="1"/>
  <c r="D8" i="4"/>
  <c r="D20" i="4"/>
  <c r="D32" i="4" s="1"/>
  <c r="F20" i="4"/>
  <c r="F32" i="4" s="1"/>
  <c r="C20" i="4"/>
  <c r="C32" i="4" s="1"/>
  <c r="B8" i="4"/>
  <c r="E32" i="4"/>
  <c r="G20" i="4"/>
  <c r="G32" i="4" s="1"/>
  <c r="G52" i="3"/>
  <c r="G42" i="3" s="1"/>
  <c r="G76" i="3" s="1"/>
  <c r="G60" i="3"/>
  <c r="C76" i="3"/>
  <c r="G9" i="3"/>
  <c r="G8" i="3" s="1"/>
  <c r="G26" i="3"/>
  <c r="D42" i="3"/>
  <c r="D76" i="3" s="1"/>
  <c r="E76" i="3"/>
  <c r="F76" i="3"/>
  <c r="B76" i="3"/>
  <c r="G18" i="2"/>
  <c r="G28" i="2" s="1"/>
  <c r="C28" i="2"/>
  <c r="G9" i="1"/>
  <c r="D8" i="1"/>
  <c r="G47" i="1"/>
  <c r="G74" i="1"/>
  <c r="B83" i="1"/>
  <c r="F83" i="1"/>
  <c r="G149" i="1"/>
  <c r="E8" i="1"/>
  <c r="E158" i="1" s="1"/>
  <c r="G37" i="1"/>
  <c r="G92" i="1"/>
  <c r="B8" i="1"/>
  <c r="F8" i="1"/>
  <c r="F158" i="1" s="1"/>
  <c r="G27" i="1"/>
  <c r="G61" i="1"/>
  <c r="G84" i="1"/>
  <c r="D83" i="1"/>
  <c r="G132" i="1"/>
  <c r="G8" i="1"/>
  <c r="B158" i="1"/>
  <c r="G83" i="1"/>
  <c r="B32" i="4" l="1"/>
  <c r="D158" i="1"/>
  <c r="G158" i="1"/>
</calcChain>
</file>

<file path=xl/sharedStrings.xml><?xml version="1.0" encoding="utf-8"?>
<sst xmlns="http://schemas.openxmlformats.org/spreadsheetml/2006/main" count="304" uniqueCount="157">
  <si>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</si>
  <si>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</si>
  <si>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</si>
  <si>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</si>
  <si>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</si>
  <si>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</si>
  <si>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</si>
  <si>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</si>
  <si>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</si>
  <si>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</si>
  <si>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</si>
  <si>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</si>
  <si>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</si>
  <si>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</si>
  <si>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</si>
  <si>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</si>
  <si>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</si>
  <si>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</si>
  <si>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</si>
  <si>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</si>
  <si>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</si>
  <si>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</si>
  <si>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</si>
  <si>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</si>
  <si>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</si>
  <si>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</si>
  <si>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</si>
  <si>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</si>
  <si>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</si>
  <si>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</si>
  <si>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</si>
  <si>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</si>
  <si>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</si>
  <si>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</si>
  <si>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</si>
  <si>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</si>
  <si>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</si>
  <si>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</si>
  <si>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</si>
  <si>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</si>
  <si>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</si>
  <si>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</si>
  <si>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</si>
  <si>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</si>
  <si>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</si>
  <si>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</si>
  <si>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</si>
  <si>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</si>
  <si>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</si>
  <si>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</si>
  <si>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</si>
  <si>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</si>
  <si>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</si>
  <si>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</si>
  <si>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</si>
  <si>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</si>
  <si>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</si>
  <si>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</si>
  <si>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</si>
  <si>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</si>
  <si>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</si>
  <si>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</si>
  <si>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</si>
  <si>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</si>
  <si>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</si>
  <si>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</si>
  <si>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</si>
  <si>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</si>
  <si>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</si>
  <si>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</si>
  <si>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</si>
  <si>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</si>
  <si>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</si>
  <si>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</si>
  <si>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</si>
  <si>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</si>
  <si>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</si>
  <si>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</si>
  <si>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</si>
  <si>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</si>
  <si>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</si>
  <si>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</si>
  <si>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</si>
  <si>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</si>
  <si>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</si>
  <si>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</si>
  <si>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</si>
  <si>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</si>
  <si>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Ampliaciones/ (Reducciones)</t>
  </si>
  <si>
    <t>Modificado</t>
  </si>
  <si>
    <t>Pagado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</si>
  <si>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</si>
  <si>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</si>
  <si>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</si>
  <si>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</si>
  <si>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</si>
  <si>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</si>
  <si>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</si>
  <si>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</si>
  <si>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</si>
  <si>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*</t>
  </si>
  <si>
    <t>II. Gasto Etiquetado (II=A+B+C+D+E+F+G+H)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</si>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</sst>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270">
        <stop position="0">
          <color theme="4" tint="-0.25098422193060094"/>
        </stop>
        <stop position="1">
          <color theme="4" tint="-0.49803155613879818"/>
        </stop>
      </gradient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5">
    <xf numFmtId="0" fontId="0" fillId="0" borderId="0" xfId="0"/>
    <xf numFmtId="0" fontId="3" fillId="0" borderId="0" xfId="0" applyFont="1"/>
    <xf numFmtId="0" fontId="2" fillId="2" borderId="1" xfId="0" applyFont="1" applyFill="1" applyBorder="1" applyAlignment="1">
      <alignment horizontal="left" vertical="center" indent="3"/>
    </xf>
    <xf numFmtId="0" fontId="3" fillId="2" borderId="2" xfId="0" applyFont="1" applyFill="1" applyBorder="1" applyAlignment="1">
      <alignment horizontal="left" vertical="center" indent="6"/>
    </xf>
    <xf numFmtId="0" fontId="3" fillId="2" borderId="2" xfId="0" applyFont="1" applyFill="1" applyBorder="1" applyAlignment="1">
      <alignment horizontal="left" vertical="center" indent="9"/>
    </xf>
    <xf numFmtId="0" fontId="3" fillId="2" borderId="2" xfId="0" applyFont="1" applyFill="1" applyBorder="1" applyAlignment="1">
      <alignment horizontal="left" vertical="center" indent="3"/>
    </xf>
    <xf numFmtId="0" fontId="2" fillId="2" borderId="2" xfId="0" applyFont="1" applyFill="1" applyBorder="1" applyAlignment="1">
      <alignment horizontal="left" vertical="center" indent="3"/>
    </xf>
    <xf numFmtId="0" fontId="3" fillId="2" borderId="2" xfId="0" applyFont="1" applyFill="1" applyBorder="1" applyAlignment="1">
      <alignment horizontal="left" indent="9"/>
    </xf>
    <xf numFmtId="0" fontId="3" fillId="2" borderId="2" xfId="0" applyFont="1" applyFill="1" applyBorder="1" applyAlignment="1">
      <alignment horizontal="left" indent="3"/>
    </xf>
    <xf numFmtId="0" fontId="2" fillId="2" borderId="2" xfId="0" applyFont="1" applyFill="1" applyBorder="1" applyAlignment="1">
      <alignment horizontal="left" indent="3"/>
    </xf>
    <xf numFmtId="0" fontId="3" fillId="0" borderId="3" xfId="0" applyFont="1" applyBorder="1" applyAlignment="1">
      <alignment vertical="center"/>
    </xf>
    <xf numFmtId="0" fontId="3" fillId="0" borderId="0" xfId="0" applyFont="1" applyBorder="1"/>
    <xf numFmtId="0" fontId="4" fillId="3" borderId="1" xfId="0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 applyProtection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43" fontId="2" fillId="2" borderId="2" xfId="1" applyFont="1" applyFill="1" applyBorder="1" applyAlignment="1" applyProtection="1">
      <alignment vertical="center"/>
      <protection locked="0"/>
    </xf>
    <xf numFmtId="43" fontId="3" fillId="2" borderId="2" xfId="1" applyFont="1" applyFill="1" applyBorder="1" applyAlignment="1" applyProtection="1">
      <alignment vertical="center"/>
      <protection locked="0"/>
    </xf>
    <xf numFmtId="43" fontId="3" fillId="2" borderId="2" xfId="1" applyFont="1" applyFill="1" applyBorder="1" applyAlignment="1">
      <alignment vertical="center"/>
    </xf>
    <xf numFmtId="43" fontId="3" fillId="0" borderId="3" xfId="1" applyFont="1" applyBorder="1"/>
    <xf numFmtId="43" fontId="3" fillId="0" borderId="0" xfId="1" applyFont="1"/>
    <xf numFmtId="0" fontId="2" fillId="0" borderId="1" xfId="0" applyFont="1" applyFill="1" applyBorder="1" applyAlignment="1">
      <alignment horizontal="left" vertical="center" indent="3"/>
    </xf>
    <xf numFmtId="0" fontId="3" fillId="0" borderId="2" xfId="0" applyFont="1" applyFill="1" applyBorder="1" applyAlignment="1" applyProtection="1">
      <alignment horizontal="left" vertical="center" indent="6"/>
      <protection locked="0"/>
    </xf>
    <xf numFmtId="0" fontId="3" fillId="0" borderId="0" xfId="0" applyFont="1" applyProtection="1">
      <protection locked="0"/>
    </xf>
    <xf numFmtId="0" fontId="5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 indent="3"/>
    </xf>
    <xf numFmtId="0" fontId="3" fillId="0" borderId="3" xfId="0" applyFont="1" applyFill="1" applyBorder="1" applyAlignment="1">
      <alignment vertical="center"/>
    </xf>
    <xf numFmtId="0" fontId="3" fillId="0" borderId="0" xfId="0" applyFont="1" applyFill="1" applyBorder="1"/>
    <xf numFmtId="0" fontId="4" fillId="3" borderId="5" xfId="0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8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</xf>
    <xf numFmtId="0" fontId="4" fillId="3" borderId="9" xfId="0" applyFont="1" applyFill="1" applyBorder="1" applyAlignment="1" applyProtection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43" fontId="2" fillId="0" borderId="1" xfId="1" applyFont="1" applyFill="1" applyBorder="1" applyAlignment="1" applyProtection="1">
      <alignment vertical="center"/>
      <protection locked="0"/>
    </xf>
    <xf numFmtId="43" fontId="3" fillId="0" borderId="2" xfId="1" applyFont="1" applyFill="1" applyBorder="1" applyAlignment="1" applyProtection="1">
      <alignment vertical="center"/>
      <protection locked="0"/>
    </xf>
    <xf numFmtId="43" fontId="3" fillId="0" borderId="2" xfId="1" applyFont="1" applyFill="1" applyBorder="1" applyAlignment="1">
      <alignment vertical="center"/>
    </xf>
    <xf numFmtId="43" fontId="2" fillId="0" borderId="2" xfId="1" applyFont="1" applyFill="1" applyBorder="1" applyAlignment="1" applyProtection="1">
      <alignment vertical="center"/>
      <protection locked="0"/>
    </xf>
    <xf numFmtId="43" fontId="3" fillId="0" borderId="3" xfId="1" applyFont="1" applyBorder="1" applyAlignment="1">
      <alignment vertical="center"/>
    </xf>
    <xf numFmtId="0" fontId="3" fillId="0" borderId="2" xfId="0" applyFont="1" applyFill="1" applyBorder="1" applyAlignment="1">
      <alignment horizontal="left" vertical="center" indent="6"/>
    </xf>
    <xf numFmtId="0" fontId="3" fillId="0" borderId="2" xfId="0" applyFont="1" applyFill="1" applyBorder="1" applyAlignment="1">
      <alignment horizontal="left" vertical="center" indent="9"/>
    </xf>
    <xf numFmtId="0" fontId="3" fillId="0" borderId="2" xfId="0" applyFont="1" applyFill="1" applyBorder="1" applyAlignment="1">
      <alignment horizontal="left" vertical="center" wrapText="1" indent="9"/>
    </xf>
    <xf numFmtId="0" fontId="3" fillId="0" borderId="2" xfId="0" applyFont="1" applyFill="1" applyBorder="1" applyAlignment="1">
      <alignment horizontal="left" vertical="center" wrapText="1" indent="6"/>
    </xf>
    <xf numFmtId="0" fontId="3" fillId="0" borderId="2" xfId="0" applyFont="1" applyFill="1" applyBorder="1" applyAlignment="1">
      <alignment horizontal="left" wrapText="1" indent="9"/>
    </xf>
    <xf numFmtId="0" fontId="4" fillId="3" borderId="13" xfId="0" applyFont="1" applyFill="1" applyBorder="1" applyAlignment="1">
      <alignment horizontal="center" vertical="center"/>
    </xf>
    <xf numFmtId="43" fontId="2" fillId="0" borderId="7" xfId="1" applyFont="1" applyFill="1" applyBorder="1" applyAlignment="1" applyProtection="1">
      <alignment vertical="center"/>
      <protection locked="0"/>
    </xf>
    <xf numFmtId="43" fontId="3" fillId="0" borderId="9" xfId="1" applyFont="1" applyFill="1" applyBorder="1" applyAlignment="1" applyProtection="1">
      <alignment vertical="center"/>
      <protection locked="0"/>
    </xf>
    <xf numFmtId="43" fontId="2" fillId="0" borderId="9" xfId="1" applyFont="1" applyFill="1" applyBorder="1" applyAlignment="1" applyProtection="1">
      <alignment vertical="center"/>
      <protection locked="0"/>
    </xf>
    <xf numFmtId="43" fontId="3" fillId="0" borderId="9" xfId="1" applyFont="1" applyFill="1" applyBorder="1" applyAlignment="1" applyProtection="1">
      <alignment vertical="center" wrapText="1"/>
      <protection locked="0"/>
    </xf>
    <xf numFmtId="43" fontId="3" fillId="0" borderId="9" xfId="1" applyFont="1" applyFill="1" applyBorder="1" applyAlignment="1">
      <alignment vertical="center"/>
    </xf>
    <xf numFmtId="43" fontId="3" fillId="0" borderId="12" xfId="1" applyFont="1" applyFill="1" applyBorder="1"/>
    <xf numFmtId="0" fontId="4" fillId="3" borderId="13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43" fontId="2" fillId="0" borderId="9" xfId="1" applyFont="1" applyFill="1" applyBorder="1" applyAlignment="1" applyProtection="1">
      <alignment horizontal="right" vertical="center"/>
      <protection locked="0"/>
    </xf>
    <xf numFmtId="43" fontId="3" fillId="0" borderId="9" xfId="1" applyFont="1" applyFill="1" applyBorder="1" applyAlignment="1" applyProtection="1">
      <alignment horizontal="right" vertical="center"/>
      <protection locked="0"/>
    </xf>
    <xf numFmtId="43" fontId="3" fillId="0" borderId="9" xfId="1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 indent="3"/>
    </xf>
    <xf numFmtId="43" fontId="3" fillId="0" borderId="12" xfId="1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1133333</xdr:colOff>
      <xdr:row>4</xdr:row>
      <xdr:rowOff>142786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33333" cy="7142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3133725</xdr:colOff>
          <xdr:row>1048575</xdr:row>
          <xdr:rowOff>0</xdr:rowOff>
        </xdr:from>
        <xdr:to>
          <xdr:col>1</xdr:col>
          <xdr:colOff>314325</xdr:colOff>
          <xdr:row>1048575</xdr:row>
          <xdr:rowOff>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3133725</xdr:colOff>
          <xdr:row>1048575</xdr:row>
          <xdr:rowOff>0</xdr:rowOff>
        </xdr:from>
        <xdr:to>
          <xdr:col>1</xdr:col>
          <xdr:colOff>314325</xdr:colOff>
          <xdr:row>1048575</xdr:row>
          <xdr:rowOff>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3133725</xdr:colOff>
          <xdr:row>1048575</xdr:row>
          <xdr:rowOff>0</xdr:rowOff>
        </xdr:from>
        <xdr:to>
          <xdr:col>1</xdr:col>
          <xdr:colOff>314325</xdr:colOff>
          <xdr:row>1048575</xdr:row>
          <xdr:rowOff>0</xdr:rowOff>
        </xdr:to>
        <xdr:sp macro="" textlink="">
          <xdr:nvSpPr>
            <xdr:cNvPr id="2051" name="Object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0</xdr:col>
      <xdr:colOff>1133333</xdr:colOff>
      <xdr:row>4</xdr:row>
      <xdr:rowOff>142786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33333" cy="71428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1133333</xdr:colOff>
      <xdr:row>4</xdr:row>
      <xdr:rowOff>142786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33333" cy="71428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1133333</xdr:colOff>
      <xdr:row>5</xdr:row>
      <xdr:rowOff>9525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33333" cy="7239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51_LDF_1700_MCYA_VI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VIVIENDA DEL MUNICIPIO DE CELAYA, GUANAJUATO, Gobierno del Estado de Guanajuato (a)</v>
          </cell>
        </row>
        <row r="16">
          <cell r="C16" t="str">
            <v>Del 1 de enero al 31 de diciembre de 2017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Relationship Id="rId6" Type="http://schemas.openxmlformats.org/officeDocument/2006/relationships/oleObject" Target="../embeddings/oleObject3.bin"/><Relationship Id="rId5" Type="http://schemas.openxmlformats.org/officeDocument/2006/relationships/oleObject" Target="../embeddings/oleObject2.bin"/><Relationship Id="rId4" Type="http://schemas.openxmlformats.org/officeDocument/2006/relationships/image" Target="../media/image2.emf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61"/>
  <sheetViews>
    <sheetView tabSelected="1" workbookViewId="0">
      <selection sqref="A1:G1"/>
    </sheetView>
  </sheetViews>
  <sheetFormatPr baseColWidth="10" defaultColWidth="10.7109375" defaultRowHeight="11.25" zeroHeight="1" x14ac:dyDescent="0.2"/>
  <cols>
    <col min="1" max="1" width="102.85546875" style="1" customWidth="1"/>
    <col min="2" max="6" width="20.7109375" style="1" customWidth="1"/>
    <col min="7" max="7" width="17.5703125" style="1" customWidth="1"/>
    <col min="8" max="16383" width="0" style="1" hidden="1" customWidth="1"/>
    <col min="16384" max="16384" width="1.28515625" style="1" hidden="1" customWidth="1"/>
  </cols>
  <sheetData>
    <row r="1" spans="1:7" x14ac:dyDescent="0.2">
      <c r="A1" s="12" t="str">
        <f>ENTE_PUBLICO_A</f>
        <v>INSTITUTO MUNICIPAL DE VIVIENDA DEL MUNICIPIO DE CELAYA, GUANAJUATO, Gobierno del Estado de Guanajuato (a)</v>
      </c>
      <c r="B1" s="12"/>
      <c r="C1" s="12"/>
      <c r="D1" s="12"/>
      <c r="E1" s="12"/>
      <c r="F1" s="12"/>
      <c r="G1" s="12"/>
    </row>
    <row r="2" spans="1:7" x14ac:dyDescent="0.2">
      <c r="A2" s="13" t="s">
        <v>0</v>
      </c>
      <c r="B2" s="13"/>
      <c r="C2" s="13"/>
      <c r="D2" s="13"/>
      <c r="E2" s="13"/>
      <c r="F2" s="13"/>
      <c r="G2" s="13"/>
    </row>
    <row r="3" spans="1:7" x14ac:dyDescent="0.2">
      <c r="A3" s="13" t="s">
        <v>1</v>
      </c>
      <c r="B3" s="13"/>
      <c r="C3" s="13"/>
      <c r="D3" s="13"/>
      <c r="E3" s="13"/>
      <c r="F3" s="13"/>
      <c r="G3" s="13"/>
    </row>
    <row r="4" spans="1:7" x14ac:dyDescent="0.2">
      <c r="A4" s="14" t="str">
        <f>TRIMESTRE</f>
        <v>Del 1 de enero al 31 de diciembre de 2017 (b)</v>
      </c>
      <c r="B4" s="14"/>
      <c r="C4" s="14"/>
      <c r="D4" s="14"/>
      <c r="E4" s="14"/>
      <c r="F4" s="14"/>
      <c r="G4" s="14"/>
    </row>
    <row r="5" spans="1:7" x14ac:dyDescent="0.2">
      <c r="A5" s="15" t="s">
        <v>2</v>
      </c>
      <c r="B5" s="15"/>
      <c r="C5" s="15"/>
      <c r="D5" s="15"/>
      <c r="E5" s="15"/>
      <c r="F5" s="15"/>
      <c r="G5" s="15"/>
    </row>
    <row r="6" spans="1:7" x14ac:dyDescent="0.2">
      <c r="A6" s="16" t="s">
        <v>3</v>
      </c>
      <c r="B6" s="16" t="s">
        <v>4</v>
      </c>
      <c r="C6" s="16"/>
      <c r="D6" s="16"/>
      <c r="E6" s="16"/>
      <c r="F6" s="16"/>
      <c r="G6" s="17" t="s">
        <v>5</v>
      </c>
    </row>
    <row r="7" spans="1:7" ht="22.5" x14ac:dyDescent="0.2">
      <c r="A7" s="16"/>
      <c r="B7" s="18" t="s">
        <v>6</v>
      </c>
      <c r="C7" s="18" t="s">
        <v>7</v>
      </c>
      <c r="D7" s="18" t="s">
        <v>8</v>
      </c>
      <c r="E7" s="18" t="s">
        <v>9</v>
      </c>
      <c r="F7" s="18" t="s">
        <v>10</v>
      </c>
      <c r="G7" s="16"/>
    </row>
    <row r="8" spans="1:7" x14ac:dyDescent="0.2">
      <c r="A8" s="2" t="s">
        <v>11</v>
      </c>
      <c r="B8" s="19">
        <f>SUM(B9,B17,B27,B37,B47,B57,B61,B70,B74)</f>
        <v>7811879.8300000001</v>
      </c>
      <c r="C8" s="19">
        <f t="shared" ref="C8:G8" si="0">SUM(C9,C17,C27,C37,C47,C57,C61,C70,C74)</f>
        <v>2502036.7799999998</v>
      </c>
      <c r="D8" s="19">
        <f t="shared" si="0"/>
        <v>10313916.610000001</v>
      </c>
      <c r="E8" s="19">
        <f t="shared" si="0"/>
        <v>9127124.0800000001</v>
      </c>
      <c r="F8" s="19">
        <f t="shared" si="0"/>
        <v>8603919.4200000018</v>
      </c>
      <c r="G8" s="19">
        <f t="shared" si="0"/>
        <v>1186792.53</v>
      </c>
    </row>
    <row r="9" spans="1:7" x14ac:dyDescent="0.2">
      <c r="A9" s="3" t="s">
        <v>12</v>
      </c>
      <c r="B9" s="20">
        <f>SUM(B10:B16)</f>
        <v>4148009.2</v>
      </c>
      <c r="C9" s="20">
        <f t="shared" ref="C9:F9" si="1">SUM(C10:C16)</f>
        <v>-7199.9999999999982</v>
      </c>
      <c r="D9" s="20">
        <f t="shared" si="1"/>
        <v>4140809.2</v>
      </c>
      <c r="E9" s="20">
        <f t="shared" si="1"/>
        <v>3863831.2300000004</v>
      </c>
      <c r="F9" s="20">
        <f t="shared" si="1"/>
        <v>3798268.4400000004</v>
      </c>
      <c r="G9" s="20">
        <f>SUM(G10:G16)</f>
        <v>276977.97000000009</v>
      </c>
    </row>
    <row r="10" spans="1:7" x14ac:dyDescent="0.2">
      <c r="A10" s="4" t="s">
        <v>13</v>
      </c>
      <c r="B10" s="20">
        <v>2077942.74</v>
      </c>
      <c r="C10" s="20">
        <v>-23545</v>
      </c>
      <c r="D10" s="20">
        <v>2054397.74</v>
      </c>
      <c r="E10" s="20">
        <v>2052133.7</v>
      </c>
      <c r="F10" s="20">
        <v>2052133.7</v>
      </c>
      <c r="G10" s="20">
        <f>D10-E10</f>
        <v>2264.0400000000373</v>
      </c>
    </row>
    <row r="11" spans="1:7" x14ac:dyDescent="0.2">
      <c r="A11" s="4" t="s">
        <v>14</v>
      </c>
      <c r="B11" s="20">
        <v>369859.68</v>
      </c>
      <c r="C11" s="20">
        <v>30046.15</v>
      </c>
      <c r="D11" s="20">
        <v>399905.83</v>
      </c>
      <c r="E11" s="20">
        <v>225507</v>
      </c>
      <c r="F11" s="20">
        <v>225507</v>
      </c>
      <c r="G11" s="20">
        <f>D11-E11</f>
        <v>174398.83000000002</v>
      </c>
    </row>
    <row r="12" spans="1:7" x14ac:dyDescent="0.2">
      <c r="A12" s="4" t="s">
        <v>15</v>
      </c>
      <c r="B12" s="20">
        <v>471693.46</v>
      </c>
      <c r="C12" s="20">
        <v>0</v>
      </c>
      <c r="D12" s="20">
        <v>471693.46</v>
      </c>
      <c r="E12" s="20">
        <v>452265.35</v>
      </c>
      <c r="F12" s="20">
        <v>452265.35</v>
      </c>
      <c r="G12" s="20">
        <f t="shared" ref="G12:G16" si="2">D12-E12</f>
        <v>19428.110000000044</v>
      </c>
    </row>
    <row r="13" spans="1:7" x14ac:dyDescent="0.2">
      <c r="A13" s="4" t="s">
        <v>16</v>
      </c>
      <c r="B13" s="20">
        <v>515774.19</v>
      </c>
      <c r="C13" s="20">
        <v>0</v>
      </c>
      <c r="D13" s="20">
        <v>515774.19</v>
      </c>
      <c r="E13" s="20">
        <v>476933.67</v>
      </c>
      <c r="F13" s="20">
        <v>411370.88</v>
      </c>
      <c r="G13" s="20">
        <f t="shared" si="2"/>
        <v>38840.520000000019</v>
      </c>
    </row>
    <row r="14" spans="1:7" x14ac:dyDescent="0.2">
      <c r="A14" s="4" t="s">
        <v>17</v>
      </c>
      <c r="B14" s="20">
        <v>246289.89</v>
      </c>
      <c r="C14" s="20">
        <v>-5211.1499999999996</v>
      </c>
      <c r="D14" s="20">
        <v>241078.74</v>
      </c>
      <c r="E14" s="20">
        <v>224998.6</v>
      </c>
      <c r="F14" s="20">
        <v>224998.6</v>
      </c>
      <c r="G14" s="20">
        <f t="shared" si="2"/>
        <v>16080.139999999985</v>
      </c>
    </row>
    <row r="15" spans="1:7" x14ac:dyDescent="0.2">
      <c r="A15" s="4" t="s">
        <v>18</v>
      </c>
      <c r="B15" s="20">
        <v>0</v>
      </c>
      <c r="C15" s="20">
        <v>0</v>
      </c>
      <c r="D15" s="20">
        <v>0</v>
      </c>
      <c r="E15" s="20">
        <v>0</v>
      </c>
      <c r="F15" s="20">
        <v>0</v>
      </c>
      <c r="G15" s="20">
        <f t="shared" si="2"/>
        <v>0</v>
      </c>
    </row>
    <row r="16" spans="1:7" x14ac:dyDescent="0.2">
      <c r="A16" s="4" t="s">
        <v>19</v>
      </c>
      <c r="B16" s="20">
        <v>466449.24</v>
      </c>
      <c r="C16" s="20">
        <v>-8490</v>
      </c>
      <c r="D16" s="20">
        <v>457959.24</v>
      </c>
      <c r="E16" s="20">
        <v>431992.91</v>
      </c>
      <c r="F16" s="20">
        <v>431992.91</v>
      </c>
      <c r="G16" s="20">
        <f t="shared" si="2"/>
        <v>25966.330000000016</v>
      </c>
    </row>
    <row r="17" spans="1:7" x14ac:dyDescent="0.2">
      <c r="A17" s="3" t="s">
        <v>20</v>
      </c>
      <c r="B17" s="20">
        <f>SUM(B18:B26)</f>
        <v>653082.74</v>
      </c>
      <c r="C17" s="20">
        <f t="shared" ref="C17:F17" si="3">SUM(C18:C26)</f>
        <v>25145.869999999995</v>
      </c>
      <c r="D17" s="20">
        <f t="shared" si="3"/>
        <v>678228.61</v>
      </c>
      <c r="E17" s="20">
        <f t="shared" si="3"/>
        <v>644257.27</v>
      </c>
      <c r="F17" s="20">
        <f t="shared" si="3"/>
        <v>644257.27</v>
      </c>
      <c r="G17" s="20">
        <f>SUM(G18:G26)</f>
        <v>33971.339999999982</v>
      </c>
    </row>
    <row r="18" spans="1:7" x14ac:dyDescent="0.2">
      <c r="A18" s="4" t="s">
        <v>21</v>
      </c>
      <c r="B18" s="20">
        <v>151510.74</v>
      </c>
      <c r="C18" s="20">
        <v>51395.82</v>
      </c>
      <c r="D18" s="20">
        <v>202906.56</v>
      </c>
      <c r="E18" s="20">
        <v>202470.78</v>
      </c>
      <c r="F18" s="20">
        <v>202470.78</v>
      </c>
      <c r="G18" s="20">
        <f>D18-E18</f>
        <v>435.77999999999884</v>
      </c>
    </row>
    <row r="19" spans="1:7" x14ac:dyDescent="0.2">
      <c r="A19" s="4" t="s">
        <v>22</v>
      </c>
      <c r="B19" s="20">
        <v>8000</v>
      </c>
      <c r="C19" s="20">
        <v>-6608.8</v>
      </c>
      <c r="D19" s="20">
        <v>1391.2</v>
      </c>
      <c r="E19" s="20">
        <v>0</v>
      </c>
      <c r="F19" s="20">
        <v>0</v>
      </c>
      <c r="G19" s="20">
        <f t="shared" ref="G19:G26" si="4">D19-E19</f>
        <v>1391.2</v>
      </c>
    </row>
    <row r="20" spans="1:7" x14ac:dyDescent="0.2">
      <c r="A20" s="4" t="s">
        <v>23</v>
      </c>
      <c r="B20" s="20">
        <v>0</v>
      </c>
      <c r="C20" s="20">
        <v>0</v>
      </c>
      <c r="D20" s="20">
        <v>0</v>
      </c>
      <c r="E20" s="20">
        <v>0</v>
      </c>
      <c r="F20" s="20">
        <v>0</v>
      </c>
      <c r="G20" s="20">
        <f t="shared" si="4"/>
        <v>0</v>
      </c>
    </row>
    <row r="21" spans="1:7" x14ac:dyDescent="0.2">
      <c r="A21" s="4" t="s">
        <v>24</v>
      </c>
      <c r="B21" s="20">
        <v>295372</v>
      </c>
      <c r="C21" s="20">
        <v>-6586.15</v>
      </c>
      <c r="D21" s="20">
        <v>288785.84999999998</v>
      </c>
      <c r="E21" s="20">
        <v>265237.49</v>
      </c>
      <c r="F21" s="20">
        <v>265237.49</v>
      </c>
      <c r="G21" s="20">
        <f t="shared" si="4"/>
        <v>23548.359999999986</v>
      </c>
    </row>
    <row r="22" spans="1:7" x14ac:dyDescent="0.2">
      <c r="A22" s="4" t="s">
        <v>25</v>
      </c>
      <c r="B22" s="20">
        <v>0</v>
      </c>
      <c r="C22" s="20">
        <v>0</v>
      </c>
      <c r="D22" s="20">
        <v>0</v>
      </c>
      <c r="E22" s="20">
        <v>0</v>
      </c>
      <c r="F22" s="20">
        <v>0</v>
      </c>
      <c r="G22" s="20">
        <f t="shared" si="4"/>
        <v>0</v>
      </c>
    </row>
    <row r="23" spans="1:7" x14ac:dyDescent="0.2">
      <c r="A23" s="4" t="s">
        <v>26</v>
      </c>
      <c r="B23" s="20">
        <v>144000</v>
      </c>
      <c r="C23" s="20">
        <v>-7000</v>
      </c>
      <c r="D23" s="20">
        <v>137000</v>
      </c>
      <c r="E23" s="20">
        <v>136260</v>
      </c>
      <c r="F23" s="20">
        <v>136260</v>
      </c>
      <c r="G23" s="20">
        <f t="shared" si="4"/>
        <v>740</v>
      </c>
    </row>
    <row r="24" spans="1:7" x14ac:dyDescent="0.2">
      <c r="A24" s="4" t="s">
        <v>27</v>
      </c>
      <c r="B24" s="20">
        <v>39200</v>
      </c>
      <c r="C24" s="20">
        <v>-6055</v>
      </c>
      <c r="D24" s="20">
        <v>33145</v>
      </c>
      <c r="E24" s="20">
        <v>25404</v>
      </c>
      <c r="F24" s="20">
        <v>25404</v>
      </c>
      <c r="G24" s="20">
        <f t="shared" si="4"/>
        <v>7741</v>
      </c>
    </row>
    <row r="25" spans="1:7" x14ac:dyDescent="0.2">
      <c r="A25" s="4" t="s">
        <v>28</v>
      </c>
      <c r="B25" s="20">
        <v>0</v>
      </c>
      <c r="C25" s="20">
        <v>0</v>
      </c>
      <c r="D25" s="20">
        <v>0</v>
      </c>
      <c r="E25" s="20">
        <v>0</v>
      </c>
      <c r="F25" s="20">
        <v>0</v>
      </c>
      <c r="G25" s="20">
        <f t="shared" si="4"/>
        <v>0</v>
      </c>
    </row>
    <row r="26" spans="1:7" x14ac:dyDescent="0.2">
      <c r="A26" s="4" t="s">
        <v>29</v>
      </c>
      <c r="B26" s="20">
        <v>15000</v>
      </c>
      <c r="C26" s="20">
        <v>0</v>
      </c>
      <c r="D26" s="20">
        <v>15000</v>
      </c>
      <c r="E26" s="20">
        <v>14885</v>
      </c>
      <c r="F26" s="20">
        <v>14885</v>
      </c>
      <c r="G26" s="20">
        <f t="shared" si="4"/>
        <v>115</v>
      </c>
    </row>
    <row r="27" spans="1:7" x14ac:dyDescent="0.2">
      <c r="A27" s="3" t="s">
        <v>30</v>
      </c>
      <c r="B27" s="20">
        <f>SUM(B28:B36)</f>
        <v>1593483</v>
      </c>
      <c r="C27" s="20">
        <f>SUM(C28:C36)</f>
        <v>135632.15</v>
      </c>
      <c r="D27" s="20">
        <f t="shared" ref="D27:G27" si="5">SUM(D28:D36)</f>
        <v>1729115.15</v>
      </c>
      <c r="E27" s="20">
        <f t="shared" si="5"/>
        <v>1345864.97</v>
      </c>
      <c r="F27" s="20">
        <f>SUM(F28:F36)</f>
        <v>1335338.97</v>
      </c>
      <c r="G27" s="20">
        <f t="shared" si="5"/>
        <v>383250.18</v>
      </c>
    </row>
    <row r="28" spans="1:7" x14ac:dyDescent="0.2">
      <c r="A28" s="4" t="s">
        <v>31</v>
      </c>
      <c r="B28" s="20">
        <v>147600</v>
      </c>
      <c r="C28" s="20">
        <v>-41600</v>
      </c>
      <c r="D28" s="20">
        <v>106000</v>
      </c>
      <c r="E28" s="20">
        <v>93465</v>
      </c>
      <c r="F28" s="20">
        <v>93465</v>
      </c>
      <c r="G28" s="20">
        <f>D28-E28</f>
        <v>12535</v>
      </c>
    </row>
    <row r="29" spans="1:7" x14ac:dyDescent="0.2">
      <c r="A29" s="4" t="s">
        <v>32</v>
      </c>
      <c r="B29" s="20">
        <v>351600</v>
      </c>
      <c r="C29" s="20">
        <v>-38744</v>
      </c>
      <c r="D29" s="20">
        <v>312856</v>
      </c>
      <c r="E29" s="20">
        <v>309757.48</v>
      </c>
      <c r="F29" s="20">
        <v>309757.48</v>
      </c>
      <c r="G29" s="20">
        <f t="shared" ref="G29:G36" si="6">D29-E29</f>
        <v>3098.5200000000186</v>
      </c>
    </row>
    <row r="30" spans="1:7" x14ac:dyDescent="0.2">
      <c r="A30" s="4" t="s">
        <v>33</v>
      </c>
      <c r="B30" s="20">
        <v>536000</v>
      </c>
      <c r="C30" s="20">
        <v>70508</v>
      </c>
      <c r="D30" s="20">
        <v>606508</v>
      </c>
      <c r="E30" s="20">
        <v>379389.94</v>
      </c>
      <c r="F30" s="20">
        <v>379389.94</v>
      </c>
      <c r="G30" s="20">
        <f t="shared" si="6"/>
        <v>227118.06</v>
      </c>
    </row>
    <row r="31" spans="1:7" x14ac:dyDescent="0.2">
      <c r="A31" s="4" t="s">
        <v>34</v>
      </c>
      <c r="B31" s="20">
        <v>117000</v>
      </c>
      <c r="C31" s="20">
        <v>-18830</v>
      </c>
      <c r="D31" s="20">
        <v>98170</v>
      </c>
      <c r="E31" s="20">
        <v>81852.539999999994</v>
      </c>
      <c r="F31" s="20">
        <v>81852.539999999994</v>
      </c>
      <c r="G31" s="20">
        <f t="shared" si="6"/>
        <v>16317.460000000006</v>
      </c>
    </row>
    <row r="32" spans="1:7" x14ac:dyDescent="0.2">
      <c r="A32" s="4" t="s">
        <v>35</v>
      </c>
      <c r="B32" s="20">
        <v>134000</v>
      </c>
      <c r="C32" s="20">
        <v>-2600.02</v>
      </c>
      <c r="D32" s="20">
        <v>131399.98000000001</v>
      </c>
      <c r="E32" s="20">
        <v>118307.6</v>
      </c>
      <c r="F32" s="20">
        <v>118307.6</v>
      </c>
      <c r="G32" s="20">
        <f t="shared" si="6"/>
        <v>13092.380000000005</v>
      </c>
    </row>
    <row r="33" spans="1:7" x14ac:dyDescent="0.2">
      <c r="A33" s="4" t="s">
        <v>36</v>
      </c>
      <c r="B33" s="20">
        <v>89000</v>
      </c>
      <c r="C33" s="20">
        <v>35790</v>
      </c>
      <c r="D33" s="20">
        <v>124790</v>
      </c>
      <c r="E33" s="20">
        <v>48681.77</v>
      </c>
      <c r="F33" s="20">
        <v>48681.77</v>
      </c>
      <c r="G33" s="20">
        <f t="shared" si="6"/>
        <v>76108.23000000001</v>
      </c>
    </row>
    <row r="34" spans="1:7" x14ac:dyDescent="0.2">
      <c r="A34" s="4" t="s">
        <v>37</v>
      </c>
      <c r="B34" s="20">
        <v>46500</v>
      </c>
      <c r="C34" s="20">
        <v>-29087.98</v>
      </c>
      <c r="D34" s="20">
        <v>17412.02</v>
      </c>
      <c r="E34" s="20">
        <v>9695.1</v>
      </c>
      <c r="F34" s="20">
        <v>9695.1</v>
      </c>
      <c r="G34" s="20">
        <f t="shared" si="6"/>
        <v>7716.92</v>
      </c>
    </row>
    <row r="35" spans="1:7" x14ac:dyDescent="0.2">
      <c r="A35" s="4" t="s">
        <v>38</v>
      </c>
      <c r="B35" s="20">
        <v>24000</v>
      </c>
      <c r="C35" s="20">
        <v>10535</v>
      </c>
      <c r="D35" s="20">
        <v>34535</v>
      </c>
      <c r="E35" s="20">
        <v>34532.83</v>
      </c>
      <c r="F35" s="20">
        <v>34532.83</v>
      </c>
      <c r="G35" s="20">
        <f t="shared" si="6"/>
        <v>2.1699999999982538</v>
      </c>
    </row>
    <row r="36" spans="1:7" x14ac:dyDescent="0.2">
      <c r="A36" s="4" t="s">
        <v>39</v>
      </c>
      <c r="B36" s="20">
        <v>147783</v>
      </c>
      <c r="C36" s="20">
        <v>149661.15</v>
      </c>
      <c r="D36" s="20">
        <v>297444.15000000002</v>
      </c>
      <c r="E36" s="20">
        <v>270182.71000000002</v>
      </c>
      <c r="F36" s="20">
        <v>259656.71</v>
      </c>
      <c r="G36" s="20">
        <f t="shared" si="6"/>
        <v>27261.440000000002</v>
      </c>
    </row>
    <row r="37" spans="1:7" x14ac:dyDescent="0.2">
      <c r="A37" s="3" t="s">
        <v>40</v>
      </c>
      <c r="B37" s="20">
        <f>SUM(B38:B46)</f>
        <v>624000</v>
      </c>
      <c r="C37" s="20">
        <f t="shared" ref="C37:G37" si="7">SUM(C38:C46)</f>
        <v>-152961.22</v>
      </c>
      <c r="D37" s="20">
        <f t="shared" si="7"/>
        <v>471038.78</v>
      </c>
      <c r="E37" s="20">
        <f t="shared" si="7"/>
        <v>471038.78</v>
      </c>
      <c r="F37" s="20">
        <f t="shared" si="7"/>
        <v>471038.78</v>
      </c>
      <c r="G37" s="20">
        <f t="shared" si="7"/>
        <v>0</v>
      </c>
    </row>
    <row r="38" spans="1:7" x14ac:dyDescent="0.2">
      <c r="A38" s="4" t="s">
        <v>41</v>
      </c>
      <c r="B38" s="20">
        <v>0</v>
      </c>
      <c r="C38" s="20">
        <v>0</v>
      </c>
      <c r="D38" s="20">
        <v>0</v>
      </c>
      <c r="E38" s="20">
        <v>0</v>
      </c>
      <c r="F38" s="20">
        <v>0</v>
      </c>
      <c r="G38" s="20">
        <f>D38-E38</f>
        <v>0</v>
      </c>
    </row>
    <row r="39" spans="1:7" x14ac:dyDescent="0.2">
      <c r="A39" s="4" t="s">
        <v>42</v>
      </c>
      <c r="B39" s="20">
        <v>0</v>
      </c>
      <c r="C39" s="20">
        <v>0</v>
      </c>
      <c r="D39" s="20">
        <v>0</v>
      </c>
      <c r="E39" s="20">
        <v>0</v>
      </c>
      <c r="F39" s="20">
        <v>0</v>
      </c>
      <c r="G39" s="20">
        <f t="shared" ref="G39:G46" si="8">D39-E39</f>
        <v>0</v>
      </c>
    </row>
    <row r="40" spans="1:7" x14ac:dyDescent="0.2">
      <c r="A40" s="4" t="s">
        <v>43</v>
      </c>
      <c r="B40" s="20">
        <v>624000</v>
      </c>
      <c r="C40" s="20">
        <v>-152961.22</v>
      </c>
      <c r="D40" s="20">
        <v>471038.78</v>
      </c>
      <c r="E40" s="20">
        <v>471038.78</v>
      </c>
      <c r="F40" s="20">
        <v>471038.78</v>
      </c>
      <c r="G40" s="20">
        <f t="shared" si="8"/>
        <v>0</v>
      </c>
    </row>
    <row r="41" spans="1:7" x14ac:dyDescent="0.2">
      <c r="A41" s="4" t="s">
        <v>44</v>
      </c>
      <c r="B41" s="20">
        <v>0</v>
      </c>
      <c r="C41" s="20">
        <v>0</v>
      </c>
      <c r="D41" s="20">
        <v>0</v>
      </c>
      <c r="E41" s="20">
        <v>0</v>
      </c>
      <c r="F41" s="20">
        <v>0</v>
      </c>
      <c r="G41" s="20">
        <f t="shared" si="8"/>
        <v>0</v>
      </c>
    </row>
    <row r="42" spans="1:7" x14ac:dyDescent="0.2">
      <c r="A42" s="4" t="s">
        <v>45</v>
      </c>
      <c r="B42" s="20">
        <v>0</v>
      </c>
      <c r="C42" s="20">
        <v>0</v>
      </c>
      <c r="D42" s="20">
        <v>0</v>
      </c>
      <c r="E42" s="20">
        <v>0</v>
      </c>
      <c r="F42" s="20">
        <v>0</v>
      </c>
      <c r="G42" s="20">
        <f t="shared" si="8"/>
        <v>0</v>
      </c>
    </row>
    <row r="43" spans="1:7" x14ac:dyDescent="0.2">
      <c r="A43" s="4" t="s">
        <v>46</v>
      </c>
      <c r="B43" s="20">
        <v>0</v>
      </c>
      <c r="C43" s="20">
        <v>0</v>
      </c>
      <c r="D43" s="20">
        <v>0</v>
      </c>
      <c r="E43" s="20">
        <v>0</v>
      </c>
      <c r="F43" s="20">
        <v>0</v>
      </c>
      <c r="G43" s="20">
        <f t="shared" si="8"/>
        <v>0</v>
      </c>
    </row>
    <row r="44" spans="1:7" x14ac:dyDescent="0.2">
      <c r="A44" s="4" t="s">
        <v>47</v>
      </c>
      <c r="B44" s="20">
        <v>0</v>
      </c>
      <c r="C44" s="20">
        <v>0</v>
      </c>
      <c r="D44" s="20">
        <v>0</v>
      </c>
      <c r="E44" s="20">
        <v>0</v>
      </c>
      <c r="F44" s="20">
        <v>0</v>
      </c>
      <c r="G44" s="20">
        <f t="shared" si="8"/>
        <v>0</v>
      </c>
    </row>
    <row r="45" spans="1:7" x14ac:dyDescent="0.2">
      <c r="A45" s="4" t="s">
        <v>48</v>
      </c>
      <c r="B45" s="20">
        <v>0</v>
      </c>
      <c r="C45" s="20">
        <v>0</v>
      </c>
      <c r="D45" s="20">
        <v>0</v>
      </c>
      <c r="E45" s="20">
        <v>0</v>
      </c>
      <c r="F45" s="20">
        <v>0</v>
      </c>
      <c r="G45" s="20">
        <f t="shared" si="8"/>
        <v>0</v>
      </c>
    </row>
    <row r="46" spans="1:7" x14ac:dyDescent="0.2">
      <c r="A46" s="4" t="s">
        <v>49</v>
      </c>
      <c r="B46" s="20">
        <v>0</v>
      </c>
      <c r="C46" s="20">
        <v>0</v>
      </c>
      <c r="D46" s="20">
        <v>0</v>
      </c>
      <c r="E46" s="20">
        <v>0</v>
      </c>
      <c r="F46" s="20">
        <v>0</v>
      </c>
      <c r="G46" s="20">
        <f t="shared" si="8"/>
        <v>0</v>
      </c>
    </row>
    <row r="47" spans="1:7" x14ac:dyDescent="0.2">
      <c r="A47" s="3" t="s">
        <v>50</v>
      </c>
      <c r="B47" s="20">
        <f>SUM(B48:B56)</f>
        <v>166000</v>
      </c>
      <c r="C47" s="20">
        <f t="shared" ref="C47:G47" si="9">SUM(C48:C56)</f>
        <v>36367.980000000003</v>
      </c>
      <c r="D47" s="20">
        <f t="shared" si="9"/>
        <v>202367.98</v>
      </c>
      <c r="E47" s="20">
        <f t="shared" si="9"/>
        <v>149668.65</v>
      </c>
      <c r="F47" s="20">
        <f t="shared" si="9"/>
        <v>155793.45000000001</v>
      </c>
      <c r="G47" s="20">
        <f t="shared" si="9"/>
        <v>52699.330000000016</v>
      </c>
    </row>
    <row r="48" spans="1:7" x14ac:dyDescent="0.2">
      <c r="A48" s="4" t="s">
        <v>51</v>
      </c>
      <c r="B48" s="20">
        <v>106000</v>
      </c>
      <c r="C48" s="20">
        <v>50367.98</v>
      </c>
      <c r="D48" s="20">
        <v>156367.98000000001</v>
      </c>
      <c r="E48" s="20">
        <v>134444.65</v>
      </c>
      <c r="F48" s="20">
        <v>140569.45000000001</v>
      </c>
      <c r="G48" s="20">
        <f>D48-E48</f>
        <v>21923.330000000016</v>
      </c>
    </row>
    <row r="49" spans="1:7" x14ac:dyDescent="0.2">
      <c r="A49" s="4" t="s">
        <v>52</v>
      </c>
      <c r="B49" s="20">
        <v>0</v>
      </c>
      <c r="C49" s="20">
        <v>0</v>
      </c>
      <c r="D49" s="20">
        <v>0</v>
      </c>
      <c r="E49" s="20">
        <v>0</v>
      </c>
      <c r="F49" s="20">
        <v>0</v>
      </c>
      <c r="G49" s="20">
        <f t="shared" ref="G49:G56" si="10">D49-E49</f>
        <v>0</v>
      </c>
    </row>
    <row r="50" spans="1:7" x14ac:dyDescent="0.2">
      <c r="A50" s="4" t="s">
        <v>53</v>
      </c>
      <c r="B50" s="20">
        <v>0</v>
      </c>
      <c r="C50" s="20">
        <v>0</v>
      </c>
      <c r="D50" s="20">
        <v>0</v>
      </c>
      <c r="E50" s="20">
        <v>0</v>
      </c>
      <c r="F50" s="20">
        <v>0</v>
      </c>
      <c r="G50" s="20">
        <f t="shared" si="10"/>
        <v>0</v>
      </c>
    </row>
    <row r="51" spans="1:7" x14ac:dyDescent="0.2">
      <c r="A51" s="4" t="s">
        <v>54</v>
      </c>
      <c r="B51" s="20">
        <v>0</v>
      </c>
      <c r="C51" s="20">
        <v>0</v>
      </c>
      <c r="D51" s="20">
        <v>0</v>
      </c>
      <c r="E51" s="20">
        <v>0</v>
      </c>
      <c r="F51" s="20">
        <v>0</v>
      </c>
      <c r="G51" s="20">
        <f t="shared" si="10"/>
        <v>0</v>
      </c>
    </row>
    <row r="52" spans="1:7" x14ac:dyDescent="0.2">
      <c r="A52" s="4" t="s">
        <v>55</v>
      </c>
      <c r="B52" s="20">
        <v>0</v>
      </c>
      <c r="C52" s="20">
        <v>0</v>
      </c>
      <c r="D52" s="20">
        <v>0</v>
      </c>
      <c r="E52" s="20">
        <v>0</v>
      </c>
      <c r="F52" s="20">
        <v>0</v>
      </c>
      <c r="G52" s="20">
        <f t="shared" si="10"/>
        <v>0</v>
      </c>
    </row>
    <row r="53" spans="1:7" x14ac:dyDescent="0.2">
      <c r="A53" s="4" t="s">
        <v>56</v>
      </c>
      <c r="B53" s="20">
        <v>60000</v>
      </c>
      <c r="C53" s="20">
        <v>-14000</v>
      </c>
      <c r="D53" s="20">
        <v>46000</v>
      </c>
      <c r="E53" s="20">
        <v>15224</v>
      </c>
      <c r="F53" s="20">
        <v>15224</v>
      </c>
      <c r="G53" s="20">
        <f t="shared" si="10"/>
        <v>30776</v>
      </c>
    </row>
    <row r="54" spans="1:7" x14ac:dyDescent="0.2">
      <c r="A54" s="4" t="s">
        <v>57</v>
      </c>
      <c r="B54" s="20">
        <v>0</v>
      </c>
      <c r="C54" s="20">
        <v>0</v>
      </c>
      <c r="D54" s="20">
        <v>0</v>
      </c>
      <c r="E54" s="20">
        <v>0</v>
      </c>
      <c r="F54" s="20">
        <v>0</v>
      </c>
      <c r="G54" s="20">
        <f t="shared" si="10"/>
        <v>0</v>
      </c>
    </row>
    <row r="55" spans="1:7" x14ac:dyDescent="0.2">
      <c r="A55" s="4" t="s">
        <v>58</v>
      </c>
      <c r="B55" s="20">
        <v>0</v>
      </c>
      <c r="C55" s="20">
        <v>0</v>
      </c>
      <c r="D55" s="20">
        <v>0</v>
      </c>
      <c r="E55" s="20">
        <v>0</v>
      </c>
      <c r="F55" s="20">
        <v>0</v>
      </c>
      <c r="G55" s="20">
        <f t="shared" si="10"/>
        <v>0</v>
      </c>
    </row>
    <row r="56" spans="1:7" x14ac:dyDescent="0.2">
      <c r="A56" s="4" t="s">
        <v>59</v>
      </c>
      <c r="B56" s="20">
        <v>0</v>
      </c>
      <c r="C56" s="20">
        <v>0</v>
      </c>
      <c r="D56" s="20">
        <v>0</v>
      </c>
      <c r="E56" s="20">
        <v>0</v>
      </c>
      <c r="F56" s="20">
        <v>0</v>
      </c>
      <c r="G56" s="20">
        <f t="shared" si="10"/>
        <v>0</v>
      </c>
    </row>
    <row r="57" spans="1:7" x14ac:dyDescent="0.2">
      <c r="A57" s="3" t="s">
        <v>60</v>
      </c>
      <c r="B57" s="20">
        <f>SUM(B58:B60)</f>
        <v>627304.89</v>
      </c>
      <c r="C57" s="20">
        <f t="shared" ref="C57:G57" si="11">SUM(C58:C60)</f>
        <v>2465052</v>
      </c>
      <c r="D57" s="20">
        <f t="shared" si="11"/>
        <v>3092356.89</v>
      </c>
      <c r="E57" s="20">
        <f t="shared" si="11"/>
        <v>2652463.1800000002</v>
      </c>
      <c r="F57" s="20">
        <f t="shared" si="11"/>
        <v>2199222.5099999998</v>
      </c>
      <c r="G57" s="20">
        <f t="shared" si="11"/>
        <v>439893.70999999996</v>
      </c>
    </row>
    <row r="58" spans="1:7" x14ac:dyDescent="0.2">
      <c r="A58" s="4" t="s">
        <v>61</v>
      </c>
      <c r="B58" s="20">
        <v>0</v>
      </c>
      <c r="C58" s="20">
        <v>0</v>
      </c>
      <c r="D58" s="20">
        <v>0</v>
      </c>
      <c r="E58" s="20">
        <v>0</v>
      </c>
      <c r="F58" s="20">
        <v>0</v>
      </c>
      <c r="G58" s="20">
        <f>D58-E58</f>
        <v>0</v>
      </c>
    </row>
    <row r="59" spans="1:7" x14ac:dyDescent="0.2">
      <c r="A59" s="4" t="s">
        <v>62</v>
      </c>
      <c r="B59" s="20">
        <v>627304.89</v>
      </c>
      <c r="C59" s="20">
        <v>2465052</v>
      </c>
      <c r="D59" s="20">
        <v>3092356.89</v>
      </c>
      <c r="E59" s="20">
        <v>2652463.1800000002</v>
      </c>
      <c r="F59" s="20">
        <v>2199222.5099999998</v>
      </c>
      <c r="G59" s="20">
        <f t="shared" ref="G59:G60" si="12">D59-E59</f>
        <v>439893.70999999996</v>
      </c>
    </row>
    <row r="60" spans="1:7" x14ac:dyDescent="0.2">
      <c r="A60" s="4" t="s">
        <v>63</v>
      </c>
      <c r="B60" s="20">
        <v>0</v>
      </c>
      <c r="C60" s="20">
        <v>0</v>
      </c>
      <c r="D60" s="20">
        <v>0</v>
      </c>
      <c r="E60" s="20">
        <v>0</v>
      </c>
      <c r="F60" s="20">
        <v>0</v>
      </c>
      <c r="G60" s="20">
        <f t="shared" si="12"/>
        <v>0</v>
      </c>
    </row>
    <row r="61" spans="1:7" x14ac:dyDescent="0.2">
      <c r="A61" s="3" t="s">
        <v>64</v>
      </c>
      <c r="B61" s="20">
        <f>SUM(B62:B66,B68:B69)</f>
        <v>0</v>
      </c>
      <c r="C61" s="20">
        <f t="shared" ref="C61:G61" si="13">SUM(C62:C66,C68:C69)</f>
        <v>0</v>
      </c>
      <c r="D61" s="20">
        <f t="shared" si="13"/>
        <v>0</v>
      </c>
      <c r="E61" s="20">
        <f t="shared" si="13"/>
        <v>0</v>
      </c>
      <c r="F61" s="20">
        <f t="shared" si="13"/>
        <v>0</v>
      </c>
      <c r="G61" s="20">
        <f t="shared" si="13"/>
        <v>0</v>
      </c>
    </row>
    <row r="62" spans="1:7" x14ac:dyDescent="0.2">
      <c r="A62" s="4" t="s">
        <v>65</v>
      </c>
      <c r="B62" s="20">
        <v>0</v>
      </c>
      <c r="C62" s="20">
        <v>0</v>
      </c>
      <c r="D62" s="20">
        <v>0</v>
      </c>
      <c r="E62" s="20">
        <v>0</v>
      </c>
      <c r="F62" s="20">
        <v>0</v>
      </c>
      <c r="G62" s="20">
        <f>D62-E62</f>
        <v>0</v>
      </c>
    </row>
    <row r="63" spans="1:7" x14ac:dyDescent="0.2">
      <c r="A63" s="4" t="s">
        <v>66</v>
      </c>
      <c r="B63" s="20">
        <v>0</v>
      </c>
      <c r="C63" s="20">
        <v>0</v>
      </c>
      <c r="D63" s="20">
        <v>0</v>
      </c>
      <c r="E63" s="20">
        <v>0</v>
      </c>
      <c r="F63" s="20">
        <v>0</v>
      </c>
      <c r="G63" s="20">
        <f t="shared" ref="G63:G69" si="14">D63-E63</f>
        <v>0</v>
      </c>
    </row>
    <row r="64" spans="1:7" x14ac:dyDescent="0.2">
      <c r="A64" s="4" t="s">
        <v>67</v>
      </c>
      <c r="B64" s="20">
        <v>0</v>
      </c>
      <c r="C64" s="20">
        <v>0</v>
      </c>
      <c r="D64" s="20">
        <v>0</v>
      </c>
      <c r="E64" s="20">
        <v>0</v>
      </c>
      <c r="F64" s="20">
        <v>0</v>
      </c>
      <c r="G64" s="20">
        <f t="shared" si="14"/>
        <v>0</v>
      </c>
    </row>
    <row r="65" spans="1:7" x14ac:dyDescent="0.2">
      <c r="A65" s="4" t="s">
        <v>68</v>
      </c>
      <c r="B65" s="20">
        <v>0</v>
      </c>
      <c r="C65" s="20">
        <v>0</v>
      </c>
      <c r="D65" s="20">
        <v>0</v>
      </c>
      <c r="E65" s="20">
        <v>0</v>
      </c>
      <c r="F65" s="20">
        <v>0</v>
      </c>
      <c r="G65" s="20">
        <f t="shared" si="14"/>
        <v>0</v>
      </c>
    </row>
    <row r="66" spans="1:7" x14ac:dyDescent="0.2">
      <c r="A66" s="4" t="s">
        <v>69</v>
      </c>
      <c r="B66" s="20">
        <v>0</v>
      </c>
      <c r="C66" s="20">
        <v>0</v>
      </c>
      <c r="D66" s="20">
        <v>0</v>
      </c>
      <c r="E66" s="20">
        <v>0</v>
      </c>
      <c r="F66" s="20">
        <v>0</v>
      </c>
      <c r="G66" s="20">
        <f t="shared" si="14"/>
        <v>0</v>
      </c>
    </row>
    <row r="67" spans="1:7" x14ac:dyDescent="0.2">
      <c r="A67" s="4" t="s">
        <v>70</v>
      </c>
      <c r="B67" s="20">
        <v>0</v>
      </c>
      <c r="C67" s="20">
        <v>0</v>
      </c>
      <c r="D67" s="20">
        <v>0</v>
      </c>
      <c r="E67" s="20">
        <v>0</v>
      </c>
      <c r="F67" s="20">
        <v>0</v>
      </c>
      <c r="G67" s="20">
        <f t="shared" si="14"/>
        <v>0</v>
      </c>
    </row>
    <row r="68" spans="1:7" x14ac:dyDescent="0.2">
      <c r="A68" s="4" t="s">
        <v>71</v>
      </c>
      <c r="B68" s="20">
        <v>0</v>
      </c>
      <c r="C68" s="20">
        <v>0</v>
      </c>
      <c r="D68" s="20">
        <v>0</v>
      </c>
      <c r="E68" s="20">
        <v>0</v>
      </c>
      <c r="F68" s="20">
        <v>0</v>
      </c>
      <c r="G68" s="20">
        <f t="shared" si="14"/>
        <v>0</v>
      </c>
    </row>
    <row r="69" spans="1:7" x14ac:dyDescent="0.2">
      <c r="A69" s="4" t="s">
        <v>72</v>
      </c>
      <c r="B69" s="20">
        <v>0</v>
      </c>
      <c r="C69" s="20">
        <v>0</v>
      </c>
      <c r="D69" s="20">
        <v>0</v>
      </c>
      <c r="E69" s="20">
        <v>0</v>
      </c>
      <c r="F69" s="20">
        <v>0</v>
      </c>
      <c r="G69" s="20">
        <f t="shared" si="14"/>
        <v>0</v>
      </c>
    </row>
    <row r="70" spans="1:7" x14ac:dyDescent="0.2">
      <c r="A70" s="3" t="s">
        <v>73</v>
      </c>
      <c r="B70" s="20">
        <f>SUM(B71:B73)</f>
        <v>0</v>
      </c>
      <c r="C70" s="20">
        <f t="shared" ref="C70:G70" si="15">SUM(C71:C73)</f>
        <v>0</v>
      </c>
      <c r="D70" s="20">
        <f t="shared" si="15"/>
        <v>0</v>
      </c>
      <c r="E70" s="20">
        <f t="shared" si="15"/>
        <v>0</v>
      </c>
      <c r="F70" s="20">
        <f t="shared" si="15"/>
        <v>0</v>
      </c>
      <c r="G70" s="20">
        <f t="shared" si="15"/>
        <v>0</v>
      </c>
    </row>
    <row r="71" spans="1:7" x14ac:dyDescent="0.2">
      <c r="A71" s="4" t="s">
        <v>74</v>
      </c>
      <c r="B71" s="20">
        <v>0</v>
      </c>
      <c r="C71" s="20">
        <v>0</v>
      </c>
      <c r="D71" s="20">
        <v>0</v>
      </c>
      <c r="E71" s="20">
        <v>0</v>
      </c>
      <c r="F71" s="20">
        <v>0</v>
      </c>
      <c r="G71" s="20">
        <f>D71-E71</f>
        <v>0</v>
      </c>
    </row>
    <row r="72" spans="1:7" x14ac:dyDescent="0.2">
      <c r="A72" s="4" t="s">
        <v>75</v>
      </c>
      <c r="B72" s="20">
        <v>0</v>
      </c>
      <c r="C72" s="20">
        <v>0</v>
      </c>
      <c r="D72" s="20">
        <v>0</v>
      </c>
      <c r="E72" s="20">
        <v>0</v>
      </c>
      <c r="F72" s="20">
        <v>0</v>
      </c>
      <c r="G72" s="20">
        <f t="shared" ref="G72:G73" si="16">D72-E72</f>
        <v>0</v>
      </c>
    </row>
    <row r="73" spans="1:7" x14ac:dyDescent="0.2">
      <c r="A73" s="4" t="s">
        <v>76</v>
      </c>
      <c r="B73" s="20">
        <v>0</v>
      </c>
      <c r="C73" s="20">
        <v>0</v>
      </c>
      <c r="D73" s="20">
        <v>0</v>
      </c>
      <c r="E73" s="20">
        <v>0</v>
      </c>
      <c r="F73" s="20">
        <v>0</v>
      </c>
      <c r="G73" s="20">
        <f t="shared" si="16"/>
        <v>0</v>
      </c>
    </row>
    <row r="74" spans="1:7" x14ac:dyDescent="0.2">
      <c r="A74" s="3" t="s">
        <v>77</v>
      </c>
      <c r="B74" s="20">
        <f>SUM(B75:B81)</f>
        <v>0</v>
      </c>
      <c r="C74" s="20">
        <f t="shared" ref="C74:G74" si="17">SUM(C75:C81)</f>
        <v>0</v>
      </c>
      <c r="D74" s="20">
        <f t="shared" si="17"/>
        <v>0</v>
      </c>
      <c r="E74" s="20">
        <f t="shared" si="17"/>
        <v>0</v>
      </c>
      <c r="F74" s="20">
        <f t="shared" si="17"/>
        <v>0</v>
      </c>
      <c r="G74" s="20">
        <f t="shared" si="17"/>
        <v>0</v>
      </c>
    </row>
    <row r="75" spans="1:7" x14ac:dyDescent="0.2">
      <c r="A75" s="4" t="s">
        <v>78</v>
      </c>
      <c r="B75" s="20">
        <v>0</v>
      </c>
      <c r="C75" s="20">
        <v>0</v>
      </c>
      <c r="D75" s="20">
        <v>0</v>
      </c>
      <c r="E75" s="20">
        <v>0</v>
      </c>
      <c r="F75" s="20">
        <v>0</v>
      </c>
      <c r="G75" s="20">
        <f>D75-E75</f>
        <v>0</v>
      </c>
    </row>
    <row r="76" spans="1:7" x14ac:dyDescent="0.2">
      <c r="A76" s="4" t="s">
        <v>79</v>
      </c>
      <c r="B76" s="20">
        <v>0</v>
      </c>
      <c r="C76" s="20">
        <v>0</v>
      </c>
      <c r="D76" s="20">
        <v>0</v>
      </c>
      <c r="E76" s="20">
        <v>0</v>
      </c>
      <c r="F76" s="20">
        <v>0</v>
      </c>
      <c r="G76" s="20">
        <f t="shared" ref="G76:G81" si="18">D76-E76</f>
        <v>0</v>
      </c>
    </row>
    <row r="77" spans="1:7" x14ac:dyDescent="0.2">
      <c r="A77" s="4" t="s">
        <v>80</v>
      </c>
      <c r="B77" s="20">
        <v>0</v>
      </c>
      <c r="C77" s="20">
        <v>0</v>
      </c>
      <c r="D77" s="20">
        <v>0</v>
      </c>
      <c r="E77" s="20">
        <v>0</v>
      </c>
      <c r="F77" s="20">
        <v>0</v>
      </c>
      <c r="G77" s="20">
        <f t="shared" si="18"/>
        <v>0</v>
      </c>
    </row>
    <row r="78" spans="1:7" x14ac:dyDescent="0.2">
      <c r="A78" s="4" t="s">
        <v>81</v>
      </c>
      <c r="B78" s="20">
        <v>0</v>
      </c>
      <c r="C78" s="20">
        <v>0</v>
      </c>
      <c r="D78" s="20">
        <v>0</v>
      </c>
      <c r="E78" s="20">
        <v>0</v>
      </c>
      <c r="F78" s="20">
        <v>0</v>
      </c>
      <c r="G78" s="20">
        <f t="shared" si="18"/>
        <v>0</v>
      </c>
    </row>
    <row r="79" spans="1:7" x14ac:dyDescent="0.2">
      <c r="A79" s="4" t="s">
        <v>82</v>
      </c>
      <c r="B79" s="20">
        <v>0</v>
      </c>
      <c r="C79" s="20">
        <v>0</v>
      </c>
      <c r="D79" s="20">
        <v>0</v>
      </c>
      <c r="E79" s="20">
        <v>0</v>
      </c>
      <c r="F79" s="20">
        <v>0</v>
      </c>
      <c r="G79" s="20">
        <f t="shared" si="18"/>
        <v>0</v>
      </c>
    </row>
    <row r="80" spans="1:7" x14ac:dyDescent="0.2">
      <c r="A80" s="4" t="s">
        <v>83</v>
      </c>
      <c r="B80" s="20">
        <v>0</v>
      </c>
      <c r="C80" s="20">
        <v>0</v>
      </c>
      <c r="D80" s="20">
        <v>0</v>
      </c>
      <c r="E80" s="20">
        <v>0</v>
      </c>
      <c r="F80" s="20">
        <v>0</v>
      </c>
      <c r="G80" s="20">
        <f t="shared" si="18"/>
        <v>0</v>
      </c>
    </row>
    <row r="81" spans="1:7" x14ac:dyDescent="0.2">
      <c r="A81" s="4" t="s">
        <v>84</v>
      </c>
      <c r="B81" s="20">
        <v>0</v>
      </c>
      <c r="C81" s="20">
        <v>0</v>
      </c>
      <c r="D81" s="20">
        <v>0</v>
      </c>
      <c r="E81" s="20">
        <v>0</v>
      </c>
      <c r="F81" s="20">
        <v>0</v>
      </c>
      <c r="G81" s="20">
        <f t="shared" si="18"/>
        <v>0</v>
      </c>
    </row>
    <row r="82" spans="1:7" x14ac:dyDescent="0.2">
      <c r="A82" s="5"/>
      <c r="B82" s="21"/>
      <c r="C82" s="21"/>
      <c r="D82" s="21"/>
      <c r="E82" s="21"/>
      <c r="F82" s="21"/>
      <c r="G82" s="21"/>
    </row>
    <row r="83" spans="1:7" x14ac:dyDescent="0.2">
      <c r="A83" s="6" t="s">
        <v>85</v>
      </c>
      <c r="B83" s="19">
        <f>SUM(B84,B92,B102,B112,B122,B132,B136,B145,B149)</f>
        <v>0</v>
      </c>
      <c r="C83" s="19">
        <f t="shared" ref="C83:G83" si="19">SUM(C84,C92,C102,C112,C122,C132,C136,C145,C149)</f>
        <v>0</v>
      </c>
      <c r="D83" s="19">
        <f t="shared" si="19"/>
        <v>0</v>
      </c>
      <c r="E83" s="19">
        <f t="shared" si="19"/>
        <v>0</v>
      </c>
      <c r="F83" s="19">
        <f t="shared" si="19"/>
        <v>0</v>
      </c>
      <c r="G83" s="19">
        <f t="shared" si="19"/>
        <v>0</v>
      </c>
    </row>
    <row r="84" spans="1:7" x14ac:dyDescent="0.2">
      <c r="A84" s="3" t="s">
        <v>12</v>
      </c>
      <c r="B84" s="20">
        <f>SUM(B85:B91)</f>
        <v>0</v>
      </c>
      <c r="C84" s="20">
        <f t="shared" ref="C84:G84" si="20">SUM(C85:C91)</f>
        <v>0</v>
      </c>
      <c r="D84" s="20">
        <f t="shared" si="20"/>
        <v>0</v>
      </c>
      <c r="E84" s="20">
        <f t="shared" si="20"/>
        <v>0</v>
      </c>
      <c r="F84" s="20">
        <f t="shared" si="20"/>
        <v>0</v>
      </c>
      <c r="G84" s="20">
        <f t="shared" si="20"/>
        <v>0</v>
      </c>
    </row>
    <row r="85" spans="1:7" x14ac:dyDescent="0.2">
      <c r="A85" s="4" t="s">
        <v>13</v>
      </c>
      <c r="B85" s="20">
        <v>0</v>
      </c>
      <c r="C85" s="20">
        <v>0</v>
      </c>
      <c r="D85" s="20">
        <v>0</v>
      </c>
      <c r="E85" s="20">
        <v>0</v>
      </c>
      <c r="F85" s="20">
        <v>0</v>
      </c>
      <c r="G85" s="20">
        <f>D85-E85</f>
        <v>0</v>
      </c>
    </row>
    <row r="86" spans="1:7" x14ac:dyDescent="0.2">
      <c r="A86" s="4" t="s">
        <v>14</v>
      </c>
      <c r="B86" s="20">
        <v>0</v>
      </c>
      <c r="C86" s="20">
        <v>0</v>
      </c>
      <c r="D86" s="20">
        <v>0</v>
      </c>
      <c r="E86" s="20">
        <v>0</v>
      </c>
      <c r="F86" s="20">
        <v>0</v>
      </c>
      <c r="G86" s="20">
        <f t="shared" ref="G86:G91" si="21">D86-E86</f>
        <v>0</v>
      </c>
    </row>
    <row r="87" spans="1:7" x14ac:dyDescent="0.2">
      <c r="A87" s="4" t="s">
        <v>15</v>
      </c>
      <c r="B87" s="20">
        <v>0</v>
      </c>
      <c r="C87" s="20">
        <v>0</v>
      </c>
      <c r="D87" s="20">
        <v>0</v>
      </c>
      <c r="E87" s="20">
        <v>0</v>
      </c>
      <c r="F87" s="20">
        <v>0</v>
      </c>
      <c r="G87" s="20">
        <f t="shared" si="21"/>
        <v>0</v>
      </c>
    </row>
    <row r="88" spans="1:7" x14ac:dyDescent="0.2">
      <c r="A88" s="4" t="s">
        <v>16</v>
      </c>
      <c r="B88" s="20">
        <v>0</v>
      </c>
      <c r="C88" s="20">
        <v>0</v>
      </c>
      <c r="D88" s="20">
        <v>0</v>
      </c>
      <c r="E88" s="20">
        <v>0</v>
      </c>
      <c r="F88" s="20">
        <v>0</v>
      </c>
      <c r="G88" s="20">
        <f t="shared" si="21"/>
        <v>0</v>
      </c>
    </row>
    <row r="89" spans="1:7" x14ac:dyDescent="0.2">
      <c r="A89" s="4" t="s">
        <v>17</v>
      </c>
      <c r="B89" s="20">
        <v>0</v>
      </c>
      <c r="C89" s="20">
        <v>0</v>
      </c>
      <c r="D89" s="20">
        <v>0</v>
      </c>
      <c r="E89" s="20">
        <v>0</v>
      </c>
      <c r="F89" s="20">
        <v>0</v>
      </c>
      <c r="G89" s="20">
        <f t="shared" si="21"/>
        <v>0</v>
      </c>
    </row>
    <row r="90" spans="1:7" x14ac:dyDescent="0.2">
      <c r="A90" s="4" t="s">
        <v>18</v>
      </c>
      <c r="B90" s="20">
        <v>0</v>
      </c>
      <c r="C90" s="20">
        <v>0</v>
      </c>
      <c r="D90" s="20">
        <v>0</v>
      </c>
      <c r="E90" s="20">
        <v>0</v>
      </c>
      <c r="F90" s="20">
        <v>0</v>
      </c>
      <c r="G90" s="20">
        <f t="shared" si="21"/>
        <v>0</v>
      </c>
    </row>
    <row r="91" spans="1:7" x14ac:dyDescent="0.2">
      <c r="A91" s="4" t="s">
        <v>19</v>
      </c>
      <c r="B91" s="20">
        <v>0</v>
      </c>
      <c r="C91" s="20">
        <v>0</v>
      </c>
      <c r="D91" s="20">
        <v>0</v>
      </c>
      <c r="E91" s="20">
        <v>0</v>
      </c>
      <c r="F91" s="20">
        <v>0</v>
      </c>
      <c r="G91" s="20">
        <f t="shared" si="21"/>
        <v>0</v>
      </c>
    </row>
    <row r="92" spans="1:7" x14ac:dyDescent="0.2">
      <c r="A92" s="3" t="s">
        <v>20</v>
      </c>
      <c r="B92" s="20">
        <f>SUM(B93:B101)</f>
        <v>0</v>
      </c>
      <c r="C92" s="20">
        <f t="shared" ref="C92:G92" si="22">SUM(C93:C101)</f>
        <v>0</v>
      </c>
      <c r="D92" s="20">
        <f t="shared" si="22"/>
        <v>0</v>
      </c>
      <c r="E92" s="20">
        <f t="shared" si="22"/>
        <v>0</v>
      </c>
      <c r="F92" s="20">
        <f t="shared" si="22"/>
        <v>0</v>
      </c>
      <c r="G92" s="20">
        <f t="shared" si="22"/>
        <v>0</v>
      </c>
    </row>
    <row r="93" spans="1:7" x14ac:dyDescent="0.2">
      <c r="A93" s="4" t="s">
        <v>21</v>
      </c>
      <c r="B93" s="20">
        <v>0</v>
      </c>
      <c r="C93" s="20">
        <v>0</v>
      </c>
      <c r="D93" s="20">
        <v>0</v>
      </c>
      <c r="E93" s="20">
        <v>0</v>
      </c>
      <c r="F93" s="20">
        <v>0</v>
      </c>
      <c r="G93" s="20">
        <f>D93-E93</f>
        <v>0</v>
      </c>
    </row>
    <row r="94" spans="1:7" x14ac:dyDescent="0.2">
      <c r="A94" s="4" t="s">
        <v>22</v>
      </c>
      <c r="B94" s="20">
        <v>0</v>
      </c>
      <c r="C94" s="20">
        <v>0</v>
      </c>
      <c r="D94" s="20">
        <v>0</v>
      </c>
      <c r="E94" s="20">
        <v>0</v>
      </c>
      <c r="F94" s="20">
        <v>0</v>
      </c>
      <c r="G94" s="20">
        <f t="shared" ref="G94:G101" si="23">D94-E94</f>
        <v>0</v>
      </c>
    </row>
    <row r="95" spans="1:7" x14ac:dyDescent="0.2">
      <c r="A95" s="4" t="s">
        <v>23</v>
      </c>
      <c r="B95" s="20">
        <v>0</v>
      </c>
      <c r="C95" s="20">
        <v>0</v>
      </c>
      <c r="D95" s="20">
        <v>0</v>
      </c>
      <c r="E95" s="20">
        <v>0</v>
      </c>
      <c r="F95" s="20">
        <v>0</v>
      </c>
      <c r="G95" s="20">
        <f t="shared" si="23"/>
        <v>0</v>
      </c>
    </row>
    <row r="96" spans="1:7" x14ac:dyDescent="0.2">
      <c r="A96" s="4" t="s">
        <v>24</v>
      </c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f t="shared" si="23"/>
        <v>0</v>
      </c>
    </row>
    <row r="97" spans="1:7" x14ac:dyDescent="0.2">
      <c r="A97" s="7" t="s">
        <v>25</v>
      </c>
      <c r="B97" s="20">
        <v>0</v>
      </c>
      <c r="C97" s="20">
        <v>0</v>
      </c>
      <c r="D97" s="20">
        <v>0</v>
      </c>
      <c r="E97" s="20">
        <v>0</v>
      </c>
      <c r="F97" s="20">
        <v>0</v>
      </c>
      <c r="G97" s="20">
        <f t="shared" si="23"/>
        <v>0</v>
      </c>
    </row>
    <row r="98" spans="1:7" x14ac:dyDescent="0.2">
      <c r="A98" s="4" t="s">
        <v>26</v>
      </c>
      <c r="B98" s="20">
        <v>0</v>
      </c>
      <c r="C98" s="20">
        <v>0</v>
      </c>
      <c r="D98" s="20">
        <v>0</v>
      </c>
      <c r="E98" s="20">
        <v>0</v>
      </c>
      <c r="F98" s="20">
        <v>0</v>
      </c>
      <c r="G98" s="20">
        <f t="shared" si="23"/>
        <v>0</v>
      </c>
    </row>
    <row r="99" spans="1:7" x14ac:dyDescent="0.2">
      <c r="A99" s="4" t="s">
        <v>27</v>
      </c>
      <c r="B99" s="20">
        <v>0</v>
      </c>
      <c r="C99" s="20">
        <v>0</v>
      </c>
      <c r="D99" s="20">
        <v>0</v>
      </c>
      <c r="E99" s="20">
        <v>0</v>
      </c>
      <c r="F99" s="20">
        <v>0</v>
      </c>
      <c r="G99" s="20">
        <f t="shared" si="23"/>
        <v>0</v>
      </c>
    </row>
    <row r="100" spans="1:7" x14ac:dyDescent="0.2">
      <c r="A100" s="4" t="s">
        <v>28</v>
      </c>
      <c r="B100" s="20">
        <v>0</v>
      </c>
      <c r="C100" s="20">
        <v>0</v>
      </c>
      <c r="D100" s="20">
        <v>0</v>
      </c>
      <c r="E100" s="20">
        <v>0</v>
      </c>
      <c r="F100" s="20">
        <v>0</v>
      </c>
      <c r="G100" s="20">
        <f t="shared" si="23"/>
        <v>0</v>
      </c>
    </row>
    <row r="101" spans="1:7" x14ac:dyDescent="0.2">
      <c r="A101" s="4" t="s">
        <v>29</v>
      </c>
      <c r="B101" s="20">
        <v>0</v>
      </c>
      <c r="C101" s="20">
        <v>0</v>
      </c>
      <c r="D101" s="20">
        <v>0</v>
      </c>
      <c r="E101" s="20">
        <v>0</v>
      </c>
      <c r="F101" s="20">
        <v>0</v>
      </c>
      <c r="G101" s="20">
        <f t="shared" si="23"/>
        <v>0</v>
      </c>
    </row>
    <row r="102" spans="1:7" x14ac:dyDescent="0.2">
      <c r="A102" s="3" t="s">
        <v>30</v>
      </c>
      <c r="B102" s="20">
        <f>SUM(B103:B111)</f>
        <v>0</v>
      </c>
      <c r="C102" s="20">
        <f>SUM(C103:C111)</f>
        <v>0</v>
      </c>
      <c r="D102" s="20">
        <f t="shared" ref="D102:G102" si="24">SUM(D103:D111)</f>
        <v>0</v>
      </c>
      <c r="E102" s="20">
        <f t="shared" si="24"/>
        <v>0</v>
      </c>
      <c r="F102" s="20">
        <f t="shared" si="24"/>
        <v>0</v>
      </c>
      <c r="G102" s="20">
        <f t="shared" si="24"/>
        <v>0</v>
      </c>
    </row>
    <row r="103" spans="1:7" x14ac:dyDescent="0.2">
      <c r="A103" s="4" t="s">
        <v>31</v>
      </c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f>D103-E103</f>
        <v>0</v>
      </c>
    </row>
    <row r="104" spans="1:7" x14ac:dyDescent="0.2">
      <c r="A104" s="4" t="s">
        <v>32</v>
      </c>
      <c r="B104" s="20">
        <v>0</v>
      </c>
      <c r="C104" s="20">
        <v>0</v>
      </c>
      <c r="D104" s="20">
        <v>0</v>
      </c>
      <c r="E104" s="20">
        <v>0</v>
      </c>
      <c r="F104" s="20">
        <v>0</v>
      </c>
      <c r="G104" s="20">
        <f t="shared" ref="G104:G111" si="25">D104-E104</f>
        <v>0</v>
      </c>
    </row>
    <row r="105" spans="1:7" x14ac:dyDescent="0.2">
      <c r="A105" s="4" t="s">
        <v>33</v>
      </c>
      <c r="B105" s="20">
        <v>0</v>
      </c>
      <c r="C105" s="20">
        <v>0</v>
      </c>
      <c r="D105" s="20">
        <v>0</v>
      </c>
      <c r="E105" s="20">
        <v>0</v>
      </c>
      <c r="F105" s="20">
        <v>0</v>
      </c>
      <c r="G105" s="20">
        <f t="shared" si="25"/>
        <v>0</v>
      </c>
    </row>
    <row r="106" spans="1:7" x14ac:dyDescent="0.2">
      <c r="A106" s="4" t="s">
        <v>34</v>
      </c>
      <c r="B106" s="20">
        <v>0</v>
      </c>
      <c r="C106" s="20">
        <v>0</v>
      </c>
      <c r="D106" s="20">
        <v>0</v>
      </c>
      <c r="E106" s="20">
        <v>0</v>
      </c>
      <c r="F106" s="20">
        <v>0</v>
      </c>
      <c r="G106" s="20">
        <f t="shared" si="25"/>
        <v>0</v>
      </c>
    </row>
    <row r="107" spans="1:7" x14ac:dyDescent="0.2">
      <c r="A107" s="4" t="s">
        <v>35</v>
      </c>
      <c r="B107" s="20">
        <v>0</v>
      </c>
      <c r="C107" s="20">
        <v>0</v>
      </c>
      <c r="D107" s="20">
        <v>0</v>
      </c>
      <c r="E107" s="20">
        <v>0</v>
      </c>
      <c r="F107" s="20">
        <v>0</v>
      </c>
      <c r="G107" s="20">
        <f t="shared" si="25"/>
        <v>0</v>
      </c>
    </row>
    <row r="108" spans="1:7" x14ac:dyDescent="0.2">
      <c r="A108" s="4" t="s">
        <v>36</v>
      </c>
      <c r="B108" s="20">
        <v>0</v>
      </c>
      <c r="C108" s="20">
        <v>0</v>
      </c>
      <c r="D108" s="20">
        <v>0</v>
      </c>
      <c r="E108" s="20">
        <v>0</v>
      </c>
      <c r="F108" s="20">
        <v>0</v>
      </c>
      <c r="G108" s="20">
        <f t="shared" si="25"/>
        <v>0</v>
      </c>
    </row>
    <row r="109" spans="1:7" x14ac:dyDescent="0.2">
      <c r="A109" s="4" t="s">
        <v>37</v>
      </c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f t="shared" si="25"/>
        <v>0</v>
      </c>
    </row>
    <row r="110" spans="1:7" x14ac:dyDescent="0.2">
      <c r="A110" s="4" t="s">
        <v>38</v>
      </c>
      <c r="B110" s="20">
        <v>0</v>
      </c>
      <c r="C110" s="20">
        <v>0</v>
      </c>
      <c r="D110" s="20">
        <v>0</v>
      </c>
      <c r="E110" s="20">
        <v>0</v>
      </c>
      <c r="F110" s="20">
        <v>0</v>
      </c>
      <c r="G110" s="20">
        <f t="shared" si="25"/>
        <v>0</v>
      </c>
    </row>
    <row r="111" spans="1:7" x14ac:dyDescent="0.2">
      <c r="A111" s="4" t="s">
        <v>39</v>
      </c>
      <c r="B111" s="20">
        <v>0</v>
      </c>
      <c r="C111" s="20">
        <v>0</v>
      </c>
      <c r="D111" s="20">
        <v>0</v>
      </c>
      <c r="E111" s="20">
        <v>0</v>
      </c>
      <c r="F111" s="20">
        <v>0</v>
      </c>
      <c r="G111" s="20">
        <f t="shared" si="25"/>
        <v>0</v>
      </c>
    </row>
    <row r="112" spans="1:7" x14ac:dyDescent="0.2">
      <c r="A112" s="3" t="s">
        <v>40</v>
      </c>
      <c r="B112" s="20">
        <f>SUM(B113:B121)</f>
        <v>0</v>
      </c>
      <c r="C112" s="20">
        <f t="shared" ref="C112:G112" si="26">SUM(C113:C121)</f>
        <v>0</v>
      </c>
      <c r="D112" s="20">
        <f t="shared" si="26"/>
        <v>0</v>
      </c>
      <c r="E112" s="20">
        <f t="shared" si="26"/>
        <v>0</v>
      </c>
      <c r="F112" s="20">
        <f t="shared" si="26"/>
        <v>0</v>
      </c>
      <c r="G112" s="20">
        <f t="shared" si="26"/>
        <v>0</v>
      </c>
    </row>
    <row r="113" spans="1:7" x14ac:dyDescent="0.2">
      <c r="A113" s="4" t="s">
        <v>41</v>
      </c>
      <c r="B113" s="20">
        <v>0</v>
      </c>
      <c r="C113" s="20">
        <v>0</v>
      </c>
      <c r="D113" s="20">
        <v>0</v>
      </c>
      <c r="E113" s="20">
        <v>0</v>
      </c>
      <c r="F113" s="20">
        <v>0</v>
      </c>
      <c r="G113" s="20">
        <f>D113-E113</f>
        <v>0</v>
      </c>
    </row>
    <row r="114" spans="1:7" x14ac:dyDescent="0.2">
      <c r="A114" s="4" t="s">
        <v>42</v>
      </c>
      <c r="B114" s="20">
        <v>0</v>
      </c>
      <c r="C114" s="20">
        <v>0</v>
      </c>
      <c r="D114" s="20">
        <v>0</v>
      </c>
      <c r="E114" s="20">
        <v>0</v>
      </c>
      <c r="F114" s="20">
        <v>0</v>
      </c>
      <c r="G114" s="20">
        <f t="shared" ref="G114:G121" si="27">D114-E114</f>
        <v>0</v>
      </c>
    </row>
    <row r="115" spans="1:7" x14ac:dyDescent="0.2">
      <c r="A115" s="4" t="s">
        <v>43</v>
      </c>
      <c r="B115" s="20">
        <v>0</v>
      </c>
      <c r="C115" s="20">
        <v>0</v>
      </c>
      <c r="D115" s="20">
        <v>0</v>
      </c>
      <c r="E115" s="20">
        <v>0</v>
      </c>
      <c r="F115" s="20">
        <v>0</v>
      </c>
      <c r="G115" s="20">
        <f t="shared" si="27"/>
        <v>0</v>
      </c>
    </row>
    <row r="116" spans="1:7" x14ac:dyDescent="0.2">
      <c r="A116" s="4" t="s">
        <v>44</v>
      </c>
      <c r="B116" s="20">
        <v>0</v>
      </c>
      <c r="C116" s="20">
        <v>0</v>
      </c>
      <c r="D116" s="20">
        <v>0</v>
      </c>
      <c r="E116" s="20">
        <v>0</v>
      </c>
      <c r="F116" s="20">
        <v>0</v>
      </c>
      <c r="G116" s="20">
        <f t="shared" si="27"/>
        <v>0</v>
      </c>
    </row>
    <row r="117" spans="1:7" x14ac:dyDescent="0.2">
      <c r="A117" s="4" t="s">
        <v>45</v>
      </c>
      <c r="B117" s="20">
        <v>0</v>
      </c>
      <c r="C117" s="20">
        <v>0</v>
      </c>
      <c r="D117" s="20">
        <v>0</v>
      </c>
      <c r="E117" s="20">
        <v>0</v>
      </c>
      <c r="F117" s="20">
        <v>0</v>
      </c>
      <c r="G117" s="20">
        <f t="shared" si="27"/>
        <v>0</v>
      </c>
    </row>
    <row r="118" spans="1:7" x14ac:dyDescent="0.2">
      <c r="A118" s="4" t="s">
        <v>46</v>
      </c>
      <c r="B118" s="20">
        <v>0</v>
      </c>
      <c r="C118" s="20">
        <v>0</v>
      </c>
      <c r="D118" s="20">
        <v>0</v>
      </c>
      <c r="E118" s="20">
        <v>0</v>
      </c>
      <c r="F118" s="20">
        <v>0</v>
      </c>
      <c r="G118" s="20">
        <f t="shared" si="27"/>
        <v>0</v>
      </c>
    </row>
    <row r="119" spans="1:7" x14ac:dyDescent="0.2">
      <c r="A119" s="4" t="s">
        <v>47</v>
      </c>
      <c r="B119" s="20">
        <v>0</v>
      </c>
      <c r="C119" s="20">
        <v>0</v>
      </c>
      <c r="D119" s="20">
        <v>0</v>
      </c>
      <c r="E119" s="20">
        <v>0</v>
      </c>
      <c r="F119" s="20">
        <v>0</v>
      </c>
      <c r="G119" s="20">
        <f t="shared" si="27"/>
        <v>0</v>
      </c>
    </row>
    <row r="120" spans="1:7" x14ac:dyDescent="0.2">
      <c r="A120" s="4" t="s">
        <v>48</v>
      </c>
      <c r="B120" s="20">
        <v>0</v>
      </c>
      <c r="C120" s="20">
        <v>0</v>
      </c>
      <c r="D120" s="20">
        <v>0</v>
      </c>
      <c r="E120" s="20">
        <v>0</v>
      </c>
      <c r="F120" s="20">
        <v>0</v>
      </c>
      <c r="G120" s="20">
        <f t="shared" si="27"/>
        <v>0</v>
      </c>
    </row>
    <row r="121" spans="1:7" x14ac:dyDescent="0.2">
      <c r="A121" s="4" t="s">
        <v>49</v>
      </c>
      <c r="B121" s="20">
        <v>0</v>
      </c>
      <c r="C121" s="20">
        <v>0</v>
      </c>
      <c r="D121" s="20">
        <v>0</v>
      </c>
      <c r="E121" s="20">
        <v>0</v>
      </c>
      <c r="F121" s="20">
        <v>0</v>
      </c>
      <c r="G121" s="20">
        <f t="shared" si="27"/>
        <v>0</v>
      </c>
    </row>
    <row r="122" spans="1:7" x14ac:dyDescent="0.2">
      <c r="A122" s="3" t="s">
        <v>50</v>
      </c>
      <c r="B122" s="20">
        <f>SUM(B123:B131)</f>
        <v>0</v>
      </c>
      <c r="C122" s="20">
        <f t="shared" ref="C122:G122" si="28">SUM(C123:C131)</f>
        <v>0</v>
      </c>
      <c r="D122" s="20">
        <f t="shared" si="28"/>
        <v>0</v>
      </c>
      <c r="E122" s="20">
        <f t="shared" si="28"/>
        <v>0</v>
      </c>
      <c r="F122" s="20">
        <f t="shared" si="28"/>
        <v>0</v>
      </c>
      <c r="G122" s="20">
        <f t="shared" si="28"/>
        <v>0</v>
      </c>
    </row>
    <row r="123" spans="1:7" x14ac:dyDescent="0.2">
      <c r="A123" s="4" t="s">
        <v>51</v>
      </c>
      <c r="B123" s="20">
        <v>0</v>
      </c>
      <c r="C123" s="20">
        <v>0</v>
      </c>
      <c r="D123" s="20">
        <v>0</v>
      </c>
      <c r="E123" s="20">
        <v>0</v>
      </c>
      <c r="F123" s="20">
        <v>0</v>
      </c>
      <c r="G123" s="20">
        <f>D123-E123</f>
        <v>0</v>
      </c>
    </row>
    <row r="124" spans="1:7" x14ac:dyDescent="0.2">
      <c r="A124" s="4" t="s">
        <v>52</v>
      </c>
      <c r="B124" s="20">
        <v>0</v>
      </c>
      <c r="C124" s="20">
        <v>0</v>
      </c>
      <c r="D124" s="20">
        <v>0</v>
      </c>
      <c r="E124" s="20">
        <v>0</v>
      </c>
      <c r="F124" s="20">
        <v>0</v>
      </c>
      <c r="G124" s="20">
        <f t="shared" ref="G124:G131" si="29">D124-E124</f>
        <v>0</v>
      </c>
    </row>
    <row r="125" spans="1:7" x14ac:dyDescent="0.2">
      <c r="A125" s="4" t="s">
        <v>53</v>
      </c>
      <c r="B125" s="20">
        <v>0</v>
      </c>
      <c r="C125" s="20">
        <v>0</v>
      </c>
      <c r="D125" s="20">
        <v>0</v>
      </c>
      <c r="E125" s="20">
        <v>0</v>
      </c>
      <c r="F125" s="20">
        <v>0</v>
      </c>
      <c r="G125" s="20">
        <f t="shared" si="29"/>
        <v>0</v>
      </c>
    </row>
    <row r="126" spans="1:7" x14ac:dyDescent="0.2">
      <c r="A126" s="4" t="s">
        <v>54</v>
      </c>
      <c r="B126" s="20">
        <v>0</v>
      </c>
      <c r="C126" s="20">
        <v>0</v>
      </c>
      <c r="D126" s="20">
        <v>0</v>
      </c>
      <c r="E126" s="20">
        <v>0</v>
      </c>
      <c r="F126" s="20">
        <v>0</v>
      </c>
      <c r="G126" s="20">
        <f t="shared" si="29"/>
        <v>0</v>
      </c>
    </row>
    <row r="127" spans="1:7" x14ac:dyDescent="0.2">
      <c r="A127" s="4" t="s">
        <v>55</v>
      </c>
      <c r="B127" s="20">
        <v>0</v>
      </c>
      <c r="C127" s="20">
        <v>0</v>
      </c>
      <c r="D127" s="20">
        <v>0</v>
      </c>
      <c r="E127" s="20">
        <v>0</v>
      </c>
      <c r="F127" s="20">
        <v>0</v>
      </c>
      <c r="G127" s="20">
        <f t="shared" si="29"/>
        <v>0</v>
      </c>
    </row>
    <row r="128" spans="1:7" x14ac:dyDescent="0.2">
      <c r="A128" s="4" t="s">
        <v>56</v>
      </c>
      <c r="B128" s="20">
        <v>0</v>
      </c>
      <c r="C128" s="20">
        <v>0</v>
      </c>
      <c r="D128" s="20">
        <v>0</v>
      </c>
      <c r="E128" s="20">
        <v>0</v>
      </c>
      <c r="F128" s="20">
        <v>0</v>
      </c>
      <c r="G128" s="20">
        <f t="shared" si="29"/>
        <v>0</v>
      </c>
    </row>
    <row r="129" spans="1:7" x14ac:dyDescent="0.2">
      <c r="A129" s="4" t="s">
        <v>57</v>
      </c>
      <c r="B129" s="20">
        <v>0</v>
      </c>
      <c r="C129" s="20">
        <v>0</v>
      </c>
      <c r="D129" s="20">
        <v>0</v>
      </c>
      <c r="E129" s="20">
        <v>0</v>
      </c>
      <c r="F129" s="20">
        <v>0</v>
      </c>
      <c r="G129" s="20">
        <f t="shared" si="29"/>
        <v>0</v>
      </c>
    </row>
    <row r="130" spans="1:7" x14ac:dyDescent="0.2">
      <c r="A130" s="4" t="s">
        <v>58</v>
      </c>
      <c r="B130" s="20">
        <v>0</v>
      </c>
      <c r="C130" s="20">
        <v>0</v>
      </c>
      <c r="D130" s="20">
        <v>0</v>
      </c>
      <c r="E130" s="20">
        <v>0</v>
      </c>
      <c r="F130" s="20">
        <v>0</v>
      </c>
      <c r="G130" s="20">
        <f t="shared" si="29"/>
        <v>0</v>
      </c>
    </row>
    <row r="131" spans="1:7" x14ac:dyDescent="0.2">
      <c r="A131" s="4" t="s">
        <v>59</v>
      </c>
      <c r="B131" s="20">
        <v>0</v>
      </c>
      <c r="C131" s="20">
        <v>0</v>
      </c>
      <c r="D131" s="20">
        <v>0</v>
      </c>
      <c r="E131" s="20">
        <v>0</v>
      </c>
      <c r="F131" s="20">
        <v>0</v>
      </c>
      <c r="G131" s="20">
        <f t="shared" si="29"/>
        <v>0</v>
      </c>
    </row>
    <row r="132" spans="1:7" x14ac:dyDescent="0.2">
      <c r="A132" s="3" t="s">
        <v>60</v>
      </c>
      <c r="B132" s="20">
        <f>SUM(B133:B135)</f>
        <v>0</v>
      </c>
      <c r="C132" s="20">
        <f t="shared" ref="C132:G132" si="30">SUM(C133:C135)</f>
        <v>0</v>
      </c>
      <c r="D132" s="20">
        <f t="shared" si="30"/>
        <v>0</v>
      </c>
      <c r="E132" s="20">
        <f t="shared" si="30"/>
        <v>0</v>
      </c>
      <c r="F132" s="20">
        <f t="shared" si="30"/>
        <v>0</v>
      </c>
      <c r="G132" s="20">
        <f t="shared" si="30"/>
        <v>0</v>
      </c>
    </row>
    <row r="133" spans="1:7" x14ac:dyDescent="0.2">
      <c r="A133" s="4" t="s">
        <v>61</v>
      </c>
      <c r="B133" s="20">
        <v>0</v>
      </c>
      <c r="C133" s="20">
        <v>0</v>
      </c>
      <c r="D133" s="20">
        <v>0</v>
      </c>
      <c r="E133" s="20">
        <v>0</v>
      </c>
      <c r="F133" s="20">
        <v>0</v>
      </c>
      <c r="G133" s="20">
        <f>D133-E133</f>
        <v>0</v>
      </c>
    </row>
    <row r="134" spans="1:7" x14ac:dyDescent="0.2">
      <c r="A134" s="4" t="s">
        <v>62</v>
      </c>
      <c r="B134" s="20">
        <v>0</v>
      </c>
      <c r="C134" s="20">
        <v>0</v>
      </c>
      <c r="D134" s="20">
        <v>0</v>
      </c>
      <c r="E134" s="20">
        <v>0</v>
      </c>
      <c r="F134" s="20">
        <v>0</v>
      </c>
      <c r="G134" s="20">
        <f t="shared" ref="G134:G135" si="31">D134-E134</f>
        <v>0</v>
      </c>
    </row>
    <row r="135" spans="1:7" x14ac:dyDescent="0.2">
      <c r="A135" s="4" t="s">
        <v>63</v>
      </c>
      <c r="B135" s="20">
        <v>0</v>
      </c>
      <c r="C135" s="20">
        <v>0</v>
      </c>
      <c r="D135" s="20">
        <v>0</v>
      </c>
      <c r="E135" s="20">
        <v>0</v>
      </c>
      <c r="F135" s="20">
        <v>0</v>
      </c>
      <c r="G135" s="20">
        <f t="shared" si="31"/>
        <v>0</v>
      </c>
    </row>
    <row r="136" spans="1:7" x14ac:dyDescent="0.2">
      <c r="A136" s="3" t="s">
        <v>64</v>
      </c>
      <c r="B136" s="20">
        <f>SUM(B137:B141,B143:B144)</f>
        <v>0</v>
      </c>
      <c r="C136" s="20">
        <f t="shared" ref="C136:G136" si="32">SUM(C137:C141,C143:C144)</f>
        <v>0</v>
      </c>
      <c r="D136" s="20">
        <f t="shared" si="32"/>
        <v>0</v>
      </c>
      <c r="E136" s="20">
        <f t="shared" si="32"/>
        <v>0</v>
      </c>
      <c r="F136" s="20">
        <f t="shared" si="32"/>
        <v>0</v>
      </c>
      <c r="G136" s="20">
        <f t="shared" si="32"/>
        <v>0</v>
      </c>
    </row>
    <row r="137" spans="1:7" x14ac:dyDescent="0.2">
      <c r="A137" s="4" t="s">
        <v>65</v>
      </c>
      <c r="B137" s="20">
        <v>0</v>
      </c>
      <c r="C137" s="20">
        <v>0</v>
      </c>
      <c r="D137" s="20">
        <v>0</v>
      </c>
      <c r="E137" s="20">
        <v>0</v>
      </c>
      <c r="F137" s="20">
        <v>0</v>
      </c>
      <c r="G137" s="20">
        <f>D137-E137</f>
        <v>0</v>
      </c>
    </row>
    <row r="138" spans="1:7" x14ac:dyDescent="0.2">
      <c r="A138" s="4" t="s">
        <v>66</v>
      </c>
      <c r="B138" s="20">
        <v>0</v>
      </c>
      <c r="C138" s="20">
        <v>0</v>
      </c>
      <c r="D138" s="20">
        <v>0</v>
      </c>
      <c r="E138" s="20">
        <v>0</v>
      </c>
      <c r="F138" s="20">
        <v>0</v>
      </c>
      <c r="G138" s="20">
        <f t="shared" ref="G138:G144" si="33">D138-E138</f>
        <v>0</v>
      </c>
    </row>
    <row r="139" spans="1:7" x14ac:dyDescent="0.2">
      <c r="A139" s="4" t="s">
        <v>67</v>
      </c>
      <c r="B139" s="20">
        <v>0</v>
      </c>
      <c r="C139" s="20">
        <v>0</v>
      </c>
      <c r="D139" s="20">
        <v>0</v>
      </c>
      <c r="E139" s="20">
        <v>0</v>
      </c>
      <c r="F139" s="20">
        <v>0</v>
      </c>
      <c r="G139" s="20">
        <f t="shared" si="33"/>
        <v>0</v>
      </c>
    </row>
    <row r="140" spans="1:7" x14ac:dyDescent="0.2">
      <c r="A140" s="4" t="s">
        <v>68</v>
      </c>
      <c r="B140" s="20">
        <v>0</v>
      </c>
      <c r="C140" s="20">
        <v>0</v>
      </c>
      <c r="D140" s="20">
        <v>0</v>
      </c>
      <c r="E140" s="20">
        <v>0</v>
      </c>
      <c r="F140" s="20">
        <v>0</v>
      </c>
      <c r="G140" s="20">
        <f t="shared" si="33"/>
        <v>0</v>
      </c>
    </row>
    <row r="141" spans="1:7" x14ac:dyDescent="0.2">
      <c r="A141" s="4" t="s">
        <v>69</v>
      </c>
      <c r="B141" s="20">
        <v>0</v>
      </c>
      <c r="C141" s="20">
        <v>0</v>
      </c>
      <c r="D141" s="20">
        <v>0</v>
      </c>
      <c r="E141" s="20">
        <v>0</v>
      </c>
      <c r="F141" s="20">
        <v>0</v>
      </c>
      <c r="G141" s="20">
        <f t="shared" si="33"/>
        <v>0</v>
      </c>
    </row>
    <row r="142" spans="1:7" x14ac:dyDescent="0.2">
      <c r="A142" s="4" t="s">
        <v>70</v>
      </c>
      <c r="B142" s="20">
        <v>0</v>
      </c>
      <c r="C142" s="20">
        <v>0</v>
      </c>
      <c r="D142" s="20">
        <v>0</v>
      </c>
      <c r="E142" s="20">
        <v>0</v>
      </c>
      <c r="F142" s="20">
        <v>0</v>
      </c>
      <c r="G142" s="20">
        <f t="shared" si="33"/>
        <v>0</v>
      </c>
    </row>
    <row r="143" spans="1:7" x14ac:dyDescent="0.2">
      <c r="A143" s="4" t="s">
        <v>71</v>
      </c>
      <c r="B143" s="20">
        <v>0</v>
      </c>
      <c r="C143" s="20">
        <v>0</v>
      </c>
      <c r="D143" s="20">
        <v>0</v>
      </c>
      <c r="E143" s="20">
        <v>0</v>
      </c>
      <c r="F143" s="20">
        <v>0</v>
      </c>
      <c r="G143" s="20">
        <f t="shared" si="33"/>
        <v>0</v>
      </c>
    </row>
    <row r="144" spans="1:7" x14ac:dyDescent="0.2">
      <c r="A144" s="4" t="s">
        <v>72</v>
      </c>
      <c r="B144" s="20">
        <v>0</v>
      </c>
      <c r="C144" s="20">
        <v>0</v>
      </c>
      <c r="D144" s="20">
        <v>0</v>
      </c>
      <c r="E144" s="20">
        <v>0</v>
      </c>
      <c r="F144" s="20">
        <v>0</v>
      </c>
      <c r="G144" s="20">
        <f t="shared" si="33"/>
        <v>0</v>
      </c>
    </row>
    <row r="145" spans="1:7" x14ac:dyDescent="0.2">
      <c r="A145" s="3" t="s">
        <v>73</v>
      </c>
      <c r="B145" s="20">
        <f>SUM(B146:B148)</f>
        <v>0</v>
      </c>
      <c r="C145" s="20">
        <f t="shared" ref="C145:G145" si="34">SUM(C146:C148)</f>
        <v>0</v>
      </c>
      <c r="D145" s="20">
        <f t="shared" si="34"/>
        <v>0</v>
      </c>
      <c r="E145" s="20">
        <f t="shared" si="34"/>
        <v>0</v>
      </c>
      <c r="F145" s="20">
        <f t="shared" si="34"/>
        <v>0</v>
      </c>
      <c r="G145" s="20">
        <f t="shared" si="34"/>
        <v>0</v>
      </c>
    </row>
    <row r="146" spans="1:7" x14ac:dyDescent="0.2">
      <c r="A146" s="4" t="s">
        <v>74</v>
      </c>
      <c r="B146" s="20">
        <v>0</v>
      </c>
      <c r="C146" s="20">
        <v>0</v>
      </c>
      <c r="D146" s="20">
        <v>0</v>
      </c>
      <c r="E146" s="20">
        <v>0</v>
      </c>
      <c r="F146" s="20">
        <v>0</v>
      </c>
      <c r="G146" s="20">
        <f>D146-E146</f>
        <v>0</v>
      </c>
    </row>
    <row r="147" spans="1:7" x14ac:dyDescent="0.2">
      <c r="A147" s="4" t="s">
        <v>75</v>
      </c>
      <c r="B147" s="20">
        <v>0</v>
      </c>
      <c r="C147" s="20">
        <v>0</v>
      </c>
      <c r="D147" s="20">
        <v>0</v>
      </c>
      <c r="E147" s="20">
        <v>0</v>
      </c>
      <c r="F147" s="20">
        <v>0</v>
      </c>
      <c r="G147" s="20">
        <f t="shared" ref="G147:G148" si="35">D147-E147</f>
        <v>0</v>
      </c>
    </row>
    <row r="148" spans="1:7" x14ac:dyDescent="0.2">
      <c r="A148" s="4" t="s">
        <v>76</v>
      </c>
      <c r="B148" s="20">
        <v>0</v>
      </c>
      <c r="C148" s="20">
        <v>0</v>
      </c>
      <c r="D148" s="20">
        <v>0</v>
      </c>
      <c r="E148" s="20">
        <v>0</v>
      </c>
      <c r="F148" s="20">
        <v>0</v>
      </c>
      <c r="G148" s="20">
        <f t="shared" si="35"/>
        <v>0</v>
      </c>
    </row>
    <row r="149" spans="1:7" x14ac:dyDescent="0.2">
      <c r="A149" s="3" t="s">
        <v>77</v>
      </c>
      <c r="B149" s="20">
        <f>SUM(B150:B156)</f>
        <v>0</v>
      </c>
      <c r="C149" s="20">
        <f t="shared" ref="C149:G149" si="36">SUM(C150:C156)</f>
        <v>0</v>
      </c>
      <c r="D149" s="20">
        <f t="shared" si="36"/>
        <v>0</v>
      </c>
      <c r="E149" s="20">
        <f t="shared" si="36"/>
        <v>0</v>
      </c>
      <c r="F149" s="20">
        <f t="shared" si="36"/>
        <v>0</v>
      </c>
      <c r="G149" s="20">
        <f t="shared" si="36"/>
        <v>0</v>
      </c>
    </row>
    <row r="150" spans="1:7" x14ac:dyDescent="0.2">
      <c r="A150" s="4" t="s">
        <v>78</v>
      </c>
      <c r="B150" s="20">
        <v>0</v>
      </c>
      <c r="C150" s="20">
        <v>0</v>
      </c>
      <c r="D150" s="20">
        <v>0</v>
      </c>
      <c r="E150" s="20">
        <v>0</v>
      </c>
      <c r="F150" s="20">
        <v>0</v>
      </c>
      <c r="G150" s="20">
        <f>D150-E150</f>
        <v>0</v>
      </c>
    </row>
    <row r="151" spans="1:7" x14ac:dyDescent="0.2">
      <c r="A151" s="4" t="s">
        <v>79</v>
      </c>
      <c r="B151" s="20">
        <v>0</v>
      </c>
      <c r="C151" s="20">
        <v>0</v>
      </c>
      <c r="D151" s="20">
        <v>0</v>
      </c>
      <c r="E151" s="20">
        <v>0</v>
      </c>
      <c r="F151" s="20">
        <v>0</v>
      </c>
      <c r="G151" s="20">
        <f t="shared" ref="G151:G156" si="37">D151-E151</f>
        <v>0</v>
      </c>
    </row>
    <row r="152" spans="1:7" x14ac:dyDescent="0.2">
      <c r="A152" s="4" t="s">
        <v>80</v>
      </c>
      <c r="B152" s="20">
        <v>0</v>
      </c>
      <c r="C152" s="20">
        <v>0</v>
      </c>
      <c r="D152" s="20">
        <v>0</v>
      </c>
      <c r="E152" s="20">
        <v>0</v>
      </c>
      <c r="F152" s="20">
        <v>0</v>
      </c>
      <c r="G152" s="20">
        <f t="shared" si="37"/>
        <v>0</v>
      </c>
    </row>
    <row r="153" spans="1:7" x14ac:dyDescent="0.2">
      <c r="A153" s="7" t="s">
        <v>81</v>
      </c>
      <c r="B153" s="20">
        <v>0</v>
      </c>
      <c r="C153" s="20">
        <v>0</v>
      </c>
      <c r="D153" s="20">
        <v>0</v>
      </c>
      <c r="E153" s="20">
        <v>0</v>
      </c>
      <c r="F153" s="20">
        <v>0</v>
      </c>
      <c r="G153" s="20">
        <f t="shared" si="37"/>
        <v>0</v>
      </c>
    </row>
    <row r="154" spans="1:7" x14ac:dyDescent="0.2">
      <c r="A154" s="4" t="s">
        <v>82</v>
      </c>
      <c r="B154" s="20">
        <v>0</v>
      </c>
      <c r="C154" s="20">
        <v>0</v>
      </c>
      <c r="D154" s="20">
        <v>0</v>
      </c>
      <c r="E154" s="20">
        <v>0</v>
      </c>
      <c r="F154" s="20">
        <v>0</v>
      </c>
      <c r="G154" s="20">
        <f t="shared" si="37"/>
        <v>0</v>
      </c>
    </row>
    <row r="155" spans="1:7" x14ac:dyDescent="0.2">
      <c r="A155" s="4" t="s">
        <v>83</v>
      </c>
      <c r="B155" s="20">
        <v>0</v>
      </c>
      <c r="C155" s="20">
        <v>0</v>
      </c>
      <c r="D155" s="20">
        <v>0</v>
      </c>
      <c r="E155" s="20">
        <v>0</v>
      </c>
      <c r="F155" s="20">
        <v>0</v>
      </c>
      <c r="G155" s="20">
        <f t="shared" si="37"/>
        <v>0</v>
      </c>
    </row>
    <row r="156" spans="1:7" x14ac:dyDescent="0.2">
      <c r="A156" s="4" t="s">
        <v>84</v>
      </c>
      <c r="B156" s="20">
        <v>0</v>
      </c>
      <c r="C156" s="20">
        <v>0</v>
      </c>
      <c r="D156" s="20">
        <v>0</v>
      </c>
      <c r="E156" s="20">
        <v>0</v>
      </c>
      <c r="F156" s="20">
        <v>0</v>
      </c>
      <c r="G156" s="20">
        <f t="shared" si="37"/>
        <v>0</v>
      </c>
    </row>
    <row r="157" spans="1:7" x14ac:dyDescent="0.2">
      <c r="A157" s="8"/>
      <c r="B157" s="21"/>
      <c r="C157" s="21"/>
      <c r="D157" s="21"/>
      <c r="E157" s="21"/>
      <c r="F157" s="21"/>
      <c r="G157" s="21"/>
    </row>
    <row r="158" spans="1:7" x14ac:dyDescent="0.2">
      <c r="A158" s="9" t="s">
        <v>86</v>
      </c>
      <c r="B158" s="19">
        <f>B8+B83</f>
        <v>7811879.8300000001</v>
      </c>
      <c r="C158" s="19">
        <f t="shared" ref="C158:G158" si="38">C8+C83</f>
        <v>2502036.7799999998</v>
      </c>
      <c r="D158" s="19">
        <f t="shared" si="38"/>
        <v>10313916.610000001</v>
      </c>
      <c r="E158" s="19">
        <f t="shared" si="38"/>
        <v>9127124.0800000001</v>
      </c>
      <c r="F158" s="19">
        <f t="shared" si="38"/>
        <v>8603919.4200000018</v>
      </c>
      <c r="G158" s="19">
        <f t="shared" si="38"/>
        <v>1186792.53</v>
      </c>
    </row>
    <row r="159" spans="1:7" x14ac:dyDescent="0.2">
      <c r="A159" s="10"/>
      <c r="B159" s="22"/>
      <c r="C159" s="22"/>
      <c r="D159" s="22"/>
      <c r="E159" s="22"/>
      <c r="F159" s="22"/>
      <c r="G159" s="22"/>
    </row>
    <row r="160" spans="1:7" x14ac:dyDescent="0.2">
      <c r="A160" s="11"/>
      <c r="B160" s="23"/>
      <c r="C160" s="23"/>
      <c r="D160" s="23"/>
      <c r="E160" s="23"/>
      <c r="F160" s="23"/>
      <c r="G160" s="23"/>
    </row>
    <row r="161" x14ac:dyDescent="0.2"/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158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1"/>
  <sheetViews>
    <sheetView workbookViewId="0">
      <selection activeCell="A6" sqref="A6:A7"/>
    </sheetView>
  </sheetViews>
  <sheetFormatPr baseColWidth="10" defaultColWidth="0" defaultRowHeight="11.25" zeroHeight="1" x14ac:dyDescent="0.2"/>
  <cols>
    <col min="1" max="1" width="59.28515625" style="1" customWidth="1"/>
    <col min="2" max="6" width="20.7109375" style="1" customWidth="1"/>
    <col min="7" max="7" width="18.28515625" style="1" customWidth="1"/>
    <col min="8" max="16384" width="10.7109375" style="1" hidden="1"/>
  </cols>
  <sheetData>
    <row r="1" spans="1:7" x14ac:dyDescent="0.2">
      <c r="A1" s="32" t="str">
        <f>ENTE_PUBLICO_A</f>
        <v>INSTITUTO MUNICIPAL DE VIVIENDA DEL MUNICIPIO DE CELAYA, GUANAJUATO, Gobierno del Estado de Guanajuato (a)</v>
      </c>
      <c r="B1" s="33"/>
      <c r="C1" s="33"/>
      <c r="D1" s="33"/>
      <c r="E1" s="33"/>
      <c r="F1" s="33"/>
      <c r="G1" s="34"/>
    </row>
    <row r="2" spans="1:7" x14ac:dyDescent="0.2">
      <c r="A2" s="35" t="s">
        <v>0</v>
      </c>
      <c r="B2" s="36"/>
      <c r="C2" s="36"/>
      <c r="D2" s="36"/>
      <c r="E2" s="36"/>
      <c r="F2" s="36"/>
      <c r="G2" s="37"/>
    </row>
    <row r="3" spans="1:7" x14ac:dyDescent="0.2">
      <c r="A3" s="35" t="s">
        <v>87</v>
      </c>
      <c r="B3" s="36"/>
      <c r="C3" s="36"/>
      <c r="D3" s="36"/>
      <c r="E3" s="36"/>
      <c r="F3" s="36"/>
      <c r="G3" s="37"/>
    </row>
    <row r="4" spans="1:7" x14ac:dyDescent="0.2">
      <c r="A4" s="38" t="str">
        <f>TRIMESTRE</f>
        <v>Del 1 de enero al 31 de diciembre de 2017 (b)</v>
      </c>
      <c r="B4" s="39"/>
      <c r="C4" s="39"/>
      <c r="D4" s="39"/>
      <c r="E4" s="39"/>
      <c r="F4" s="39"/>
      <c r="G4" s="40"/>
    </row>
    <row r="5" spans="1:7" x14ac:dyDescent="0.2">
      <c r="A5" s="41" t="s">
        <v>2</v>
      </c>
      <c r="B5" s="42"/>
      <c r="C5" s="42"/>
      <c r="D5" s="42"/>
      <c r="E5" s="42"/>
      <c r="F5" s="42"/>
      <c r="G5" s="43"/>
    </row>
    <row r="6" spans="1:7" x14ac:dyDescent="0.2">
      <c r="A6" s="44" t="s">
        <v>3</v>
      </c>
      <c r="B6" s="45" t="s">
        <v>4</v>
      </c>
      <c r="C6" s="45"/>
      <c r="D6" s="45"/>
      <c r="E6" s="45"/>
      <c r="F6" s="45"/>
      <c r="G6" s="17" t="s">
        <v>5</v>
      </c>
    </row>
    <row r="7" spans="1:7" ht="22.5" x14ac:dyDescent="0.2">
      <c r="A7" s="15"/>
      <c r="B7" s="46" t="s">
        <v>6</v>
      </c>
      <c r="C7" s="18" t="s">
        <v>88</v>
      </c>
      <c r="D7" s="46" t="s">
        <v>89</v>
      </c>
      <c r="E7" s="46" t="s">
        <v>9</v>
      </c>
      <c r="F7" s="46" t="s">
        <v>90</v>
      </c>
      <c r="G7" s="16"/>
    </row>
    <row r="8" spans="1:7" x14ac:dyDescent="0.2">
      <c r="A8" s="24" t="s">
        <v>91</v>
      </c>
      <c r="B8" s="47">
        <f>SUM(B9:GASTO_NE_FIN_01)</f>
        <v>7811879.8300000001</v>
      </c>
      <c r="C8" s="47">
        <f>SUM(C9:GASTO_NE_FIN_02)</f>
        <v>2502036.7799999998</v>
      </c>
      <c r="D8" s="47">
        <f>SUM(D9:GASTO_NE_FIN_03)</f>
        <v>10313916.609999999</v>
      </c>
      <c r="E8" s="47">
        <f>SUM(E9:GASTO_NE_FIN_04)</f>
        <v>9127124.0800000001</v>
      </c>
      <c r="F8" s="47">
        <f>SUM(F9:GASTO_NE_FIN_05)</f>
        <v>8603919.4199999999</v>
      </c>
      <c r="G8" s="47">
        <f>SUM(G9:GASTO_NE_FIN_06)</f>
        <v>1186792.5299999993</v>
      </c>
    </row>
    <row r="9" spans="1:7" s="26" customFormat="1" x14ac:dyDescent="0.2">
      <c r="A9" s="25" t="s">
        <v>92</v>
      </c>
      <c r="B9" s="48">
        <v>7811879.8300000001</v>
      </c>
      <c r="C9" s="48">
        <v>2502036.7799999998</v>
      </c>
      <c r="D9" s="48">
        <v>10313916.609999999</v>
      </c>
      <c r="E9" s="48">
        <v>9127124.0800000001</v>
      </c>
      <c r="F9" s="48">
        <v>8603919.4199999999</v>
      </c>
      <c r="G9" s="48">
        <f>D9-E9</f>
        <v>1186792.5299999993</v>
      </c>
    </row>
    <row r="10" spans="1:7" s="26" customFormat="1" x14ac:dyDescent="0.2">
      <c r="A10" s="25" t="s">
        <v>93</v>
      </c>
      <c r="B10" s="48">
        <v>0</v>
      </c>
      <c r="C10" s="48">
        <v>0</v>
      </c>
      <c r="D10" s="48">
        <v>0</v>
      </c>
      <c r="E10" s="48">
        <v>0</v>
      </c>
      <c r="F10" s="48">
        <v>0</v>
      </c>
      <c r="G10" s="48">
        <f t="shared" ref="G10:G16" si="0">D10-E10</f>
        <v>0</v>
      </c>
    </row>
    <row r="11" spans="1:7" s="26" customFormat="1" x14ac:dyDescent="0.2">
      <c r="A11" s="25" t="s">
        <v>94</v>
      </c>
      <c r="B11" s="48">
        <v>0</v>
      </c>
      <c r="C11" s="48">
        <v>0</v>
      </c>
      <c r="D11" s="48">
        <v>0</v>
      </c>
      <c r="E11" s="48">
        <v>0</v>
      </c>
      <c r="F11" s="48">
        <v>0</v>
      </c>
      <c r="G11" s="48">
        <f t="shared" si="0"/>
        <v>0</v>
      </c>
    </row>
    <row r="12" spans="1:7" s="26" customFormat="1" x14ac:dyDescent="0.2">
      <c r="A12" s="25" t="s">
        <v>95</v>
      </c>
      <c r="B12" s="48">
        <v>0</v>
      </c>
      <c r="C12" s="48">
        <v>0</v>
      </c>
      <c r="D12" s="48">
        <v>0</v>
      </c>
      <c r="E12" s="48">
        <v>0</v>
      </c>
      <c r="F12" s="48">
        <v>0</v>
      </c>
      <c r="G12" s="48">
        <f t="shared" si="0"/>
        <v>0</v>
      </c>
    </row>
    <row r="13" spans="1:7" s="26" customFormat="1" x14ac:dyDescent="0.2">
      <c r="A13" s="25" t="s">
        <v>96</v>
      </c>
      <c r="B13" s="48">
        <v>0</v>
      </c>
      <c r="C13" s="48">
        <v>0</v>
      </c>
      <c r="D13" s="48">
        <v>0</v>
      </c>
      <c r="E13" s="48">
        <v>0</v>
      </c>
      <c r="F13" s="48">
        <v>0</v>
      </c>
      <c r="G13" s="48">
        <f t="shared" si="0"/>
        <v>0</v>
      </c>
    </row>
    <row r="14" spans="1:7" s="26" customFormat="1" x14ac:dyDescent="0.2">
      <c r="A14" s="25" t="s">
        <v>97</v>
      </c>
      <c r="B14" s="48">
        <v>0</v>
      </c>
      <c r="C14" s="48">
        <v>0</v>
      </c>
      <c r="D14" s="48">
        <v>0</v>
      </c>
      <c r="E14" s="48">
        <v>0</v>
      </c>
      <c r="F14" s="48">
        <v>0</v>
      </c>
      <c r="G14" s="48">
        <f t="shared" si="0"/>
        <v>0</v>
      </c>
    </row>
    <row r="15" spans="1:7" s="26" customFormat="1" x14ac:dyDescent="0.2">
      <c r="A15" s="25" t="s">
        <v>98</v>
      </c>
      <c r="B15" s="48">
        <v>0</v>
      </c>
      <c r="C15" s="48">
        <v>0</v>
      </c>
      <c r="D15" s="48">
        <v>0</v>
      </c>
      <c r="E15" s="48">
        <v>0</v>
      </c>
      <c r="F15" s="48">
        <v>0</v>
      </c>
      <c r="G15" s="48">
        <f t="shared" si="0"/>
        <v>0</v>
      </c>
    </row>
    <row r="16" spans="1:7" s="26" customFormat="1" x14ac:dyDescent="0.2">
      <c r="A16" s="25" t="s">
        <v>99</v>
      </c>
      <c r="B16" s="48">
        <v>0</v>
      </c>
      <c r="C16" s="48">
        <v>0</v>
      </c>
      <c r="D16" s="48">
        <v>0</v>
      </c>
      <c r="E16" s="48">
        <v>0</v>
      </c>
      <c r="F16" s="48">
        <v>0</v>
      </c>
      <c r="G16" s="48">
        <f t="shared" si="0"/>
        <v>0</v>
      </c>
    </row>
    <row r="17" spans="1:7" x14ac:dyDescent="0.2">
      <c r="A17" s="27" t="s">
        <v>100</v>
      </c>
      <c r="B17" s="49"/>
      <c r="C17" s="49"/>
      <c r="D17" s="49"/>
      <c r="E17" s="49"/>
      <c r="F17" s="49"/>
      <c r="G17" s="49"/>
    </row>
    <row r="18" spans="1:7" s="26" customFormat="1" x14ac:dyDescent="0.2">
      <c r="A18" s="29" t="s">
        <v>101</v>
      </c>
      <c r="B18" s="50">
        <f>SUM(B19:GASTO_E_FIN_01)</f>
        <v>0</v>
      </c>
      <c r="C18" s="50">
        <f>SUM(C19:GASTO_E_FIN_02)</f>
        <v>0</v>
      </c>
      <c r="D18" s="50">
        <f>SUM(D19:GASTO_E_FIN_03)</f>
        <v>0</v>
      </c>
      <c r="E18" s="50">
        <f>SUM(E19:GASTO_E_FIN_04)</f>
        <v>0</v>
      </c>
      <c r="F18" s="50">
        <f>SUM(F19:GASTO_E_FIN_05)</f>
        <v>0</v>
      </c>
      <c r="G18" s="50">
        <f>SUM(G19:GASTO_E_FIN_06)</f>
        <v>0</v>
      </c>
    </row>
    <row r="19" spans="1:7" s="26" customFormat="1" x14ac:dyDescent="0.2">
      <c r="A19" s="25" t="s">
        <v>92</v>
      </c>
      <c r="B19" s="48">
        <v>0</v>
      </c>
      <c r="C19" s="48">
        <v>0</v>
      </c>
      <c r="D19" s="48">
        <v>0</v>
      </c>
      <c r="E19" s="48">
        <v>0</v>
      </c>
      <c r="F19" s="48">
        <v>0</v>
      </c>
      <c r="G19" s="48">
        <f>D19-E19</f>
        <v>0</v>
      </c>
    </row>
    <row r="20" spans="1:7" s="26" customFormat="1" x14ac:dyDescent="0.2">
      <c r="A20" s="25" t="s">
        <v>93</v>
      </c>
      <c r="B20" s="48">
        <v>0</v>
      </c>
      <c r="C20" s="48">
        <v>0</v>
      </c>
      <c r="D20" s="48">
        <v>0</v>
      </c>
      <c r="E20" s="48">
        <v>0</v>
      </c>
      <c r="F20" s="48">
        <v>0</v>
      </c>
      <c r="G20" s="48">
        <f t="shared" ref="G20:G26" si="1">D20-E20</f>
        <v>0</v>
      </c>
    </row>
    <row r="21" spans="1:7" s="26" customFormat="1" x14ac:dyDescent="0.2">
      <c r="A21" s="25" t="s">
        <v>94</v>
      </c>
      <c r="B21" s="48">
        <v>0</v>
      </c>
      <c r="C21" s="48">
        <v>0</v>
      </c>
      <c r="D21" s="48">
        <v>0</v>
      </c>
      <c r="E21" s="48">
        <v>0</v>
      </c>
      <c r="F21" s="48">
        <v>0</v>
      </c>
      <c r="G21" s="48">
        <f t="shared" si="1"/>
        <v>0</v>
      </c>
    </row>
    <row r="22" spans="1:7" s="26" customFormat="1" x14ac:dyDescent="0.2">
      <c r="A22" s="25" t="s">
        <v>95</v>
      </c>
      <c r="B22" s="48">
        <v>0</v>
      </c>
      <c r="C22" s="48">
        <v>0</v>
      </c>
      <c r="D22" s="48">
        <v>0</v>
      </c>
      <c r="E22" s="48">
        <v>0</v>
      </c>
      <c r="F22" s="48">
        <v>0</v>
      </c>
      <c r="G22" s="48">
        <f t="shared" si="1"/>
        <v>0</v>
      </c>
    </row>
    <row r="23" spans="1:7" s="26" customFormat="1" x14ac:dyDescent="0.2">
      <c r="A23" s="25" t="s">
        <v>96</v>
      </c>
      <c r="B23" s="48">
        <v>0</v>
      </c>
      <c r="C23" s="48">
        <v>0</v>
      </c>
      <c r="D23" s="48">
        <v>0</v>
      </c>
      <c r="E23" s="48">
        <v>0</v>
      </c>
      <c r="F23" s="48">
        <v>0</v>
      </c>
      <c r="G23" s="48">
        <f t="shared" si="1"/>
        <v>0</v>
      </c>
    </row>
    <row r="24" spans="1:7" s="26" customFormat="1" x14ac:dyDescent="0.2">
      <c r="A24" s="25" t="s">
        <v>97</v>
      </c>
      <c r="B24" s="48">
        <v>0</v>
      </c>
      <c r="C24" s="48">
        <v>0</v>
      </c>
      <c r="D24" s="48">
        <v>0</v>
      </c>
      <c r="E24" s="48">
        <v>0</v>
      </c>
      <c r="F24" s="48">
        <v>0</v>
      </c>
      <c r="G24" s="48">
        <f t="shared" si="1"/>
        <v>0</v>
      </c>
    </row>
    <row r="25" spans="1:7" s="26" customFormat="1" x14ac:dyDescent="0.2">
      <c r="A25" s="25" t="s">
        <v>98</v>
      </c>
      <c r="B25" s="48">
        <v>0</v>
      </c>
      <c r="C25" s="48">
        <v>0</v>
      </c>
      <c r="D25" s="48">
        <v>0</v>
      </c>
      <c r="E25" s="48">
        <v>0</v>
      </c>
      <c r="F25" s="48">
        <v>0</v>
      </c>
      <c r="G25" s="48">
        <f t="shared" si="1"/>
        <v>0</v>
      </c>
    </row>
    <row r="26" spans="1:7" s="26" customFormat="1" x14ac:dyDescent="0.2">
      <c r="A26" s="25" t="s">
        <v>99</v>
      </c>
      <c r="B26" s="48">
        <v>0</v>
      </c>
      <c r="C26" s="48">
        <v>0</v>
      </c>
      <c r="D26" s="48">
        <v>0</v>
      </c>
      <c r="E26" s="48">
        <v>0</v>
      </c>
      <c r="F26" s="48">
        <v>0</v>
      </c>
      <c r="G26" s="48">
        <f t="shared" si="1"/>
        <v>0</v>
      </c>
    </row>
    <row r="27" spans="1:7" x14ac:dyDescent="0.2">
      <c r="A27" s="27" t="s">
        <v>100</v>
      </c>
      <c r="B27" s="49"/>
      <c r="C27" s="49"/>
      <c r="D27" s="49"/>
      <c r="E27" s="49"/>
      <c r="F27" s="49"/>
      <c r="G27" s="49"/>
    </row>
    <row r="28" spans="1:7" x14ac:dyDescent="0.2">
      <c r="A28" s="29" t="s">
        <v>86</v>
      </c>
      <c r="B28" s="50">
        <f>GASTO_NE_T1+GASTO_E_T1</f>
        <v>7811879.8300000001</v>
      </c>
      <c r="C28" s="50">
        <f>GASTO_NE_T2+GASTO_E_T2</f>
        <v>2502036.7799999998</v>
      </c>
      <c r="D28" s="50">
        <f>GASTO_NE_T3+GASTO_E_T3</f>
        <v>10313916.609999999</v>
      </c>
      <c r="E28" s="50">
        <f>GASTO_NE_T4+GASTO_E_T4</f>
        <v>9127124.0800000001</v>
      </c>
      <c r="F28" s="50">
        <f>GASTO_NE_T5+GASTO_E_T5</f>
        <v>8603919.4199999999</v>
      </c>
      <c r="G28" s="50">
        <f>GASTO_NE_T6+GASTO_E_T6</f>
        <v>1186792.5299999993</v>
      </c>
    </row>
    <row r="29" spans="1:7" x14ac:dyDescent="0.2">
      <c r="A29" s="30"/>
      <c r="B29" s="51"/>
      <c r="C29" s="51"/>
      <c r="D29" s="51"/>
      <c r="E29" s="51"/>
      <c r="F29" s="51"/>
      <c r="G29" s="51"/>
    </row>
    <row r="30" spans="1:7" hidden="1" x14ac:dyDescent="0.2">
      <c r="A30" s="31"/>
    </row>
    <row r="31" spans="1:7" x14ac:dyDescent="0.2"/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disablePrompts="1" count="1">
    <dataValidation type="decimal" allowBlank="1" showInputMessage="1" showErrorMessage="1" sqref="B8:G28">
      <formula1>-1.79769313486231E+100</formula1>
      <formula2>1.79769313486231E+100</formula2>
    </dataValidation>
  </dataValidation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CorelDraw.Graphic.17" shapeId="2049" r:id="rId3">
          <objectPr defaultSize="0" autoPict="0" r:id="rId4">
            <anchor moveWithCells="1">
              <from>
                <xdr:col>0</xdr:col>
                <xdr:colOff>3133725</xdr:colOff>
                <xdr:row>1048575</xdr:row>
                <xdr:rowOff>0</xdr:rowOff>
              </from>
              <to>
                <xdr:col>1</xdr:col>
                <xdr:colOff>314325</xdr:colOff>
                <xdr:row>1048575</xdr:row>
                <xdr:rowOff>0</xdr:rowOff>
              </to>
            </anchor>
          </objectPr>
        </oleObject>
      </mc:Choice>
      <mc:Fallback>
        <oleObject progId="CorelDraw.Graphic.17" shapeId="2049" r:id="rId3"/>
      </mc:Fallback>
    </mc:AlternateContent>
    <mc:AlternateContent xmlns:mc="http://schemas.openxmlformats.org/markup-compatibility/2006">
      <mc:Choice Requires="x14">
        <oleObject progId="CorelDraw.Graphic.17" shapeId="2050" r:id="rId5">
          <objectPr defaultSize="0" autoPict="0" r:id="rId4">
            <anchor moveWithCells="1">
              <from>
                <xdr:col>0</xdr:col>
                <xdr:colOff>3133725</xdr:colOff>
                <xdr:row>1048575</xdr:row>
                <xdr:rowOff>0</xdr:rowOff>
              </from>
              <to>
                <xdr:col>1</xdr:col>
                <xdr:colOff>314325</xdr:colOff>
                <xdr:row>1048575</xdr:row>
                <xdr:rowOff>0</xdr:rowOff>
              </to>
            </anchor>
          </objectPr>
        </oleObject>
      </mc:Choice>
      <mc:Fallback>
        <oleObject progId="CorelDraw.Graphic.17" shapeId="2050" r:id="rId5"/>
      </mc:Fallback>
    </mc:AlternateContent>
    <mc:AlternateContent xmlns:mc="http://schemas.openxmlformats.org/markup-compatibility/2006">
      <mc:Choice Requires="x14">
        <oleObject progId="CorelDraw.Graphic.17" shapeId="2051" r:id="rId6">
          <objectPr defaultSize="0" autoPict="0" r:id="rId4">
            <anchor moveWithCells="1">
              <from>
                <xdr:col>0</xdr:col>
                <xdr:colOff>3133725</xdr:colOff>
                <xdr:row>1048575</xdr:row>
                <xdr:rowOff>0</xdr:rowOff>
              </from>
              <to>
                <xdr:col>1</xdr:col>
                <xdr:colOff>314325</xdr:colOff>
                <xdr:row>1048575</xdr:row>
                <xdr:rowOff>0</xdr:rowOff>
              </to>
            </anchor>
          </objectPr>
        </oleObject>
      </mc:Choice>
      <mc:Fallback>
        <oleObject progId="CorelDraw.Graphic.17" shapeId="2051" r:id="rId6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78"/>
  <sheetViews>
    <sheetView workbookViewId="0">
      <selection activeCell="A30" sqref="A30"/>
    </sheetView>
  </sheetViews>
  <sheetFormatPr baseColWidth="10" defaultColWidth="0" defaultRowHeight="11.25" zeroHeight="1" x14ac:dyDescent="0.2"/>
  <cols>
    <col min="1" max="1" width="74.5703125" style="1" customWidth="1"/>
    <col min="2" max="6" width="20.7109375" style="1" customWidth="1"/>
    <col min="7" max="7" width="17.28515625" style="1" customWidth="1"/>
    <col min="8" max="8" width="0" style="1" hidden="1" customWidth="1"/>
    <col min="9" max="16383" width="10.85546875" style="1" hidden="1"/>
    <col min="16384" max="16384" width="2.28515625" style="1" hidden="1" customWidth="1"/>
  </cols>
  <sheetData>
    <row r="1" spans="1:7" x14ac:dyDescent="0.2">
      <c r="A1" s="32" t="str">
        <f>ENTE_PUBLICO_A</f>
        <v>INSTITUTO MUNICIPAL DE VIVIENDA DEL MUNICIPIO DE CELAYA, GUANAJUATO, Gobierno del Estado de Guanajuato (a)</v>
      </c>
      <c r="B1" s="33"/>
      <c r="C1" s="33"/>
      <c r="D1" s="33"/>
      <c r="E1" s="33"/>
      <c r="F1" s="33"/>
      <c r="G1" s="34"/>
    </row>
    <row r="2" spans="1:7" x14ac:dyDescent="0.2">
      <c r="A2" s="35" t="s">
        <v>102</v>
      </c>
      <c r="B2" s="36"/>
      <c r="C2" s="36"/>
      <c r="D2" s="36"/>
      <c r="E2" s="36"/>
      <c r="F2" s="36"/>
      <c r="G2" s="37"/>
    </row>
    <row r="3" spans="1:7" x14ac:dyDescent="0.2">
      <c r="A3" s="35" t="s">
        <v>103</v>
      </c>
      <c r="B3" s="36"/>
      <c r="C3" s="36"/>
      <c r="D3" s="36"/>
      <c r="E3" s="36"/>
      <c r="F3" s="36"/>
      <c r="G3" s="37"/>
    </row>
    <row r="4" spans="1:7" x14ac:dyDescent="0.2">
      <c r="A4" s="38" t="str">
        <f>TRIMESTRE</f>
        <v>Del 1 de enero al 31 de diciembre de 2017 (b)</v>
      </c>
      <c r="B4" s="39"/>
      <c r="C4" s="39"/>
      <c r="D4" s="39"/>
      <c r="E4" s="39"/>
      <c r="F4" s="39"/>
      <c r="G4" s="40"/>
    </row>
    <row r="5" spans="1:7" x14ac:dyDescent="0.2">
      <c r="A5" s="41" t="s">
        <v>2</v>
      </c>
      <c r="B5" s="42"/>
      <c r="C5" s="42"/>
      <c r="D5" s="42"/>
      <c r="E5" s="42"/>
      <c r="F5" s="42"/>
      <c r="G5" s="43"/>
    </row>
    <row r="6" spans="1:7" x14ac:dyDescent="0.2">
      <c r="A6" s="36" t="s">
        <v>3</v>
      </c>
      <c r="B6" s="41" t="s">
        <v>4</v>
      </c>
      <c r="C6" s="42"/>
      <c r="D6" s="42"/>
      <c r="E6" s="42"/>
      <c r="F6" s="43"/>
      <c r="G6" s="17" t="s">
        <v>104</v>
      </c>
    </row>
    <row r="7" spans="1:7" ht="22.5" x14ac:dyDescent="0.2">
      <c r="A7" s="36"/>
      <c r="B7" s="46" t="s">
        <v>6</v>
      </c>
      <c r="C7" s="18" t="s">
        <v>105</v>
      </c>
      <c r="D7" s="46" t="s">
        <v>8</v>
      </c>
      <c r="E7" s="46" t="s">
        <v>9</v>
      </c>
      <c r="F7" s="57" t="s">
        <v>90</v>
      </c>
      <c r="G7" s="16"/>
    </row>
    <row r="8" spans="1:7" x14ac:dyDescent="0.2">
      <c r="A8" s="24" t="s">
        <v>106</v>
      </c>
      <c r="B8" s="58">
        <f>SUM(B9,B18,B26,B36)</f>
        <v>7811879.8300000001</v>
      </c>
      <c r="C8" s="58">
        <f t="shared" ref="C8:G8" si="0">SUM(C9,C18,C26,C36)</f>
        <v>2502036.7799999998</v>
      </c>
      <c r="D8" s="58">
        <f t="shared" si="0"/>
        <v>10313916.609999999</v>
      </c>
      <c r="E8" s="58">
        <f t="shared" si="0"/>
        <v>9127124.0800000001</v>
      </c>
      <c r="F8" s="58">
        <f t="shared" si="0"/>
        <v>8603919.4199999999</v>
      </c>
      <c r="G8" s="58">
        <f t="shared" si="0"/>
        <v>1186792.5299999993</v>
      </c>
    </row>
    <row r="9" spans="1:7" x14ac:dyDescent="0.2">
      <c r="A9" s="52" t="s">
        <v>107</v>
      </c>
      <c r="B9" s="59">
        <f>SUM(B10:B17)</f>
        <v>0</v>
      </c>
      <c r="C9" s="59">
        <f t="shared" ref="C9:F9" si="1">SUM(C10:C17)</f>
        <v>0</v>
      </c>
      <c r="D9" s="59">
        <f t="shared" si="1"/>
        <v>0</v>
      </c>
      <c r="E9" s="59">
        <f t="shared" si="1"/>
        <v>0</v>
      </c>
      <c r="F9" s="59">
        <f t="shared" si="1"/>
        <v>0</v>
      </c>
      <c r="G9" s="59">
        <f>SUM(G10:G17)</f>
        <v>0</v>
      </c>
    </row>
    <row r="10" spans="1:7" x14ac:dyDescent="0.2">
      <c r="A10" s="53" t="s">
        <v>108</v>
      </c>
      <c r="B10" s="59">
        <v>0</v>
      </c>
      <c r="C10" s="59">
        <v>0</v>
      </c>
      <c r="D10" s="59">
        <v>0</v>
      </c>
      <c r="E10" s="59">
        <v>0</v>
      </c>
      <c r="F10" s="59">
        <v>0</v>
      </c>
      <c r="G10" s="59">
        <f>D10-E10</f>
        <v>0</v>
      </c>
    </row>
    <row r="11" spans="1:7" x14ac:dyDescent="0.2">
      <c r="A11" s="53" t="s">
        <v>109</v>
      </c>
      <c r="B11" s="59">
        <v>0</v>
      </c>
      <c r="C11" s="59">
        <v>0</v>
      </c>
      <c r="D11" s="59">
        <v>0</v>
      </c>
      <c r="E11" s="59">
        <v>0</v>
      </c>
      <c r="F11" s="59">
        <v>0</v>
      </c>
      <c r="G11" s="59">
        <f t="shared" ref="G11:G17" si="2">D11-E11</f>
        <v>0</v>
      </c>
    </row>
    <row r="12" spans="1:7" x14ac:dyDescent="0.2">
      <c r="A12" s="53" t="s">
        <v>110</v>
      </c>
      <c r="B12" s="59">
        <v>0</v>
      </c>
      <c r="C12" s="59">
        <v>0</v>
      </c>
      <c r="D12" s="59">
        <v>0</v>
      </c>
      <c r="E12" s="59">
        <v>0</v>
      </c>
      <c r="F12" s="59">
        <v>0</v>
      </c>
      <c r="G12" s="59">
        <f t="shared" si="2"/>
        <v>0</v>
      </c>
    </row>
    <row r="13" spans="1:7" x14ac:dyDescent="0.2">
      <c r="A13" s="53" t="s">
        <v>111</v>
      </c>
      <c r="B13" s="59">
        <v>0</v>
      </c>
      <c r="C13" s="59">
        <v>0</v>
      </c>
      <c r="D13" s="59">
        <v>0</v>
      </c>
      <c r="E13" s="59">
        <v>0</v>
      </c>
      <c r="F13" s="59">
        <v>0</v>
      </c>
      <c r="G13" s="59">
        <f t="shared" si="2"/>
        <v>0</v>
      </c>
    </row>
    <row r="14" spans="1:7" x14ac:dyDescent="0.2">
      <c r="A14" s="53" t="s">
        <v>112</v>
      </c>
      <c r="B14" s="59">
        <v>0</v>
      </c>
      <c r="C14" s="59">
        <v>0</v>
      </c>
      <c r="D14" s="59">
        <v>0</v>
      </c>
      <c r="E14" s="59">
        <v>0</v>
      </c>
      <c r="F14" s="59">
        <v>0</v>
      </c>
      <c r="G14" s="59">
        <f t="shared" si="2"/>
        <v>0</v>
      </c>
    </row>
    <row r="15" spans="1:7" x14ac:dyDescent="0.2">
      <c r="A15" s="53" t="s">
        <v>113</v>
      </c>
      <c r="B15" s="59">
        <v>0</v>
      </c>
      <c r="C15" s="59">
        <v>0</v>
      </c>
      <c r="D15" s="59">
        <v>0</v>
      </c>
      <c r="E15" s="59">
        <v>0</v>
      </c>
      <c r="F15" s="59">
        <v>0</v>
      </c>
      <c r="G15" s="59">
        <f t="shared" si="2"/>
        <v>0</v>
      </c>
    </row>
    <row r="16" spans="1:7" x14ac:dyDescent="0.2">
      <c r="A16" s="53" t="s">
        <v>114</v>
      </c>
      <c r="B16" s="59">
        <v>0</v>
      </c>
      <c r="C16" s="59">
        <v>0</v>
      </c>
      <c r="D16" s="59">
        <v>0</v>
      </c>
      <c r="E16" s="59">
        <v>0</v>
      </c>
      <c r="F16" s="59">
        <v>0</v>
      </c>
      <c r="G16" s="59">
        <f t="shared" si="2"/>
        <v>0</v>
      </c>
    </row>
    <row r="17" spans="1:7" x14ac:dyDescent="0.2">
      <c r="A17" s="53" t="s">
        <v>115</v>
      </c>
      <c r="B17" s="59">
        <v>0</v>
      </c>
      <c r="C17" s="59">
        <v>0</v>
      </c>
      <c r="D17" s="59">
        <v>0</v>
      </c>
      <c r="E17" s="59">
        <v>0</v>
      </c>
      <c r="F17" s="59">
        <v>0</v>
      </c>
      <c r="G17" s="59">
        <f t="shared" si="2"/>
        <v>0</v>
      </c>
    </row>
    <row r="18" spans="1:7" x14ac:dyDescent="0.2">
      <c r="A18" s="52" t="s">
        <v>116</v>
      </c>
      <c r="B18" s="59">
        <f>SUM(B19:B25)</f>
        <v>7811879.8300000001</v>
      </c>
      <c r="C18" s="59">
        <f t="shared" ref="C18:F18" si="3">SUM(C19:C25)</f>
        <v>2502036.7799999998</v>
      </c>
      <c r="D18" s="59">
        <f t="shared" si="3"/>
        <v>10313916.609999999</v>
      </c>
      <c r="E18" s="59">
        <f t="shared" si="3"/>
        <v>9127124.0800000001</v>
      </c>
      <c r="F18" s="59">
        <f t="shared" si="3"/>
        <v>8603919.4199999999</v>
      </c>
      <c r="G18" s="59">
        <f>SUM(G19:G25)</f>
        <v>1186792.5299999993</v>
      </c>
    </row>
    <row r="19" spans="1:7" x14ac:dyDescent="0.2">
      <c r="A19" s="53" t="s">
        <v>117</v>
      </c>
      <c r="B19" s="59">
        <v>0</v>
      </c>
      <c r="C19" s="59">
        <v>0</v>
      </c>
      <c r="D19" s="59">
        <v>0</v>
      </c>
      <c r="E19" s="59">
        <v>0</v>
      </c>
      <c r="F19" s="59">
        <v>0</v>
      </c>
      <c r="G19" s="59">
        <f>D19-E19</f>
        <v>0</v>
      </c>
    </row>
    <row r="20" spans="1:7" x14ac:dyDescent="0.2">
      <c r="A20" s="53" t="s">
        <v>118</v>
      </c>
      <c r="B20" s="59">
        <v>7811879.8300000001</v>
      </c>
      <c r="C20" s="59">
        <v>2502036.7799999998</v>
      </c>
      <c r="D20" s="59">
        <v>10313916.609999999</v>
      </c>
      <c r="E20" s="59">
        <v>9127124.0800000001</v>
      </c>
      <c r="F20" s="59">
        <v>8603919.4199999999</v>
      </c>
      <c r="G20" s="59">
        <f t="shared" ref="G20:G25" si="4">D20-E20</f>
        <v>1186792.5299999993</v>
      </c>
    </row>
    <row r="21" spans="1:7" x14ac:dyDescent="0.2">
      <c r="A21" s="53" t="s">
        <v>119</v>
      </c>
      <c r="B21" s="59">
        <v>0</v>
      </c>
      <c r="C21" s="59">
        <v>0</v>
      </c>
      <c r="D21" s="59">
        <v>0</v>
      </c>
      <c r="E21" s="59">
        <v>0</v>
      </c>
      <c r="F21" s="59">
        <v>0</v>
      </c>
      <c r="G21" s="59">
        <f t="shared" si="4"/>
        <v>0</v>
      </c>
    </row>
    <row r="22" spans="1:7" x14ac:dyDescent="0.2">
      <c r="A22" s="53" t="s">
        <v>120</v>
      </c>
      <c r="B22" s="59">
        <v>0</v>
      </c>
      <c r="C22" s="59">
        <v>0</v>
      </c>
      <c r="D22" s="59">
        <v>0</v>
      </c>
      <c r="E22" s="59">
        <v>0</v>
      </c>
      <c r="F22" s="59">
        <v>0</v>
      </c>
      <c r="G22" s="59">
        <f t="shared" si="4"/>
        <v>0</v>
      </c>
    </row>
    <row r="23" spans="1:7" x14ac:dyDescent="0.2">
      <c r="A23" s="53" t="s">
        <v>121</v>
      </c>
      <c r="B23" s="59">
        <v>0</v>
      </c>
      <c r="C23" s="59">
        <v>0</v>
      </c>
      <c r="D23" s="59">
        <v>0</v>
      </c>
      <c r="E23" s="59">
        <v>0</v>
      </c>
      <c r="F23" s="59">
        <v>0</v>
      </c>
      <c r="G23" s="59">
        <f t="shared" si="4"/>
        <v>0</v>
      </c>
    </row>
    <row r="24" spans="1:7" x14ac:dyDescent="0.2">
      <c r="A24" s="53" t="s">
        <v>122</v>
      </c>
      <c r="B24" s="59">
        <v>0</v>
      </c>
      <c r="C24" s="59">
        <v>0</v>
      </c>
      <c r="D24" s="59">
        <v>0</v>
      </c>
      <c r="E24" s="59">
        <v>0</v>
      </c>
      <c r="F24" s="59">
        <v>0</v>
      </c>
      <c r="G24" s="59">
        <f t="shared" si="4"/>
        <v>0</v>
      </c>
    </row>
    <row r="25" spans="1:7" x14ac:dyDescent="0.2">
      <c r="A25" s="53" t="s">
        <v>123</v>
      </c>
      <c r="B25" s="59">
        <v>0</v>
      </c>
      <c r="C25" s="59">
        <v>0</v>
      </c>
      <c r="D25" s="59">
        <v>0</v>
      </c>
      <c r="E25" s="59">
        <v>0</v>
      </c>
      <c r="F25" s="59">
        <v>0</v>
      </c>
      <c r="G25" s="59">
        <f t="shared" si="4"/>
        <v>0</v>
      </c>
    </row>
    <row r="26" spans="1:7" x14ac:dyDescent="0.2">
      <c r="A26" s="52" t="s">
        <v>124</v>
      </c>
      <c r="B26" s="59">
        <f>SUM(B27:B35)</f>
        <v>0</v>
      </c>
      <c r="C26" s="59">
        <f t="shared" ref="C26:F26" si="5">SUM(C27:C35)</f>
        <v>0</v>
      </c>
      <c r="D26" s="59">
        <f t="shared" si="5"/>
        <v>0</v>
      </c>
      <c r="E26" s="59">
        <f t="shared" si="5"/>
        <v>0</v>
      </c>
      <c r="F26" s="59">
        <f t="shared" si="5"/>
        <v>0</v>
      </c>
      <c r="G26" s="59">
        <f>SUM(G27:G35)</f>
        <v>0</v>
      </c>
    </row>
    <row r="27" spans="1:7" x14ac:dyDescent="0.2">
      <c r="A27" s="54" t="s">
        <v>125</v>
      </c>
      <c r="B27" s="59">
        <v>0</v>
      </c>
      <c r="C27" s="59">
        <v>0</v>
      </c>
      <c r="D27" s="59">
        <v>0</v>
      </c>
      <c r="E27" s="59">
        <v>0</v>
      </c>
      <c r="F27" s="59">
        <v>0</v>
      </c>
      <c r="G27" s="59">
        <f>D27-E27</f>
        <v>0</v>
      </c>
    </row>
    <row r="28" spans="1:7" x14ac:dyDescent="0.2">
      <c r="A28" s="53" t="s">
        <v>126</v>
      </c>
      <c r="B28" s="59">
        <v>0</v>
      </c>
      <c r="C28" s="59">
        <v>0</v>
      </c>
      <c r="D28" s="59">
        <v>0</v>
      </c>
      <c r="E28" s="59">
        <v>0</v>
      </c>
      <c r="F28" s="59">
        <v>0</v>
      </c>
      <c r="G28" s="59">
        <f t="shared" ref="G28:G35" si="6">D28-E28</f>
        <v>0</v>
      </c>
    </row>
    <row r="29" spans="1:7" x14ac:dyDescent="0.2">
      <c r="A29" s="53" t="s">
        <v>127</v>
      </c>
      <c r="B29" s="59">
        <v>0</v>
      </c>
      <c r="C29" s="59">
        <v>0</v>
      </c>
      <c r="D29" s="59">
        <v>0</v>
      </c>
      <c r="E29" s="59">
        <v>0</v>
      </c>
      <c r="F29" s="59">
        <v>0</v>
      </c>
      <c r="G29" s="59">
        <f t="shared" si="6"/>
        <v>0</v>
      </c>
    </row>
    <row r="30" spans="1:7" x14ac:dyDescent="0.2">
      <c r="A30" s="53" t="s">
        <v>128</v>
      </c>
      <c r="B30" s="59">
        <v>0</v>
      </c>
      <c r="C30" s="59">
        <v>0</v>
      </c>
      <c r="D30" s="59">
        <v>0</v>
      </c>
      <c r="E30" s="59">
        <v>0</v>
      </c>
      <c r="F30" s="59">
        <v>0</v>
      </c>
      <c r="G30" s="59">
        <f t="shared" si="6"/>
        <v>0</v>
      </c>
    </row>
    <row r="31" spans="1:7" x14ac:dyDescent="0.2">
      <c r="A31" s="53" t="s">
        <v>129</v>
      </c>
      <c r="B31" s="59">
        <v>0</v>
      </c>
      <c r="C31" s="59">
        <v>0</v>
      </c>
      <c r="D31" s="59">
        <v>0</v>
      </c>
      <c r="E31" s="59">
        <v>0</v>
      </c>
      <c r="F31" s="59">
        <v>0</v>
      </c>
      <c r="G31" s="59">
        <f t="shared" si="6"/>
        <v>0</v>
      </c>
    </row>
    <row r="32" spans="1:7" x14ac:dyDescent="0.2">
      <c r="A32" s="53" t="s">
        <v>130</v>
      </c>
      <c r="B32" s="59">
        <v>0</v>
      </c>
      <c r="C32" s="59">
        <v>0</v>
      </c>
      <c r="D32" s="59">
        <v>0</v>
      </c>
      <c r="E32" s="59">
        <v>0</v>
      </c>
      <c r="F32" s="59">
        <v>0</v>
      </c>
      <c r="G32" s="59">
        <f t="shared" si="6"/>
        <v>0</v>
      </c>
    </row>
    <row r="33" spans="1:7" x14ac:dyDescent="0.2">
      <c r="A33" s="53" t="s">
        <v>131</v>
      </c>
      <c r="B33" s="59">
        <v>0</v>
      </c>
      <c r="C33" s="59">
        <v>0</v>
      </c>
      <c r="D33" s="59">
        <v>0</v>
      </c>
      <c r="E33" s="59">
        <v>0</v>
      </c>
      <c r="F33" s="59">
        <v>0</v>
      </c>
      <c r="G33" s="59">
        <f t="shared" si="6"/>
        <v>0</v>
      </c>
    </row>
    <row r="34" spans="1:7" x14ac:dyDescent="0.2">
      <c r="A34" s="53" t="s">
        <v>132</v>
      </c>
      <c r="B34" s="59">
        <v>0</v>
      </c>
      <c r="C34" s="59">
        <v>0</v>
      </c>
      <c r="D34" s="59">
        <v>0</v>
      </c>
      <c r="E34" s="59">
        <v>0</v>
      </c>
      <c r="F34" s="59">
        <v>0</v>
      </c>
      <c r="G34" s="59">
        <f t="shared" si="6"/>
        <v>0</v>
      </c>
    </row>
    <row r="35" spans="1:7" x14ac:dyDescent="0.2">
      <c r="A35" s="53" t="s">
        <v>133</v>
      </c>
      <c r="B35" s="59">
        <v>0</v>
      </c>
      <c r="C35" s="59">
        <v>0</v>
      </c>
      <c r="D35" s="59">
        <v>0</v>
      </c>
      <c r="E35" s="59">
        <v>0</v>
      </c>
      <c r="F35" s="59">
        <v>0</v>
      </c>
      <c r="G35" s="59">
        <f t="shared" si="6"/>
        <v>0</v>
      </c>
    </row>
    <row r="36" spans="1:7" ht="22.5" x14ac:dyDescent="0.2">
      <c r="A36" s="55" t="s">
        <v>134</v>
      </c>
      <c r="B36" s="59">
        <f>SUM(B37:B40)</f>
        <v>0</v>
      </c>
      <c r="C36" s="59">
        <f t="shared" ref="C36:F36" si="7">SUM(C37:C40)</f>
        <v>0</v>
      </c>
      <c r="D36" s="59">
        <f t="shared" si="7"/>
        <v>0</v>
      </c>
      <c r="E36" s="59">
        <f t="shared" si="7"/>
        <v>0</v>
      </c>
      <c r="F36" s="59">
        <f t="shared" si="7"/>
        <v>0</v>
      </c>
      <c r="G36" s="59">
        <f>SUM(G37:G40)</f>
        <v>0</v>
      </c>
    </row>
    <row r="37" spans="1:7" x14ac:dyDescent="0.2">
      <c r="A37" s="54" t="s">
        <v>135</v>
      </c>
      <c r="B37" s="59">
        <v>0</v>
      </c>
      <c r="C37" s="59">
        <v>0</v>
      </c>
      <c r="D37" s="59">
        <v>0</v>
      </c>
      <c r="E37" s="59">
        <v>0</v>
      </c>
      <c r="F37" s="59">
        <v>0</v>
      </c>
      <c r="G37" s="59">
        <f>D37-E37</f>
        <v>0</v>
      </c>
    </row>
    <row r="38" spans="1:7" ht="22.5" x14ac:dyDescent="0.2">
      <c r="A38" s="54" t="s">
        <v>136</v>
      </c>
      <c r="B38" s="59">
        <v>0</v>
      </c>
      <c r="C38" s="59">
        <v>0</v>
      </c>
      <c r="D38" s="59">
        <v>0</v>
      </c>
      <c r="E38" s="59">
        <v>0</v>
      </c>
      <c r="F38" s="59">
        <v>0</v>
      </c>
      <c r="G38" s="59">
        <f t="shared" ref="G38:G40" si="8">D38-E38</f>
        <v>0</v>
      </c>
    </row>
    <row r="39" spans="1:7" x14ac:dyDescent="0.2">
      <c r="A39" s="54" t="s">
        <v>137</v>
      </c>
      <c r="B39" s="59">
        <v>0</v>
      </c>
      <c r="C39" s="59">
        <v>0</v>
      </c>
      <c r="D39" s="59">
        <v>0</v>
      </c>
      <c r="E39" s="59">
        <v>0</v>
      </c>
      <c r="F39" s="59">
        <v>0</v>
      </c>
      <c r="G39" s="59">
        <f t="shared" si="8"/>
        <v>0</v>
      </c>
    </row>
    <row r="40" spans="1:7" x14ac:dyDescent="0.2">
      <c r="A40" s="54" t="s">
        <v>138</v>
      </c>
      <c r="B40" s="59">
        <v>0</v>
      </c>
      <c r="C40" s="59">
        <v>0</v>
      </c>
      <c r="D40" s="59">
        <v>0</v>
      </c>
      <c r="E40" s="59">
        <v>0</v>
      </c>
      <c r="F40" s="59">
        <v>0</v>
      </c>
      <c r="G40" s="59">
        <f t="shared" si="8"/>
        <v>0</v>
      </c>
    </row>
    <row r="41" spans="1:7" x14ac:dyDescent="0.2">
      <c r="A41" s="54"/>
      <c r="B41" s="59"/>
      <c r="C41" s="59"/>
      <c r="D41" s="59"/>
      <c r="E41" s="59"/>
      <c r="F41" s="59"/>
      <c r="G41" s="59"/>
    </row>
    <row r="42" spans="1:7" x14ac:dyDescent="0.2">
      <c r="A42" s="29" t="s">
        <v>139</v>
      </c>
      <c r="B42" s="60">
        <f>SUM(B43,B52,B60,B70)</f>
        <v>0</v>
      </c>
      <c r="C42" s="60">
        <f t="shared" ref="C42:G42" si="9">SUM(C43,C52,C60,C70)</f>
        <v>0</v>
      </c>
      <c r="D42" s="60">
        <f t="shared" si="9"/>
        <v>0</v>
      </c>
      <c r="E42" s="60">
        <f t="shared" si="9"/>
        <v>0</v>
      </c>
      <c r="F42" s="60">
        <f t="shared" si="9"/>
        <v>0</v>
      </c>
      <c r="G42" s="60">
        <f t="shared" si="9"/>
        <v>0</v>
      </c>
    </row>
    <row r="43" spans="1:7" x14ac:dyDescent="0.2">
      <c r="A43" s="52" t="s">
        <v>140</v>
      </c>
      <c r="B43" s="59">
        <f>SUM(B44:B51)</f>
        <v>0</v>
      </c>
      <c r="C43" s="59">
        <f t="shared" ref="C43:G43" si="10">SUM(C44:C51)</f>
        <v>0</v>
      </c>
      <c r="D43" s="59">
        <f t="shared" si="10"/>
        <v>0</v>
      </c>
      <c r="E43" s="59">
        <f t="shared" si="10"/>
        <v>0</v>
      </c>
      <c r="F43" s="59">
        <f t="shared" si="10"/>
        <v>0</v>
      </c>
      <c r="G43" s="59">
        <f t="shared" si="10"/>
        <v>0</v>
      </c>
    </row>
    <row r="44" spans="1:7" x14ac:dyDescent="0.2">
      <c r="A44" s="54" t="s">
        <v>108</v>
      </c>
      <c r="B44" s="59">
        <v>0</v>
      </c>
      <c r="C44" s="59">
        <v>0</v>
      </c>
      <c r="D44" s="59">
        <v>0</v>
      </c>
      <c r="E44" s="59">
        <v>0</v>
      </c>
      <c r="F44" s="59">
        <v>0</v>
      </c>
      <c r="G44" s="59">
        <f>D44-E44</f>
        <v>0</v>
      </c>
    </row>
    <row r="45" spans="1:7" x14ac:dyDescent="0.2">
      <c r="A45" s="54" t="s">
        <v>109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f t="shared" ref="G45:G51" si="11">D45-E45</f>
        <v>0</v>
      </c>
    </row>
    <row r="46" spans="1:7" x14ac:dyDescent="0.2">
      <c r="A46" s="54" t="s">
        <v>110</v>
      </c>
      <c r="B46" s="59">
        <v>0</v>
      </c>
      <c r="C46" s="59">
        <v>0</v>
      </c>
      <c r="D46" s="59">
        <v>0</v>
      </c>
      <c r="E46" s="59">
        <v>0</v>
      </c>
      <c r="F46" s="59">
        <v>0</v>
      </c>
      <c r="G46" s="59">
        <f t="shared" si="11"/>
        <v>0</v>
      </c>
    </row>
    <row r="47" spans="1:7" x14ac:dyDescent="0.2">
      <c r="A47" s="54" t="s">
        <v>111</v>
      </c>
      <c r="B47" s="59">
        <v>0</v>
      </c>
      <c r="C47" s="59">
        <v>0</v>
      </c>
      <c r="D47" s="59">
        <v>0</v>
      </c>
      <c r="E47" s="59">
        <v>0</v>
      </c>
      <c r="F47" s="59">
        <v>0</v>
      </c>
      <c r="G47" s="59">
        <f t="shared" si="11"/>
        <v>0</v>
      </c>
    </row>
    <row r="48" spans="1:7" x14ac:dyDescent="0.2">
      <c r="A48" s="54" t="s">
        <v>112</v>
      </c>
      <c r="B48" s="59">
        <v>0</v>
      </c>
      <c r="C48" s="59">
        <v>0</v>
      </c>
      <c r="D48" s="59">
        <v>0</v>
      </c>
      <c r="E48" s="59">
        <v>0</v>
      </c>
      <c r="F48" s="59">
        <v>0</v>
      </c>
      <c r="G48" s="59">
        <f t="shared" si="11"/>
        <v>0</v>
      </c>
    </row>
    <row r="49" spans="1:7" x14ac:dyDescent="0.2">
      <c r="A49" s="54" t="s">
        <v>113</v>
      </c>
      <c r="B49" s="59">
        <v>0</v>
      </c>
      <c r="C49" s="59">
        <v>0</v>
      </c>
      <c r="D49" s="59">
        <v>0</v>
      </c>
      <c r="E49" s="59">
        <v>0</v>
      </c>
      <c r="F49" s="59">
        <v>0</v>
      </c>
      <c r="G49" s="59">
        <f t="shared" si="11"/>
        <v>0</v>
      </c>
    </row>
    <row r="50" spans="1:7" x14ac:dyDescent="0.2">
      <c r="A50" s="54" t="s">
        <v>114</v>
      </c>
      <c r="B50" s="59">
        <v>0</v>
      </c>
      <c r="C50" s="59">
        <v>0</v>
      </c>
      <c r="D50" s="59">
        <v>0</v>
      </c>
      <c r="E50" s="59">
        <v>0</v>
      </c>
      <c r="F50" s="59">
        <v>0</v>
      </c>
      <c r="G50" s="59">
        <f t="shared" si="11"/>
        <v>0</v>
      </c>
    </row>
    <row r="51" spans="1:7" x14ac:dyDescent="0.2">
      <c r="A51" s="54" t="s">
        <v>115</v>
      </c>
      <c r="B51" s="59">
        <v>0</v>
      </c>
      <c r="C51" s="59">
        <v>0</v>
      </c>
      <c r="D51" s="59">
        <v>0</v>
      </c>
      <c r="E51" s="59">
        <v>0</v>
      </c>
      <c r="F51" s="59">
        <v>0</v>
      </c>
      <c r="G51" s="59">
        <f t="shared" si="11"/>
        <v>0</v>
      </c>
    </row>
    <row r="52" spans="1:7" x14ac:dyDescent="0.2">
      <c r="A52" s="52" t="s">
        <v>116</v>
      </c>
      <c r="B52" s="59">
        <f>SUM(B53:B59)</f>
        <v>0</v>
      </c>
      <c r="C52" s="59">
        <f t="shared" ref="C52:G52" si="12">SUM(C53:C59)</f>
        <v>0</v>
      </c>
      <c r="D52" s="59">
        <f t="shared" si="12"/>
        <v>0</v>
      </c>
      <c r="E52" s="59">
        <f t="shared" si="12"/>
        <v>0</v>
      </c>
      <c r="F52" s="59">
        <f t="shared" si="12"/>
        <v>0</v>
      </c>
      <c r="G52" s="59">
        <f t="shared" si="12"/>
        <v>0</v>
      </c>
    </row>
    <row r="53" spans="1:7" x14ac:dyDescent="0.2">
      <c r="A53" s="54" t="s">
        <v>117</v>
      </c>
      <c r="B53" s="59">
        <v>0</v>
      </c>
      <c r="C53" s="59">
        <v>0</v>
      </c>
      <c r="D53" s="59">
        <v>0</v>
      </c>
      <c r="E53" s="59">
        <v>0</v>
      </c>
      <c r="F53" s="59">
        <v>0</v>
      </c>
      <c r="G53" s="59">
        <f>D53-E53</f>
        <v>0</v>
      </c>
    </row>
    <row r="54" spans="1:7" x14ac:dyDescent="0.2">
      <c r="A54" s="54" t="s">
        <v>118</v>
      </c>
      <c r="B54" s="59">
        <v>0</v>
      </c>
      <c r="C54" s="59">
        <v>0</v>
      </c>
      <c r="D54" s="59">
        <v>0</v>
      </c>
      <c r="E54" s="59">
        <v>0</v>
      </c>
      <c r="F54" s="59">
        <v>0</v>
      </c>
      <c r="G54" s="59">
        <f t="shared" ref="G54:G59" si="13">D54-E54</f>
        <v>0</v>
      </c>
    </row>
    <row r="55" spans="1:7" x14ac:dyDescent="0.2">
      <c r="A55" s="54" t="s">
        <v>119</v>
      </c>
      <c r="B55" s="59">
        <v>0</v>
      </c>
      <c r="C55" s="59">
        <v>0</v>
      </c>
      <c r="D55" s="59">
        <v>0</v>
      </c>
      <c r="E55" s="59">
        <v>0</v>
      </c>
      <c r="F55" s="59">
        <v>0</v>
      </c>
      <c r="G55" s="59">
        <f t="shared" si="13"/>
        <v>0</v>
      </c>
    </row>
    <row r="56" spans="1:7" x14ac:dyDescent="0.2">
      <c r="A56" s="56" t="s">
        <v>120</v>
      </c>
      <c r="B56" s="59">
        <v>0</v>
      </c>
      <c r="C56" s="59">
        <v>0</v>
      </c>
      <c r="D56" s="59">
        <v>0</v>
      </c>
      <c r="E56" s="59">
        <v>0</v>
      </c>
      <c r="F56" s="59">
        <v>0</v>
      </c>
      <c r="G56" s="59">
        <f t="shared" si="13"/>
        <v>0</v>
      </c>
    </row>
    <row r="57" spans="1:7" x14ac:dyDescent="0.2">
      <c r="A57" s="54" t="s">
        <v>121</v>
      </c>
      <c r="B57" s="59">
        <v>0</v>
      </c>
      <c r="C57" s="59">
        <v>0</v>
      </c>
      <c r="D57" s="59">
        <v>0</v>
      </c>
      <c r="E57" s="59">
        <v>0</v>
      </c>
      <c r="F57" s="59">
        <v>0</v>
      </c>
      <c r="G57" s="59">
        <f t="shared" si="13"/>
        <v>0</v>
      </c>
    </row>
    <row r="58" spans="1:7" x14ac:dyDescent="0.2">
      <c r="A58" s="54" t="s">
        <v>122</v>
      </c>
      <c r="B58" s="59">
        <v>0</v>
      </c>
      <c r="C58" s="59">
        <v>0</v>
      </c>
      <c r="D58" s="59">
        <v>0</v>
      </c>
      <c r="E58" s="59">
        <v>0</v>
      </c>
      <c r="F58" s="59">
        <v>0</v>
      </c>
      <c r="G58" s="59">
        <f t="shared" si="13"/>
        <v>0</v>
      </c>
    </row>
    <row r="59" spans="1:7" x14ac:dyDescent="0.2">
      <c r="A59" s="54" t="s">
        <v>123</v>
      </c>
      <c r="B59" s="59">
        <v>0</v>
      </c>
      <c r="C59" s="59">
        <v>0</v>
      </c>
      <c r="D59" s="59">
        <v>0</v>
      </c>
      <c r="E59" s="59">
        <v>0</v>
      </c>
      <c r="F59" s="59">
        <v>0</v>
      </c>
      <c r="G59" s="59">
        <f t="shared" si="13"/>
        <v>0</v>
      </c>
    </row>
    <row r="60" spans="1:7" x14ac:dyDescent="0.2">
      <c r="A60" s="52" t="s">
        <v>124</v>
      </c>
      <c r="B60" s="59">
        <f>SUM(B61:B69)</f>
        <v>0</v>
      </c>
      <c r="C60" s="59">
        <f t="shared" ref="C60:G60" si="14">SUM(C61:C69)</f>
        <v>0</v>
      </c>
      <c r="D60" s="59">
        <f t="shared" si="14"/>
        <v>0</v>
      </c>
      <c r="E60" s="59">
        <f t="shared" si="14"/>
        <v>0</v>
      </c>
      <c r="F60" s="59">
        <f t="shared" si="14"/>
        <v>0</v>
      </c>
      <c r="G60" s="59">
        <f t="shared" si="14"/>
        <v>0</v>
      </c>
    </row>
    <row r="61" spans="1:7" x14ac:dyDescent="0.2">
      <c r="A61" s="54" t="s">
        <v>125</v>
      </c>
      <c r="B61" s="59">
        <v>0</v>
      </c>
      <c r="C61" s="59">
        <v>0</v>
      </c>
      <c r="D61" s="59">
        <v>0</v>
      </c>
      <c r="E61" s="59">
        <v>0</v>
      </c>
      <c r="F61" s="59">
        <v>0</v>
      </c>
      <c r="G61" s="59">
        <f>D61-E61</f>
        <v>0</v>
      </c>
    </row>
    <row r="62" spans="1:7" x14ac:dyDescent="0.2">
      <c r="A62" s="54" t="s">
        <v>126</v>
      </c>
      <c r="B62" s="59">
        <v>0</v>
      </c>
      <c r="C62" s="59">
        <v>0</v>
      </c>
      <c r="D62" s="59">
        <v>0</v>
      </c>
      <c r="E62" s="59">
        <v>0</v>
      </c>
      <c r="F62" s="59">
        <v>0</v>
      </c>
      <c r="G62" s="59">
        <f t="shared" ref="G62:G69" si="15">D62-E62</f>
        <v>0</v>
      </c>
    </row>
    <row r="63" spans="1:7" x14ac:dyDescent="0.2">
      <c r="A63" s="54" t="s">
        <v>127</v>
      </c>
      <c r="B63" s="59">
        <v>0</v>
      </c>
      <c r="C63" s="59">
        <v>0</v>
      </c>
      <c r="D63" s="59">
        <v>0</v>
      </c>
      <c r="E63" s="59">
        <v>0</v>
      </c>
      <c r="F63" s="59">
        <v>0</v>
      </c>
      <c r="G63" s="59">
        <f t="shared" si="15"/>
        <v>0</v>
      </c>
    </row>
    <row r="64" spans="1:7" x14ac:dyDescent="0.2">
      <c r="A64" s="54" t="s">
        <v>128</v>
      </c>
      <c r="B64" s="59">
        <v>0</v>
      </c>
      <c r="C64" s="59">
        <v>0</v>
      </c>
      <c r="D64" s="59">
        <v>0</v>
      </c>
      <c r="E64" s="59">
        <v>0</v>
      </c>
      <c r="F64" s="59">
        <v>0</v>
      </c>
      <c r="G64" s="59">
        <f t="shared" si="15"/>
        <v>0</v>
      </c>
    </row>
    <row r="65" spans="1:8" x14ac:dyDescent="0.2">
      <c r="A65" s="54" t="s">
        <v>129</v>
      </c>
      <c r="B65" s="59">
        <v>0</v>
      </c>
      <c r="C65" s="59">
        <v>0</v>
      </c>
      <c r="D65" s="59">
        <v>0</v>
      </c>
      <c r="E65" s="59">
        <v>0</v>
      </c>
      <c r="F65" s="59">
        <v>0</v>
      </c>
      <c r="G65" s="59">
        <f t="shared" si="15"/>
        <v>0</v>
      </c>
    </row>
    <row r="66" spans="1:8" x14ac:dyDescent="0.2">
      <c r="A66" s="54" t="s">
        <v>130</v>
      </c>
      <c r="B66" s="59">
        <v>0</v>
      </c>
      <c r="C66" s="59">
        <v>0</v>
      </c>
      <c r="D66" s="59">
        <v>0</v>
      </c>
      <c r="E66" s="59">
        <v>0</v>
      </c>
      <c r="F66" s="59">
        <v>0</v>
      </c>
      <c r="G66" s="59">
        <f t="shared" si="15"/>
        <v>0</v>
      </c>
    </row>
    <row r="67" spans="1:8" x14ac:dyDescent="0.2">
      <c r="A67" s="54" t="s">
        <v>131</v>
      </c>
      <c r="B67" s="59">
        <v>0</v>
      </c>
      <c r="C67" s="59">
        <v>0</v>
      </c>
      <c r="D67" s="59">
        <v>0</v>
      </c>
      <c r="E67" s="59">
        <v>0</v>
      </c>
      <c r="F67" s="59">
        <v>0</v>
      </c>
      <c r="G67" s="59">
        <f t="shared" si="15"/>
        <v>0</v>
      </c>
    </row>
    <row r="68" spans="1:8" x14ac:dyDescent="0.2">
      <c r="A68" s="54" t="s">
        <v>132</v>
      </c>
      <c r="B68" s="59">
        <v>0</v>
      </c>
      <c r="C68" s="59">
        <v>0</v>
      </c>
      <c r="D68" s="59">
        <v>0</v>
      </c>
      <c r="E68" s="59">
        <v>0</v>
      </c>
      <c r="F68" s="59">
        <v>0</v>
      </c>
      <c r="G68" s="59">
        <f t="shared" si="15"/>
        <v>0</v>
      </c>
    </row>
    <row r="69" spans="1:8" x14ac:dyDescent="0.2">
      <c r="A69" s="54" t="s">
        <v>133</v>
      </c>
      <c r="B69" s="59">
        <v>0</v>
      </c>
      <c r="C69" s="59">
        <v>0</v>
      </c>
      <c r="D69" s="59">
        <v>0</v>
      </c>
      <c r="E69" s="59">
        <v>0</v>
      </c>
      <c r="F69" s="59">
        <v>0</v>
      </c>
      <c r="G69" s="59">
        <f t="shared" si="15"/>
        <v>0</v>
      </c>
    </row>
    <row r="70" spans="1:8" x14ac:dyDescent="0.2">
      <c r="A70" s="55" t="s">
        <v>141</v>
      </c>
      <c r="B70" s="61">
        <f>SUM(B71:B74)</f>
        <v>0</v>
      </c>
      <c r="C70" s="61">
        <f t="shared" ref="C70:F70" si="16">SUM(C71:C74)</f>
        <v>0</v>
      </c>
      <c r="D70" s="61">
        <f t="shared" si="16"/>
        <v>0</v>
      </c>
      <c r="E70" s="61">
        <f t="shared" si="16"/>
        <v>0</v>
      </c>
      <c r="F70" s="61">
        <f t="shared" si="16"/>
        <v>0</v>
      </c>
      <c r="G70" s="61">
        <f>SUM(G71:G74)</f>
        <v>0</v>
      </c>
    </row>
    <row r="71" spans="1:8" x14ac:dyDescent="0.2">
      <c r="A71" s="54" t="s">
        <v>135</v>
      </c>
      <c r="B71" s="59">
        <v>0</v>
      </c>
      <c r="C71" s="59">
        <v>0</v>
      </c>
      <c r="D71" s="59">
        <v>0</v>
      </c>
      <c r="E71" s="59">
        <v>0</v>
      </c>
      <c r="F71" s="59">
        <v>0</v>
      </c>
      <c r="G71" s="59">
        <f>D71-E71</f>
        <v>0</v>
      </c>
    </row>
    <row r="72" spans="1:8" ht="22.5" x14ac:dyDescent="0.2">
      <c r="A72" s="54" t="s">
        <v>136</v>
      </c>
      <c r="B72" s="59">
        <v>0</v>
      </c>
      <c r="C72" s="59">
        <v>0</v>
      </c>
      <c r="D72" s="59">
        <v>0</v>
      </c>
      <c r="E72" s="59">
        <v>0</v>
      </c>
      <c r="F72" s="59">
        <v>0</v>
      </c>
      <c r="G72" s="59">
        <f t="shared" ref="G72:G74" si="17">D72-E72</f>
        <v>0</v>
      </c>
    </row>
    <row r="73" spans="1:8" x14ac:dyDescent="0.2">
      <c r="A73" s="54" t="s">
        <v>137</v>
      </c>
      <c r="B73" s="59">
        <v>0</v>
      </c>
      <c r="C73" s="59">
        <v>0</v>
      </c>
      <c r="D73" s="59">
        <v>0</v>
      </c>
      <c r="E73" s="59">
        <v>0</v>
      </c>
      <c r="F73" s="59">
        <v>0</v>
      </c>
      <c r="G73" s="59">
        <f t="shared" si="17"/>
        <v>0</v>
      </c>
    </row>
    <row r="74" spans="1:8" x14ac:dyDescent="0.2">
      <c r="A74" s="54" t="s">
        <v>138</v>
      </c>
      <c r="B74" s="59">
        <v>0</v>
      </c>
      <c r="C74" s="59">
        <v>0</v>
      </c>
      <c r="D74" s="59">
        <v>0</v>
      </c>
      <c r="E74" s="59">
        <v>0</v>
      </c>
      <c r="F74" s="59">
        <v>0</v>
      </c>
      <c r="G74" s="59">
        <f t="shared" si="17"/>
        <v>0</v>
      </c>
    </row>
    <row r="75" spans="1:8" x14ac:dyDescent="0.2">
      <c r="A75" s="28"/>
      <c r="B75" s="62"/>
      <c r="C75" s="62"/>
      <c r="D75" s="62"/>
      <c r="E75" s="62"/>
      <c r="F75" s="62"/>
      <c r="G75" s="62"/>
    </row>
    <row r="76" spans="1:8" x14ac:dyDescent="0.2">
      <c r="A76" s="29" t="s">
        <v>86</v>
      </c>
      <c r="B76" s="60">
        <f>B42+B8</f>
        <v>7811879.8300000001</v>
      </c>
      <c r="C76" s="60">
        <f t="shared" ref="C76:F76" si="18">C42+C8</f>
        <v>2502036.7799999998</v>
      </c>
      <c r="D76" s="60">
        <f t="shared" si="18"/>
        <v>10313916.609999999</v>
      </c>
      <c r="E76" s="60">
        <f t="shared" si="18"/>
        <v>9127124.0800000001</v>
      </c>
      <c r="F76" s="60">
        <f t="shared" si="18"/>
        <v>8603919.4199999999</v>
      </c>
      <c r="G76" s="60">
        <f>G42+G8</f>
        <v>1186792.5299999993</v>
      </c>
    </row>
    <row r="77" spans="1:8" x14ac:dyDescent="0.2">
      <c r="A77" s="30"/>
      <c r="B77" s="63"/>
      <c r="C77" s="63"/>
      <c r="D77" s="63"/>
      <c r="E77" s="63"/>
      <c r="F77" s="63"/>
      <c r="G77" s="63"/>
      <c r="H77" s="11"/>
    </row>
    <row r="78" spans="1:8" x14ac:dyDescent="0.2"/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76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A6" sqref="A6:A7"/>
    </sheetView>
  </sheetViews>
  <sheetFormatPr baseColWidth="10" defaultColWidth="0" defaultRowHeight="11.25" zeroHeight="1" x14ac:dyDescent="0.2"/>
  <cols>
    <col min="1" max="1" width="111.85546875" style="1" customWidth="1"/>
    <col min="2" max="6" width="20.7109375" style="74" customWidth="1"/>
    <col min="7" max="7" width="17.5703125" style="74" customWidth="1"/>
    <col min="8" max="16384" width="10.85546875" style="1" hidden="1"/>
  </cols>
  <sheetData>
    <row r="1" spans="1:7" x14ac:dyDescent="0.2">
      <c r="A1" s="32" t="str">
        <f>ENTE_PUBLICO_A</f>
        <v>INSTITUTO MUNICIPAL DE VIVIENDA DEL MUNICIPIO DE CELAYA, GUANAJUATO, Gobierno del Estado de Guanajuato (a)</v>
      </c>
      <c r="B1" s="33"/>
      <c r="C1" s="33"/>
      <c r="D1" s="33"/>
      <c r="E1" s="33"/>
      <c r="F1" s="33"/>
      <c r="G1" s="34"/>
    </row>
    <row r="2" spans="1:7" x14ac:dyDescent="0.2">
      <c r="A2" s="38" t="s">
        <v>0</v>
      </c>
      <c r="B2" s="39"/>
      <c r="C2" s="39"/>
      <c r="D2" s="39"/>
      <c r="E2" s="39"/>
      <c r="F2" s="39"/>
      <c r="G2" s="40"/>
    </row>
    <row r="3" spans="1:7" x14ac:dyDescent="0.2">
      <c r="A3" s="38" t="s">
        <v>142</v>
      </c>
      <c r="B3" s="39"/>
      <c r="C3" s="39"/>
      <c r="D3" s="39"/>
      <c r="E3" s="39"/>
      <c r="F3" s="39"/>
      <c r="G3" s="40"/>
    </row>
    <row r="4" spans="1:7" x14ac:dyDescent="0.2">
      <c r="A4" s="38" t="str">
        <f>TRIMESTRE</f>
        <v>Del 1 de enero al 31 de diciembre de 2017 (b)</v>
      </c>
      <c r="B4" s="39"/>
      <c r="C4" s="39"/>
      <c r="D4" s="39"/>
      <c r="E4" s="39"/>
      <c r="F4" s="39"/>
      <c r="G4" s="40"/>
    </row>
    <row r="5" spans="1:7" x14ac:dyDescent="0.2">
      <c r="A5" s="41" t="s">
        <v>2</v>
      </c>
      <c r="B5" s="42"/>
      <c r="C5" s="42"/>
      <c r="D5" s="42"/>
      <c r="E5" s="42"/>
      <c r="F5" s="42"/>
      <c r="G5" s="43"/>
    </row>
    <row r="6" spans="1:7" x14ac:dyDescent="0.2">
      <c r="A6" s="44" t="s">
        <v>143</v>
      </c>
      <c r="B6" s="64" t="s">
        <v>4</v>
      </c>
      <c r="C6" s="65"/>
      <c r="D6" s="65"/>
      <c r="E6" s="65"/>
      <c r="F6" s="66"/>
      <c r="G6" s="67" t="s">
        <v>5</v>
      </c>
    </row>
    <row r="7" spans="1:7" ht="22.5" x14ac:dyDescent="0.2">
      <c r="A7" s="15"/>
      <c r="B7" s="18" t="s">
        <v>6</v>
      </c>
      <c r="C7" s="68" t="s">
        <v>105</v>
      </c>
      <c r="D7" s="68" t="s">
        <v>89</v>
      </c>
      <c r="E7" s="68" t="s">
        <v>9</v>
      </c>
      <c r="F7" s="68" t="s">
        <v>90</v>
      </c>
      <c r="G7" s="17"/>
    </row>
    <row r="8" spans="1:7" x14ac:dyDescent="0.2">
      <c r="A8" s="24" t="s">
        <v>144</v>
      </c>
      <c r="B8" s="69">
        <f>SUM(B9,B10,B11,B14,B15,B18)</f>
        <v>4148009.2</v>
      </c>
      <c r="C8" s="69">
        <f t="shared" ref="C8:F8" si="0">SUM(C9,C10,C11,C14,C15,C18)</f>
        <v>-7200</v>
      </c>
      <c r="D8" s="69">
        <f t="shared" si="0"/>
        <v>4140809.2</v>
      </c>
      <c r="E8" s="69">
        <f t="shared" si="0"/>
        <v>3863831.23</v>
      </c>
      <c r="F8" s="69">
        <f t="shared" si="0"/>
        <v>3798268.44</v>
      </c>
      <c r="G8" s="69">
        <f>SUM(G9,G10,G11,G14,G15,G18)</f>
        <v>276977.9700000002</v>
      </c>
    </row>
    <row r="9" spans="1:7" x14ac:dyDescent="0.2">
      <c r="A9" s="52" t="s">
        <v>145</v>
      </c>
      <c r="B9" s="70">
        <v>4148009.2</v>
      </c>
      <c r="C9" s="70">
        <v>-7200</v>
      </c>
      <c r="D9" s="70">
        <v>4140809.2</v>
      </c>
      <c r="E9" s="70">
        <v>3863831.23</v>
      </c>
      <c r="F9" s="70">
        <v>3798268.44</v>
      </c>
      <c r="G9" s="70">
        <f>D9-E9</f>
        <v>276977.9700000002</v>
      </c>
    </row>
    <row r="10" spans="1:7" x14ac:dyDescent="0.2">
      <c r="A10" s="52" t="s">
        <v>146</v>
      </c>
      <c r="B10" s="70">
        <v>0</v>
      </c>
      <c r="C10" s="70">
        <v>0</v>
      </c>
      <c r="D10" s="70">
        <v>0</v>
      </c>
      <c r="E10" s="70">
        <v>0</v>
      </c>
      <c r="F10" s="70">
        <v>0</v>
      </c>
      <c r="G10" s="70">
        <f>D10-E10</f>
        <v>0</v>
      </c>
    </row>
    <row r="11" spans="1:7" x14ac:dyDescent="0.2">
      <c r="A11" s="52" t="s">
        <v>147</v>
      </c>
      <c r="B11" s="70">
        <f>B12+B13</f>
        <v>0</v>
      </c>
      <c r="C11" s="70">
        <f t="shared" ref="C11:F11" si="1">C12+C13</f>
        <v>0</v>
      </c>
      <c r="D11" s="70">
        <f t="shared" si="1"/>
        <v>0</v>
      </c>
      <c r="E11" s="70">
        <f t="shared" si="1"/>
        <v>0</v>
      </c>
      <c r="F11" s="70">
        <f t="shared" si="1"/>
        <v>0</v>
      </c>
      <c r="G11" s="70">
        <f>G12+G13</f>
        <v>0</v>
      </c>
    </row>
    <row r="12" spans="1:7" x14ac:dyDescent="0.2">
      <c r="A12" s="53" t="s">
        <v>148</v>
      </c>
      <c r="B12" s="70">
        <v>0</v>
      </c>
      <c r="C12" s="70">
        <v>0</v>
      </c>
      <c r="D12" s="70">
        <v>0</v>
      </c>
      <c r="E12" s="70">
        <v>0</v>
      </c>
      <c r="F12" s="70">
        <v>0</v>
      </c>
      <c r="G12" s="70">
        <f>D12-E12</f>
        <v>0</v>
      </c>
    </row>
    <row r="13" spans="1:7" x14ac:dyDescent="0.2">
      <c r="A13" s="53" t="s">
        <v>149</v>
      </c>
      <c r="B13" s="70">
        <v>0</v>
      </c>
      <c r="C13" s="70">
        <v>0</v>
      </c>
      <c r="D13" s="70">
        <v>0</v>
      </c>
      <c r="E13" s="70">
        <v>0</v>
      </c>
      <c r="F13" s="70">
        <v>0</v>
      </c>
      <c r="G13" s="70">
        <f t="shared" ref="G13:G14" si="2">D13-E13</f>
        <v>0</v>
      </c>
    </row>
    <row r="14" spans="1:7" x14ac:dyDescent="0.2">
      <c r="A14" s="52" t="s">
        <v>150</v>
      </c>
      <c r="B14" s="70">
        <v>0</v>
      </c>
      <c r="C14" s="70">
        <v>0</v>
      </c>
      <c r="D14" s="70">
        <v>0</v>
      </c>
      <c r="E14" s="70">
        <v>0</v>
      </c>
      <c r="F14" s="70">
        <v>0</v>
      </c>
      <c r="G14" s="70">
        <f t="shared" si="2"/>
        <v>0</v>
      </c>
    </row>
    <row r="15" spans="1:7" x14ac:dyDescent="0.2">
      <c r="A15" s="55" t="s">
        <v>151</v>
      </c>
      <c r="B15" s="70">
        <f>B16+B17</f>
        <v>0</v>
      </c>
      <c r="C15" s="70">
        <f t="shared" ref="C15:G15" si="3">C16+C17</f>
        <v>0</v>
      </c>
      <c r="D15" s="70">
        <f t="shared" si="3"/>
        <v>0</v>
      </c>
      <c r="E15" s="70">
        <f t="shared" si="3"/>
        <v>0</v>
      </c>
      <c r="F15" s="70">
        <f t="shared" si="3"/>
        <v>0</v>
      </c>
      <c r="G15" s="70">
        <f t="shared" si="3"/>
        <v>0</v>
      </c>
    </row>
    <row r="16" spans="1:7" x14ac:dyDescent="0.2">
      <c r="A16" s="53" t="s">
        <v>152</v>
      </c>
      <c r="B16" s="70">
        <v>0</v>
      </c>
      <c r="C16" s="70">
        <v>0</v>
      </c>
      <c r="D16" s="70">
        <v>0</v>
      </c>
      <c r="E16" s="70">
        <v>0</v>
      </c>
      <c r="F16" s="70">
        <v>0</v>
      </c>
      <c r="G16" s="70">
        <f>D16-E16</f>
        <v>0</v>
      </c>
    </row>
    <row r="17" spans="1:7" x14ac:dyDescent="0.2">
      <c r="A17" s="53" t="s">
        <v>153</v>
      </c>
      <c r="B17" s="70">
        <v>0</v>
      </c>
      <c r="C17" s="70">
        <v>0</v>
      </c>
      <c r="D17" s="70">
        <v>0</v>
      </c>
      <c r="E17" s="70">
        <v>0</v>
      </c>
      <c r="F17" s="70">
        <v>0</v>
      </c>
      <c r="G17" s="70">
        <f>D17-E17</f>
        <v>0</v>
      </c>
    </row>
    <row r="18" spans="1:7" x14ac:dyDescent="0.2">
      <c r="A18" s="52" t="s">
        <v>154</v>
      </c>
      <c r="B18" s="70">
        <v>0</v>
      </c>
      <c r="C18" s="70">
        <v>0</v>
      </c>
      <c r="D18" s="70">
        <v>0</v>
      </c>
      <c r="E18" s="70">
        <v>0</v>
      </c>
      <c r="F18" s="70">
        <v>0</v>
      </c>
      <c r="G18" s="70">
        <f>D18-E18</f>
        <v>0</v>
      </c>
    </row>
    <row r="19" spans="1:7" x14ac:dyDescent="0.2">
      <c r="A19" s="28"/>
      <c r="B19" s="71"/>
      <c r="C19" s="71"/>
      <c r="D19" s="71"/>
      <c r="E19" s="71"/>
      <c r="F19" s="71"/>
      <c r="G19" s="71"/>
    </row>
    <row r="20" spans="1:7" s="26" customFormat="1" x14ac:dyDescent="0.2">
      <c r="A20" s="72" t="s">
        <v>155</v>
      </c>
      <c r="B20" s="69">
        <f>SUM(B21,B22,B23,B26,B27,B30)</f>
        <v>0</v>
      </c>
      <c r="C20" s="69">
        <f t="shared" ref="C20:F20" si="4">SUM(C21,C22,C23,C26,C27,C30)</f>
        <v>0</v>
      </c>
      <c r="D20" s="69">
        <f t="shared" si="4"/>
        <v>0</v>
      </c>
      <c r="E20" s="69">
        <f t="shared" si="4"/>
        <v>0</v>
      </c>
      <c r="F20" s="69">
        <f t="shared" si="4"/>
        <v>0</v>
      </c>
      <c r="G20" s="69">
        <f>SUM(G21,G22,G23,G26,G27,G30)</f>
        <v>0</v>
      </c>
    </row>
    <row r="21" spans="1:7" s="26" customFormat="1" x14ac:dyDescent="0.2">
      <c r="A21" s="52" t="s">
        <v>145</v>
      </c>
      <c r="B21" s="70">
        <v>0</v>
      </c>
      <c r="C21" s="70">
        <v>0</v>
      </c>
      <c r="D21" s="70">
        <v>0</v>
      </c>
      <c r="E21" s="70">
        <v>0</v>
      </c>
      <c r="F21" s="70">
        <v>0</v>
      </c>
      <c r="G21" s="70">
        <f>D21-E21</f>
        <v>0</v>
      </c>
    </row>
    <row r="22" spans="1:7" s="26" customFormat="1" x14ac:dyDescent="0.2">
      <c r="A22" s="52" t="s">
        <v>146</v>
      </c>
      <c r="B22" s="70">
        <v>0</v>
      </c>
      <c r="C22" s="70">
        <v>0</v>
      </c>
      <c r="D22" s="70">
        <v>0</v>
      </c>
      <c r="E22" s="70">
        <v>0</v>
      </c>
      <c r="F22" s="70">
        <v>0</v>
      </c>
      <c r="G22" s="70">
        <f>D22-E22</f>
        <v>0</v>
      </c>
    </row>
    <row r="23" spans="1:7" s="26" customFormat="1" x14ac:dyDescent="0.2">
      <c r="A23" s="52" t="s">
        <v>147</v>
      </c>
      <c r="B23" s="70">
        <f>B24+B25</f>
        <v>0</v>
      </c>
      <c r="C23" s="70">
        <f t="shared" ref="C23:G23" si="5">C24+C25</f>
        <v>0</v>
      </c>
      <c r="D23" s="70">
        <f t="shared" si="5"/>
        <v>0</v>
      </c>
      <c r="E23" s="70">
        <f t="shared" si="5"/>
        <v>0</v>
      </c>
      <c r="F23" s="70">
        <f t="shared" si="5"/>
        <v>0</v>
      </c>
      <c r="G23" s="70">
        <f t="shared" si="5"/>
        <v>0</v>
      </c>
    </row>
    <row r="24" spans="1:7" s="26" customFormat="1" x14ac:dyDescent="0.2">
      <c r="A24" s="53" t="s">
        <v>148</v>
      </c>
      <c r="B24" s="70">
        <v>0</v>
      </c>
      <c r="C24" s="70">
        <v>0</v>
      </c>
      <c r="D24" s="70">
        <v>0</v>
      </c>
      <c r="E24" s="70">
        <v>0</v>
      </c>
      <c r="F24" s="70">
        <v>0</v>
      </c>
      <c r="G24" s="70">
        <f>D24-E24</f>
        <v>0</v>
      </c>
    </row>
    <row r="25" spans="1:7" s="26" customFormat="1" x14ac:dyDescent="0.2">
      <c r="A25" s="53" t="s">
        <v>149</v>
      </c>
      <c r="B25" s="70">
        <v>0</v>
      </c>
      <c r="C25" s="70">
        <v>0</v>
      </c>
      <c r="D25" s="70">
        <v>0</v>
      </c>
      <c r="E25" s="70">
        <v>0</v>
      </c>
      <c r="F25" s="70">
        <v>0</v>
      </c>
      <c r="G25" s="70">
        <f t="shared" ref="G25:G26" si="6">D25-E25</f>
        <v>0</v>
      </c>
    </row>
    <row r="26" spans="1:7" s="26" customFormat="1" x14ac:dyDescent="0.2">
      <c r="A26" s="52" t="s">
        <v>150</v>
      </c>
      <c r="B26" s="70">
        <v>0</v>
      </c>
      <c r="C26" s="70">
        <v>0</v>
      </c>
      <c r="D26" s="70">
        <v>0</v>
      </c>
      <c r="E26" s="70">
        <v>0</v>
      </c>
      <c r="F26" s="70">
        <v>0</v>
      </c>
      <c r="G26" s="70">
        <f t="shared" si="6"/>
        <v>0</v>
      </c>
    </row>
    <row r="27" spans="1:7" s="26" customFormat="1" x14ac:dyDescent="0.2">
      <c r="A27" s="55" t="s">
        <v>151</v>
      </c>
      <c r="B27" s="70">
        <f>B28+B29</f>
        <v>0</v>
      </c>
      <c r="C27" s="70">
        <f t="shared" ref="C27:G27" si="7">C28+C29</f>
        <v>0</v>
      </c>
      <c r="D27" s="70">
        <f t="shared" si="7"/>
        <v>0</v>
      </c>
      <c r="E27" s="70">
        <f t="shared" si="7"/>
        <v>0</v>
      </c>
      <c r="F27" s="70">
        <f t="shared" si="7"/>
        <v>0</v>
      </c>
      <c r="G27" s="70">
        <f t="shared" si="7"/>
        <v>0</v>
      </c>
    </row>
    <row r="28" spans="1:7" s="26" customFormat="1" x14ac:dyDescent="0.2">
      <c r="A28" s="53" t="s">
        <v>152</v>
      </c>
      <c r="B28" s="70">
        <v>0</v>
      </c>
      <c r="C28" s="70">
        <v>0</v>
      </c>
      <c r="D28" s="70">
        <v>0</v>
      </c>
      <c r="E28" s="70">
        <v>0</v>
      </c>
      <c r="F28" s="70">
        <v>0</v>
      </c>
      <c r="G28" s="70">
        <f>D28-E28</f>
        <v>0</v>
      </c>
    </row>
    <row r="29" spans="1:7" s="26" customFormat="1" x14ac:dyDescent="0.2">
      <c r="A29" s="53" t="s">
        <v>153</v>
      </c>
      <c r="B29" s="70">
        <v>0</v>
      </c>
      <c r="C29" s="70">
        <v>0</v>
      </c>
      <c r="D29" s="70">
        <v>0</v>
      </c>
      <c r="E29" s="70">
        <v>0</v>
      </c>
      <c r="F29" s="70">
        <v>0</v>
      </c>
      <c r="G29" s="70">
        <f t="shared" ref="G29:G30" si="8">D29-E29</f>
        <v>0</v>
      </c>
    </row>
    <row r="30" spans="1:7" s="26" customFormat="1" x14ac:dyDescent="0.2">
      <c r="A30" s="52" t="s">
        <v>154</v>
      </c>
      <c r="B30" s="70">
        <v>0</v>
      </c>
      <c r="C30" s="70">
        <v>0</v>
      </c>
      <c r="D30" s="70">
        <v>0</v>
      </c>
      <c r="E30" s="70">
        <v>0</v>
      </c>
      <c r="F30" s="70">
        <v>0</v>
      </c>
      <c r="G30" s="70">
        <f t="shared" si="8"/>
        <v>0</v>
      </c>
    </row>
    <row r="31" spans="1:7" x14ac:dyDescent="0.2">
      <c r="A31" s="28"/>
      <c r="B31" s="71"/>
      <c r="C31" s="71"/>
      <c r="D31" s="71"/>
      <c r="E31" s="71"/>
      <c r="F31" s="71"/>
      <c r="G31" s="71"/>
    </row>
    <row r="32" spans="1:7" x14ac:dyDescent="0.2">
      <c r="A32" s="29" t="s">
        <v>156</v>
      </c>
      <c r="B32" s="69">
        <f>B20+B8</f>
        <v>4148009.2</v>
      </c>
      <c r="C32" s="69">
        <f t="shared" ref="C32:G32" si="9">C20+C8</f>
        <v>-7200</v>
      </c>
      <c r="D32" s="69">
        <f t="shared" si="9"/>
        <v>4140809.2</v>
      </c>
      <c r="E32" s="69">
        <f t="shared" si="9"/>
        <v>3863831.23</v>
      </c>
      <c r="F32" s="69">
        <f t="shared" si="9"/>
        <v>3798268.44</v>
      </c>
      <c r="G32" s="69">
        <f t="shared" si="9"/>
        <v>276977.9700000002</v>
      </c>
    </row>
    <row r="33" spans="1:7" x14ac:dyDescent="0.2">
      <c r="A33" s="10"/>
      <c r="B33" s="73"/>
      <c r="C33" s="73"/>
      <c r="D33" s="73"/>
      <c r="E33" s="73"/>
      <c r="F33" s="73"/>
      <c r="G33" s="73"/>
    </row>
    <row r="34" spans="1:7" x14ac:dyDescent="0.2"/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32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24</vt:i4>
      </vt:variant>
    </vt:vector>
  </HeadingPairs>
  <TitlesOfParts>
    <vt:vector size="28" baseType="lpstr">
      <vt:lpstr>F6 a)</vt:lpstr>
      <vt:lpstr>F6 b)</vt:lpstr>
      <vt:lpstr>F6 c)</vt:lpstr>
      <vt:lpstr>F6 d)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</dc:creator>
  <cp:lastModifiedBy>DANI</cp:lastModifiedBy>
  <dcterms:created xsi:type="dcterms:W3CDTF">2018-02-23T21:46:41Z</dcterms:created>
  <dcterms:modified xsi:type="dcterms:W3CDTF">2018-02-23T21:57:16Z</dcterms:modified>
</cp:coreProperties>
</file>