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xr:revisionPtr revIDLastSave="0" documentId="8_{69CDF9A9-F6B2-400C-8F79-9684462B882E}" xr6:coauthVersionLast="45" xr6:coauthVersionMax="45" xr10:uidLastSave="{00000000-0000-0000-0000-000000000000}"/>
  <bookViews>
    <workbookView xWindow="-120" yWindow="-120" windowWidth="24240" windowHeight="13140"/>
  </bookViews>
  <sheets>
    <sheet name="EGRESO" sheetId="2" r:id="rId1"/>
  </sheets>
  <definedNames>
    <definedName name="_xlnm._FilterDatabase" localSheetId="0" hidden="1">EGRESO!$B$5:$O$42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2" l="1"/>
  <c r="E34" i="2"/>
  <c r="F34" i="2"/>
  <c r="G34" i="2"/>
  <c r="H34" i="2"/>
  <c r="I34" i="2"/>
  <c r="J34" i="2"/>
  <c r="K34" i="2"/>
  <c r="L34" i="2"/>
  <c r="M34" i="2"/>
  <c r="N34" i="2"/>
  <c r="O34" i="2"/>
  <c r="D7" i="2"/>
  <c r="D6" i="2"/>
  <c r="E7" i="2"/>
  <c r="F7" i="2"/>
  <c r="F6" i="2"/>
  <c r="G7" i="2"/>
  <c r="H7" i="2"/>
  <c r="I7" i="2"/>
  <c r="I6" i="2"/>
  <c r="J7" i="2"/>
  <c r="J6" i="2"/>
  <c r="K7" i="2"/>
  <c r="L7" i="2"/>
  <c r="L6" i="2"/>
  <c r="M7" i="2"/>
  <c r="N7" i="2"/>
  <c r="O7" i="2"/>
  <c r="D15" i="2"/>
  <c r="E15" i="2"/>
  <c r="F15" i="2"/>
  <c r="G15" i="2"/>
  <c r="H15" i="2"/>
  <c r="I15" i="2"/>
  <c r="J15" i="2"/>
  <c r="K15" i="2"/>
  <c r="L15" i="2"/>
  <c r="M15" i="2"/>
  <c r="N15" i="2"/>
  <c r="N6" i="2"/>
  <c r="O15" i="2"/>
  <c r="C25" i="2"/>
  <c r="C22" i="2"/>
  <c r="C42" i="2"/>
  <c r="C41" i="2"/>
  <c r="C40" i="2"/>
  <c r="C39" i="2"/>
  <c r="C38" i="2"/>
  <c r="C37" i="2"/>
  <c r="C34" i="2"/>
  <c r="C36" i="2"/>
  <c r="C35" i="2"/>
  <c r="C33" i="2"/>
  <c r="C32" i="2"/>
  <c r="C31" i="2"/>
  <c r="C30" i="2"/>
  <c r="C29" i="2"/>
  <c r="C28" i="2"/>
  <c r="C27" i="2"/>
  <c r="C26" i="2"/>
  <c r="C23" i="2"/>
  <c r="C21" i="2"/>
  <c r="C20" i="2"/>
  <c r="C19" i="2"/>
  <c r="C18" i="2"/>
  <c r="C15" i="2"/>
  <c r="C17" i="2"/>
  <c r="C16" i="2"/>
  <c r="C9" i="2"/>
  <c r="C10" i="2"/>
  <c r="C11" i="2"/>
  <c r="C12" i="2"/>
  <c r="C13" i="2"/>
  <c r="C14" i="2"/>
  <c r="C8" i="2"/>
  <c r="C7" i="2"/>
  <c r="D41" i="2"/>
  <c r="E41" i="2"/>
  <c r="F41" i="2"/>
  <c r="G41" i="2"/>
  <c r="H41" i="2"/>
  <c r="I41" i="2"/>
  <c r="J41" i="2"/>
  <c r="K41" i="2"/>
  <c r="L41" i="2"/>
  <c r="M41" i="2"/>
  <c r="N41" i="2"/>
  <c r="O41" i="2"/>
  <c r="D24" i="2"/>
  <c r="E24" i="2"/>
  <c r="E6" i="2"/>
  <c r="F24" i="2"/>
  <c r="G24" i="2"/>
  <c r="H24" i="2"/>
  <c r="H6" i="2"/>
  <c r="I24" i="2"/>
  <c r="J24" i="2"/>
  <c r="K24" i="2"/>
  <c r="L24" i="2"/>
  <c r="M24" i="2"/>
  <c r="M6" i="2"/>
  <c r="N24" i="2"/>
  <c r="O24" i="2"/>
  <c r="C24" i="2"/>
  <c r="G6" i="2"/>
  <c r="K6" i="2"/>
  <c r="O6" i="2"/>
  <c r="C6" i="2"/>
</calcChain>
</file>

<file path=xl/sharedStrings.xml><?xml version="1.0" encoding="utf-8"?>
<sst xmlns="http://schemas.openxmlformats.org/spreadsheetml/2006/main" count="54" uniqueCount="54">
  <si>
    <t>CONCEPTO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</si>
  <si>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</si>
  <si>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</si>
  <si>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</si>
  <si>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</si>
  <si>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</si>
  <si>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</si>
  <si>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</si>
  <si>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</si>
  <si>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</si>
  <si>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</si>
  <si>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</si>
  <si>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</si>
  <si>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Seguridad Social</t>
  </si>
  <si>
    <t>LEY DE CONTABILIDAD GUBERNAMENTAL</t>
  </si>
  <si>
    <t>CAPITULO V: DE LA TRANSPARENCIA Y DIFUSIÓN DE LA INFORMACIÓN FINANCIERA</t>
  </si>
  <si>
    <t>SERVICIOS PERSONALES</t>
  </si>
  <si>
    <t>Remuneraciones al personal de carácter permanente</t>
  </si>
  <si>
    <t>Remuneraciones adicionales y especiales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</si>
  <si>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</si>
  <si>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</si>
  <si>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</si>
  <si>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</si>
  <si>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</si>
  <si>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</si>
  <si>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</si>
  <si>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</si>
  <si>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</si>
  <si>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</si>
  <si>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</si>
  <si>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</si>
  <si>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</si>
  <si>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</si>
  <si>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</si>
  <si>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</si>
  <si>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</si>
  <si>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</si>
  <si>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</si>
  <si>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</si>
  <si>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</si>
  <si>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</si>
  <si>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</si>
  <si>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</si>
  <si>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</si>
  <si>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Maquinaria, otros equipos y herramientas</t>
  </si>
  <si>
    <t>Activos intangibles</t>
  </si>
  <si>
    <t>INVERSIÓN PÚBLICA</t>
  </si>
  <si>
    <t>Obra pública en bienes de dominio público</t>
  </si>
  <si>
    <t>JUNTA MUNICIPAL DE AGUA POTABLE Y ALCANTARILLADO DE CELAYA, GTO.</t>
  </si>
  <si>
    <t>CALENDARIO DE PRESUPUESTO DE EGRESOS DEL EJERCICIO FISCAL 2018</t>
  </si>
  <si>
    <t>Remuneraciones al personal de carácter transitorio</t>
  </si>
  <si>
    <t>SEPTIEMBRE</t>
  </si>
  <si>
    <t>Impuesto sobre nóminas y otros que se deriven de una relación laboral</t>
  </si>
  <si>
    <t>Materiales de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</si>
</sst>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8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3" tint="-0.49803155613879818"/>
        </stop>
        <stop position="1">
          <color theme="4"/>
        </stop>
      </gradient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49" fontId="4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left"/>
    </xf>
    <xf numFmtId="43" fontId="2" fillId="2" borderId="2" xfId="1" applyFont="1" applyFill="1" applyBorder="1"/>
    <xf numFmtId="0" fontId="0" fillId="0" borderId="2" xfId="0" applyFont="1" applyFill="1" applyBorder="1" applyAlignment="1" applyProtection="1">
      <alignment horizontal="left" indent="1"/>
    </xf>
    <xf numFmtId="43" fontId="1" fillId="0" borderId="2" xfId="1" applyFont="1" applyBorder="1"/>
    <xf numFmtId="0" fontId="5" fillId="3" borderId="2" xfId="0" applyFont="1" applyFill="1" applyBorder="1" applyProtection="1"/>
    <xf numFmtId="43" fontId="0" fillId="3" borderId="2" xfId="0" applyNumberFormat="1" applyFill="1" applyBorder="1"/>
    <xf numFmtId="0" fontId="0" fillId="0" borderId="2" xfId="0" applyFill="1" applyBorder="1" applyAlignment="1" applyProtection="1">
      <alignment horizontal="left" indent="1"/>
    </xf>
    <xf numFmtId="43" fontId="6" fillId="0" borderId="2" xfId="1" applyFont="1" applyBorder="1"/>
    <xf numFmtId="0" fontId="3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1085850</xdr:colOff>
      <xdr:row>3</xdr:row>
      <xdr:rowOff>161925</xdr:rowOff>
    </xdr:to>
    <xdr:pic>
      <xdr:nvPicPr>
        <xdr:cNvPr id="2085" name="1 Imagen">
          <a:extLst>
            <a:ext uri="{FF2B5EF4-FFF2-40B4-BE49-F238E27FC236}">
              <a16:creationId xmlns:a16="http://schemas.microsoft.com/office/drawing/2014/main" id="{604DB30A-FCE7-4809-8137-F24BA3C102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8575"/>
          <a:ext cx="1085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752475</xdr:colOff>
      <xdr:row>0</xdr:row>
      <xdr:rowOff>85725</xdr:rowOff>
    </xdr:from>
    <xdr:to>
      <xdr:col>14</xdr:col>
      <xdr:colOff>304800</xdr:colOff>
      <xdr:row>3</xdr:row>
      <xdr:rowOff>95250</xdr:rowOff>
    </xdr:to>
    <xdr:pic>
      <xdr:nvPicPr>
        <xdr:cNvPr id="2086" name="Picture 3">
          <a:extLst>
            <a:ext uri="{FF2B5EF4-FFF2-40B4-BE49-F238E27FC236}">
              <a16:creationId xmlns:a16="http://schemas.microsoft.com/office/drawing/2014/main" id="{BBFDCF3C-FF77-4F58-963C-3B18681CC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85725"/>
          <a:ext cx="685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2"/>
  <sheetViews>
    <sheetView tabSelected="1" zoomScaleNormal="100" workbookViewId="0">
      <pane xSplit="2" ySplit="6" topLeftCell="C34" activePane="bottomRight" state="frozen"/>
      <selection pane="topRight" activeCell="C1" sqref="C1"/>
      <selection pane="bottomLeft" activeCell="A7" sqref="A7"/>
      <selection pane="bottomRight" activeCell="B4" sqref="B4:O4"/>
    </sheetView>
  </sheetViews>
  <sheetFormatPr baseColWidth="10" defaultRowHeight="15" x14ac:dyDescent="0.25"/>
  <cols>
    <col min="1" max="1" width="6.28515625" customWidth="1"/>
    <col min="2" max="2" width="44.5703125" customWidth="1"/>
    <col min="3" max="3" width="19" customWidth="1"/>
    <col min="4" max="4" width="24.140625" customWidth="1"/>
    <col min="5" max="8" width="15.140625" bestFit="1" customWidth="1"/>
    <col min="9" max="9" width="17" customWidth="1"/>
    <col min="10" max="10" width="15.42578125" customWidth="1"/>
    <col min="11" max="11" width="17.7109375" customWidth="1"/>
    <col min="12" max="12" width="18" customWidth="1"/>
    <col min="13" max="13" width="17.5703125" customWidth="1"/>
    <col min="14" max="14" width="17" customWidth="1"/>
    <col min="15" max="15" width="19.28515625" customWidth="1"/>
  </cols>
  <sheetData>
    <row r="1" spans="2:15" x14ac:dyDescent="0.25">
      <c r="B1" s="11" t="s">
        <v>48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2:15" x14ac:dyDescent="0.25">
      <c r="B2" s="11" t="s">
        <v>14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2:15" x14ac:dyDescent="0.25">
      <c r="B3" s="11" t="s">
        <v>15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2:15" x14ac:dyDescent="0.25">
      <c r="B4" s="11" t="s">
        <v>49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2:15" ht="23.25" customHeight="1" x14ac:dyDescent="0.25">
      <c r="B5" s="1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51</v>
      </c>
      <c r="M5" s="2" t="s">
        <v>10</v>
      </c>
      <c r="N5" s="2" t="s">
        <v>11</v>
      </c>
      <c r="O5" s="2" t="s">
        <v>12</v>
      </c>
    </row>
    <row r="6" spans="2:15" ht="16.5" customHeight="1" x14ac:dyDescent="0.25">
      <c r="B6" s="3"/>
      <c r="C6" s="4">
        <f t="shared" ref="C6:O6" si="0">+C7+C15+C24+C34+C41</f>
        <v>446190410.00286549</v>
      </c>
      <c r="D6" s="4">
        <f t="shared" si="0"/>
        <v>155456697.37196419</v>
      </c>
      <c r="E6" s="4">
        <f t="shared" si="0"/>
        <v>25648491.257507931</v>
      </c>
      <c r="F6" s="4">
        <f t="shared" si="0"/>
        <v>27064318.807180896</v>
      </c>
      <c r="G6" s="4">
        <f t="shared" si="0"/>
        <v>28684966.492873296</v>
      </c>
      <c r="H6" s="4">
        <f t="shared" si="0"/>
        <v>25912421.022614893</v>
      </c>
      <c r="I6" s="4">
        <f t="shared" si="0"/>
        <v>21960365.212873291</v>
      </c>
      <c r="J6" s="4">
        <f t="shared" si="0"/>
        <v>33815899.400695555</v>
      </c>
      <c r="K6" s="4">
        <f t="shared" si="0"/>
        <v>21718140.547221188</v>
      </c>
      <c r="L6" s="4">
        <f t="shared" si="0"/>
        <v>23461875.60927242</v>
      </c>
      <c r="M6" s="4">
        <f t="shared" si="0"/>
        <v>25651219.757221192</v>
      </c>
      <c r="N6" s="4">
        <f t="shared" si="0"/>
        <v>26040718.47589951</v>
      </c>
      <c r="O6" s="4">
        <f t="shared" si="0"/>
        <v>30775296.04754119</v>
      </c>
    </row>
    <row r="7" spans="2:15" x14ac:dyDescent="0.25">
      <c r="B7" s="7" t="s">
        <v>16</v>
      </c>
      <c r="C7" s="8">
        <f>+C8+C9+C10+C11+C12+C13+C14</f>
        <v>124036177.65286554</v>
      </c>
      <c r="D7" s="8">
        <f t="shared" ref="D7:O7" si="1">+D8+D9+D10+D11+D12+D13+D14</f>
        <v>13227014.311964186</v>
      </c>
      <c r="E7" s="8">
        <f t="shared" si="1"/>
        <v>8304984.6275079288</v>
      </c>
      <c r="F7" s="8">
        <f t="shared" si="1"/>
        <v>9612881.9171808995</v>
      </c>
      <c r="G7" s="8">
        <f t="shared" si="1"/>
        <v>7966522.4128732923</v>
      </c>
      <c r="H7" s="8">
        <f t="shared" si="1"/>
        <v>9658027.1826148964</v>
      </c>
      <c r="I7" s="8">
        <f t="shared" si="1"/>
        <v>7963726.6928732926</v>
      </c>
      <c r="J7" s="8">
        <f t="shared" si="1"/>
        <v>11502851.110695554</v>
      </c>
      <c r="K7" s="8">
        <f t="shared" si="1"/>
        <v>8462283.0372211896</v>
      </c>
      <c r="L7" s="8">
        <f t="shared" si="1"/>
        <v>9533396.5092724208</v>
      </c>
      <c r="M7" s="8">
        <f t="shared" si="1"/>
        <v>8142024.8072211891</v>
      </c>
      <c r="N7" s="8">
        <f t="shared" si="1"/>
        <v>12142268.235899514</v>
      </c>
      <c r="O7" s="8">
        <f t="shared" si="1"/>
        <v>17520196.807541192</v>
      </c>
    </row>
    <row r="8" spans="2:15" x14ac:dyDescent="0.25">
      <c r="B8" s="5" t="s">
        <v>17</v>
      </c>
      <c r="C8" s="6">
        <f>SUM(D8:O8)</f>
        <v>117212262.82286555</v>
      </c>
      <c r="D8" s="6">
        <v>12643426.061964186</v>
      </c>
      <c r="E8" s="6">
        <v>7122737.0375079289</v>
      </c>
      <c r="F8" s="6">
        <v>9159097.5071809012</v>
      </c>
      <c r="G8" s="6">
        <v>7442981.3128732918</v>
      </c>
      <c r="H8" s="6">
        <v>9209973.992614897</v>
      </c>
      <c r="I8" s="6">
        <v>7442981.3128732918</v>
      </c>
      <c r="J8" s="6">
        <v>11056009.230695553</v>
      </c>
      <c r="K8" s="6">
        <v>7696691.0672211889</v>
      </c>
      <c r="L8" s="6">
        <v>9040093.619272422</v>
      </c>
      <c r="M8" s="6">
        <v>7696691.0672211889</v>
      </c>
      <c r="N8" s="6">
        <v>11662779.655899514</v>
      </c>
      <c r="O8" s="6">
        <v>17038800.95754119</v>
      </c>
    </row>
    <row r="9" spans="2:15" x14ac:dyDescent="0.25">
      <c r="B9" s="9" t="s">
        <v>50</v>
      </c>
      <c r="C9" s="10">
        <f t="shared" ref="C9:C23" si="2">SUM(D9:O9)</f>
        <v>290340</v>
      </c>
      <c r="D9" s="10">
        <v>24195</v>
      </c>
      <c r="E9" s="10">
        <v>24195</v>
      </c>
      <c r="F9" s="6">
        <v>24195</v>
      </c>
      <c r="G9" s="6">
        <v>24195</v>
      </c>
      <c r="H9" s="6">
        <v>24195</v>
      </c>
      <c r="I9" s="6">
        <v>24195</v>
      </c>
      <c r="J9" s="6">
        <v>24195</v>
      </c>
      <c r="K9" s="6">
        <v>24195</v>
      </c>
      <c r="L9" s="6">
        <v>24195</v>
      </c>
      <c r="M9" s="6">
        <v>24195</v>
      </c>
      <c r="N9" s="6">
        <v>24195</v>
      </c>
      <c r="O9" s="6">
        <v>24195</v>
      </c>
    </row>
    <row r="10" spans="2:15" x14ac:dyDescent="0.25">
      <c r="B10" s="5" t="s">
        <v>18</v>
      </c>
      <c r="C10" s="10">
        <f t="shared" si="2"/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</row>
    <row r="11" spans="2:15" x14ac:dyDescent="0.25">
      <c r="B11" s="5" t="s">
        <v>13</v>
      </c>
      <c r="C11" s="10">
        <f t="shared" si="2"/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</row>
    <row r="12" spans="2:15" x14ac:dyDescent="0.25">
      <c r="B12" s="5" t="s">
        <v>19</v>
      </c>
      <c r="C12" s="10">
        <f t="shared" si="2"/>
        <v>5100004.0200000005</v>
      </c>
      <c r="D12" s="10">
        <v>323284.76</v>
      </c>
      <c r="E12" s="10">
        <v>1063298.1600000001</v>
      </c>
      <c r="F12" s="6">
        <v>328139.03999999998</v>
      </c>
      <c r="G12" s="6">
        <v>353881.66000000003</v>
      </c>
      <c r="H12" s="6">
        <v>326660.91000000003</v>
      </c>
      <c r="I12" s="6">
        <v>386515.19</v>
      </c>
      <c r="J12" s="6">
        <v>326660.91000000003</v>
      </c>
      <c r="K12" s="6">
        <v>648489.76</v>
      </c>
      <c r="L12" s="6">
        <v>331515.19</v>
      </c>
      <c r="M12" s="6">
        <v>326660.91000000003</v>
      </c>
      <c r="N12" s="6">
        <v>358236.62</v>
      </c>
      <c r="O12" s="6">
        <v>326660.91000000003</v>
      </c>
    </row>
    <row r="13" spans="2:15" x14ac:dyDescent="0.25">
      <c r="B13" s="5" t="s">
        <v>20</v>
      </c>
      <c r="C13" s="10">
        <f t="shared" si="2"/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</row>
    <row r="14" spans="2:15" x14ac:dyDescent="0.25">
      <c r="B14" s="9" t="s">
        <v>52</v>
      </c>
      <c r="C14" s="10">
        <f t="shared" si="2"/>
        <v>1433570.8099999998</v>
      </c>
      <c r="D14" s="10">
        <v>236108.49</v>
      </c>
      <c r="E14" s="10">
        <v>94754.43</v>
      </c>
      <c r="F14" s="6">
        <v>101450.37</v>
      </c>
      <c r="G14" s="6">
        <v>145464.44</v>
      </c>
      <c r="H14" s="6">
        <v>97197.28</v>
      </c>
      <c r="I14" s="6">
        <v>110035.19</v>
      </c>
      <c r="J14" s="6">
        <v>95985.97</v>
      </c>
      <c r="K14" s="6">
        <v>92907.21</v>
      </c>
      <c r="L14" s="6">
        <v>137592.70000000001</v>
      </c>
      <c r="M14" s="6">
        <v>94477.83</v>
      </c>
      <c r="N14" s="6">
        <v>97056.960000000006</v>
      </c>
      <c r="O14" s="6">
        <v>130539.94</v>
      </c>
    </row>
    <row r="15" spans="2:15" x14ac:dyDescent="0.25">
      <c r="B15" s="7" t="s">
        <v>21</v>
      </c>
      <c r="C15" s="8">
        <f>+C16+C17+C18+C19+C20+C21+C22+C23</f>
        <v>38861626.329999998</v>
      </c>
      <c r="D15" s="8">
        <f t="shared" ref="D15:O15" si="3">+D16+D17+D18+D19+D20+D21+D22+D23</f>
        <v>11963610.1</v>
      </c>
      <c r="E15" s="8">
        <f t="shared" si="3"/>
        <v>2340867.81</v>
      </c>
      <c r="F15" s="8">
        <f t="shared" si="3"/>
        <v>3709024.07</v>
      </c>
      <c r="G15" s="8">
        <f t="shared" si="3"/>
        <v>1897100.86</v>
      </c>
      <c r="H15" s="8">
        <f t="shared" si="3"/>
        <v>3266741.58</v>
      </c>
      <c r="I15" s="8">
        <f t="shared" si="3"/>
        <v>2056159.57</v>
      </c>
      <c r="J15" s="8">
        <f t="shared" si="3"/>
        <v>2967054.44</v>
      </c>
      <c r="K15" s="8">
        <f t="shared" si="3"/>
        <v>1917292.05</v>
      </c>
      <c r="L15" s="8">
        <f t="shared" si="3"/>
        <v>2756107.27</v>
      </c>
      <c r="M15" s="8">
        <f t="shared" si="3"/>
        <v>1779774.02</v>
      </c>
      <c r="N15" s="8">
        <f t="shared" si="3"/>
        <v>2445899.69</v>
      </c>
      <c r="O15" s="8">
        <f t="shared" si="3"/>
        <v>1761994.87</v>
      </c>
    </row>
    <row r="16" spans="2:15" x14ac:dyDescent="0.25">
      <c r="B16" s="5" t="s">
        <v>22</v>
      </c>
      <c r="C16" s="10">
        <f t="shared" si="2"/>
        <v>1835403.3800000004</v>
      </c>
      <c r="D16" s="10">
        <v>938067.43</v>
      </c>
      <c r="E16" s="10">
        <v>173035.79000000007</v>
      </c>
      <c r="F16" s="10">
        <v>156352.36000000004</v>
      </c>
      <c r="G16" s="6">
        <v>36943.43</v>
      </c>
      <c r="H16" s="6">
        <v>29913.53</v>
      </c>
      <c r="I16" s="6">
        <v>177553.05000000002</v>
      </c>
      <c r="J16" s="6">
        <v>164339.82000000004</v>
      </c>
      <c r="K16" s="6">
        <v>40106.05000000001</v>
      </c>
      <c r="L16" s="6">
        <v>43355.539999999994</v>
      </c>
      <c r="M16" s="6">
        <v>28360.449999999997</v>
      </c>
      <c r="N16" s="6">
        <v>22659.65</v>
      </c>
      <c r="O16" s="6">
        <v>24716.28</v>
      </c>
    </row>
    <row r="17" spans="2:15" x14ac:dyDescent="0.25">
      <c r="B17" s="5" t="s">
        <v>23</v>
      </c>
      <c r="C17" s="10">
        <f t="shared" si="2"/>
        <v>334545.06000000006</v>
      </c>
      <c r="D17" s="10">
        <v>23570.010000000002</v>
      </c>
      <c r="E17" s="10">
        <v>18259</v>
      </c>
      <c r="F17" s="10">
        <v>29503.010000000002</v>
      </c>
      <c r="G17" s="6">
        <v>29703</v>
      </c>
      <c r="H17" s="6">
        <v>31904.010000000002</v>
      </c>
      <c r="I17" s="6">
        <v>29607</v>
      </c>
      <c r="J17" s="6">
        <v>33783.01</v>
      </c>
      <c r="K17" s="6">
        <v>30644</v>
      </c>
      <c r="L17" s="6">
        <v>33328.01</v>
      </c>
      <c r="M17" s="6">
        <v>24618</v>
      </c>
      <c r="N17" s="6">
        <v>20949.010000000002</v>
      </c>
      <c r="O17" s="6">
        <v>28677</v>
      </c>
    </row>
    <row r="18" spans="2:15" x14ac:dyDescent="0.25">
      <c r="B18" s="5" t="s">
        <v>24</v>
      </c>
      <c r="C18" s="10">
        <f t="shared" si="2"/>
        <v>18385135.829999998</v>
      </c>
      <c r="D18" s="10">
        <v>7551015.96</v>
      </c>
      <c r="E18" s="10">
        <v>890093.33</v>
      </c>
      <c r="F18" s="10">
        <v>1310547.0999999999</v>
      </c>
      <c r="G18" s="6">
        <v>919181.13999999978</v>
      </c>
      <c r="H18" s="6">
        <v>1115860.0999999999</v>
      </c>
      <c r="I18" s="6">
        <v>850946.82999999984</v>
      </c>
      <c r="J18" s="6">
        <v>1091763.44</v>
      </c>
      <c r="K18" s="6">
        <v>917467.14999999991</v>
      </c>
      <c r="L18" s="6">
        <v>1207513.32</v>
      </c>
      <c r="M18" s="6">
        <v>799718.98999999987</v>
      </c>
      <c r="N18" s="6">
        <v>913898.41999999969</v>
      </c>
      <c r="O18" s="6">
        <v>817130.04999999993</v>
      </c>
    </row>
    <row r="19" spans="2:15" x14ac:dyDescent="0.25">
      <c r="B19" s="5" t="s">
        <v>25</v>
      </c>
      <c r="C19" s="10">
        <f t="shared" si="2"/>
        <v>4771400.7600000007</v>
      </c>
      <c r="D19" s="10">
        <v>985475.91</v>
      </c>
      <c r="E19" s="10">
        <v>597995.0199999999</v>
      </c>
      <c r="F19" s="10">
        <v>372746.06000000006</v>
      </c>
      <c r="G19" s="6">
        <v>217033.86000000002</v>
      </c>
      <c r="H19" s="6">
        <v>339766.77</v>
      </c>
      <c r="I19" s="6">
        <v>419273.52999999997</v>
      </c>
      <c r="J19" s="6">
        <v>504270.78999999992</v>
      </c>
      <c r="K19" s="6">
        <v>254782.26000000004</v>
      </c>
      <c r="L19" s="6">
        <v>347268.56000000006</v>
      </c>
      <c r="M19" s="6">
        <v>180093.93</v>
      </c>
      <c r="N19" s="6">
        <v>398351.08999999997</v>
      </c>
      <c r="O19" s="6">
        <v>154342.98000000001</v>
      </c>
    </row>
    <row r="20" spans="2:15" x14ac:dyDescent="0.25">
      <c r="B20" s="5" t="s">
        <v>26</v>
      </c>
      <c r="C20" s="10">
        <f t="shared" si="2"/>
        <v>6671662.580000001</v>
      </c>
      <c r="D20" s="10">
        <v>584159.08000000007</v>
      </c>
      <c r="E20" s="10">
        <v>498741.63</v>
      </c>
      <c r="F20" s="10">
        <v>499275.29</v>
      </c>
      <c r="G20" s="6">
        <v>576604.69000000006</v>
      </c>
      <c r="H20" s="6">
        <v>498544.63</v>
      </c>
      <c r="I20" s="6">
        <v>497825.2</v>
      </c>
      <c r="J20" s="6">
        <v>577521.12000000011</v>
      </c>
      <c r="K20" s="6">
        <v>592955.83000000007</v>
      </c>
      <c r="L20" s="6">
        <v>595804.71000000008</v>
      </c>
      <c r="M20" s="6">
        <v>671932.32000000007</v>
      </c>
      <c r="N20" s="6">
        <v>500243.3</v>
      </c>
      <c r="O20" s="6">
        <v>578054.78000000014</v>
      </c>
    </row>
    <row r="21" spans="2:15" x14ac:dyDescent="0.25">
      <c r="B21" s="5" t="s">
        <v>27</v>
      </c>
      <c r="C21" s="10">
        <f t="shared" si="2"/>
        <v>2284764.9500000002</v>
      </c>
      <c r="D21" s="10">
        <v>230954.26</v>
      </c>
      <c r="E21" s="10">
        <v>108876.68</v>
      </c>
      <c r="F21" s="10">
        <v>779375.06</v>
      </c>
      <c r="G21" s="6">
        <v>28650.63</v>
      </c>
      <c r="H21" s="6">
        <v>832364.97000000009</v>
      </c>
      <c r="I21" s="6">
        <v>8664.07</v>
      </c>
      <c r="J21" s="6">
        <v>62906.03</v>
      </c>
      <c r="K21" s="6">
        <v>14240.9</v>
      </c>
      <c r="L21" s="6">
        <v>64196.17</v>
      </c>
      <c r="M21" s="6">
        <v>12155.39</v>
      </c>
      <c r="N21" s="6">
        <v>60488.82</v>
      </c>
      <c r="O21" s="6">
        <v>81891.97</v>
      </c>
    </row>
    <row r="22" spans="2:15" x14ac:dyDescent="0.25">
      <c r="B22" s="9" t="s">
        <v>53</v>
      </c>
      <c r="C22" s="10">
        <f t="shared" si="2"/>
        <v>90518.400000000009</v>
      </c>
      <c r="D22" s="10">
        <v>57462.51</v>
      </c>
      <c r="E22" s="10">
        <v>176.28</v>
      </c>
      <c r="F22" s="10">
        <v>491.55</v>
      </c>
      <c r="G22" s="6">
        <v>1209.0999999999999</v>
      </c>
      <c r="H22" s="6">
        <v>491.55</v>
      </c>
      <c r="I22" s="6">
        <v>352.56</v>
      </c>
      <c r="J22" s="6">
        <v>10514.65</v>
      </c>
      <c r="K22" s="6">
        <v>0</v>
      </c>
      <c r="L22" s="6">
        <v>491.55</v>
      </c>
      <c r="M22" s="6">
        <v>10023.1</v>
      </c>
      <c r="N22" s="6">
        <v>491.55</v>
      </c>
      <c r="O22" s="6">
        <v>8814</v>
      </c>
    </row>
    <row r="23" spans="2:15" x14ac:dyDescent="0.25">
      <c r="B23" s="5" t="s">
        <v>28</v>
      </c>
      <c r="C23" s="10">
        <f t="shared" si="2"/>
        <v>4488195.3699999992</v>
      </c>
      <c r="D23" s="10">
        <v>1592904.94</v>
      </c>
      <c r="E23" s="10">
        <v>53690.079999999994</v>
      </c>
      <c r="F23" s="6">
        <v>560733.64</v>
      </c>
      <c r="G23" s="6">
        <v>87775.010000000009</v>
      </c>
      <c r="H23" s="6">
        <v>417896.01999999996</v>
      </c>
      <c r="I23" s="6">
        <v>71937.33</v>
      </c>
      <c r="J23" s="6">
        <v>521955.57999999996</v>
      </c>
      <c r="K23" s="6">
        <v>67095.86</v>
      </c>
      <c r="L23" s="6">
        <v>464149.41</v>
      </c>
      <c r="M23" s="6">
        <v>52871.839999999989</v>
      </c>
      <c r="N23" s="6">
        <v>528817.85</v>
      </c>
      <c r="O23" s="6">
        <v>68367.810000000012</v>
      </c>
    </row>
    <row r="24" spans="2:15" x14ac:dyDescent="0.25">
      <c r="B24" s="7" t="s">
        <v>29</v>
      </c>
      <c r="C24" s="8">
        <f>+C25+C26+C27+C28+C29+C30+C31+C32+C33</f>
        <v>165658291.19</v>
      </c>
      <c r="D24" s="8">
        <f t="shared" ref="D24:O24" si="4">+D25+D26+D27+D28+D29+D30+D31+D32+D33</f>
        <v>23035071.199999999</v>
      </c>
      <c r="E24" s="8">
        <f t="shared" si="4"/>
        <v>13631145.699999999</v>
      </c>
      <c r="F24" s="8">
        <f t="shared" si="4"/>
        <v>12491282.639999999</v>
      </c>
      <c r="G24" s="8">
        <f t="shared" si="4"/>
        <v>16821841.550000001</v>
      </c>
      <c r="H24" s="8">
        <f t="shared" si="4"/>
        <v>11745057.349999998</v>
      </c>
      <c r="I24" s="8">
        <f t="shared" si="4"/>
        <v>11467132.43</v>
      </c>
      <c r="J24" s="8">
        <f t="shared" si="4"/>
        <v>17804331.120000001</v>
      </c>
      <c r="K24" s="8">
        <f t="shared" si="4"/>
        <v>11268966.809999999</v>
      </c>
      <c r="L24" s="8">
        <f t="shared" si="4"/>
        <v>10785796.719999999</v>
      </c>
      <c r="M24" s="8">
        <f t="shared" si="4"/>
        <v>15641745.51</v>
      </c>
      <c r="N24" s="8">
        <f t="shared" si="4"/>
        <v>10144298.059999999</v>
      </c>
      <c r="O24" s="8">
        <f t="shared" si="4"/>
        <v>10821622.1</v>
      </c>
    </row>
    <row r="25" spans="2:15" x14ac:dyDescent="0.25">
      <c r="B25" s="5" t="s">
        <v>30</v>
      </c>
      <c r="C25" s="10">
        <f t="shared" ref="C25:C33" si="5">SUM(D25:O25)</f>
        <v>107728107.32000001</v>
      </c>
      <c r="D25" s="6">
        <v>9395071.2599999998</v>
      </c>
      <c r="E25" s="6">
        <v>8317198.0199999996</v>
      </c>
      <c r="F25" s="6">
        <v>9305434.8200000003</v>
      </c>
      <c r="G25" s="6">
        <v>8892614.0199999996</v>
      </c>
      <c r="H25" s="6">
        <v>9098169.2199999988</v>
      </c>
      <c r="I25" s="6">
        <v>9235169.2199999988</v>
      </c>
      <c r="J25" s="6">
        <v>9215169.2199999988</v>
      </c>
      <c r="K25" s="6">
        <v>9316434.8200000003</v>
      </c>
      <c r="L25" s="6">
        <v>8901614.0199999996</v>
      </c>
      <c r="M25" s="6">
        <v>8526410.9000000004</v>
      </c>
      <c r="N25" s="6">
        <v>8610410.9000000004</v>
      </c>
      <c r="O25" s="6">
        <v>8914410.9000000004</v>
      </c>
    </row>
    <row r="26" spans="2:15" x14ac:dyDescent="0.25">
      <c r="B26" s="5" t="s">
        <v>31</v>
      </c>
      <c r="C26" s="10">
        <f t="shared" si="5"/>
        <v>2525968.2800000007</v>
      </c>
      <c r="D26" s="6">
        <v>936005.86</v>
      </c>
      <c r="E26" s="6">
        <v>102683.62</v>
      </c>
      <c r="F26" s="6">
        <v>92683.62</v>
      </c>
      <c r="G26" s="6">
        <v>102683.62</v>
      </c>
      <c r="H26" s="6">
        <v>92683.62</v>
      </c>
      <c r="I26" s="6">
        <v>303783.62</v>
      </c>
      <c r="J26" s="6">
        <v>302026.21999999997</v>
      </c>
      <c r="K26" s="6">
        <v>202683.62</v>
      </c>
      <c r="L26" s="6">
        <v>92683.62</v>
      </c>
      <c r="M26" s="6">
        <v>102683.62</v>
      </c>
      <c r="N26" s="6">
        <v>92683.62</v>
      </c>
      <c r="O26" s="6">
        <v>102683.62</v>
      </c>
    </row>
    <row r="27" spans="2:15" x14ac:dyDescent="0.25">
      <c r="B27" s="5" t="s">
        <v>32</v>
      </c>
      <c r="C27" s="10">
        <f t="shared" si="5"/>
        <v>10117109.559999999</v>
      </c>
      <c r="D27" s="6">
        <v>1966055.93</v>
      </c>
      <c r="E27" s="6">
        <v>1535245.43</v>
      </c>
      <c r="F27" s="6">
        <v>1469245.43</v>
      </c>
      <c r="G27" s="6">
        <v>1279582.8899999999</v>
      </c>
      <c r="H27" s="6">
        <v>642971.49999999988</v>
      </c>
      <c r="I27" s="6">
        <v>654660.89999999991</v>
      </c>
      <c r="J27" s="6">
        <v>486568.57999999996</v>
      </c>
      <c r="K27" s="6">
        <v>429121.18</v>
      </c>
      <c r="L27" s="6">
        <v>449906.43000000005</v>
      </c>
      <c r="M27" s="6">
        <v>422250.43000000005</v>
      </c>
      <c r="N27" s="6">
        <v>387250.43</v>
      </c>
      <c r="O27" s="6">
        <v>394250.43</v>
      </c>
    </row>
    <row r="28" spans="2:15" x14ac:dyDescent="0.25">
      <c r="B28" s="5" t="s">
        <v>33</v>
      </c>
      <c r="C28" s="10">
        <f t="shared" si="5"/>
        <v>5067003.3900000006</v>
      </c>
      <c r="D28" s="6">
        <v>698584.46</v>
      </c>
      <c r="E28" s="6">
        <v>1153356.3099999998</v>
      </c>
      <c r="F28" s="6">
        <v>461009.06</v>
      </c>
      <c r="G28" s="6">
        <v>293475.83</v>
      </c>
      <c r="H28" s="6">
        <v>298456.46000000002</v>
      </c>
      <c r="I28" s="6">
        <v>326840.95999999996</v>
      </c>
      <c r="J28" s="6">
        <v>363558.71</v>
      </c>
      <c r="K28" s="6">
        <v>296363.67</v>
      </c>
      <c r="L28" s="6">
        <v>435319.4</v>
      </c>
      <c r="M28" s="6">
        <v>296467.19</v>
      </c>
      <c r="N28" s="6">
        <v>306276.07</v>
      </c>
      <c r="O28" s="6">
        <v>137295.27000000002</v>
      </c>
    </row>
    <row r="29" spans="2:15" x14ac:dyDescent="0.25">
      <c r="B29" s="5" t="s">
        <v>34</v>
      </c>
      <c r="C29" s="10">
        <f t="shared" si="5"/>
        <v>8275308.080000001</v>
      </c>
      <c r="D29" s="6">
        <v>2191692.9300000002</v>
      </c>
      <c r="E29" s="6">
        <v>2005227.9900000002</v>
      </c>
      <c r="F29" s="6">
        <v>481014.04</v>
      </c>
      <c r="G29" s="6">
        <v>387295.95999999996</v>
      </c>
      <c r="H29" s="6">
        <v>352478.69</v>
      </c>
      <c r="I29" s="6">
        <v>459469.20999999996</v>
      </c>
      <c r="J29" s="6">
        <v>555065.48</v>
      </c>
      <c r="K29" s="6">
        <v>445982</v>
      </c>
      <c r="L29" s="6">
        <v>329377.58</v>
      </c>
      <c r="M29" s="6">
        <v>448446.33</v>
      </c>
      <c r="N29" s="6">
        <v>227983.87</v>
      </c>
      <c r="O29" s="6">
        <v>391274</v>
      </c>
    </row>
    <row r="30" spans="2:15" x14ac:dyDescent="0.25">
      <c r="B30" s="5" t="s">
        <v>35</v>
      </c>
      <c r="C30" s="10">
        <f t="shared" si="5"/>
        <v>3525905.5199999996</v>
      </c>
      <c r="D30" s="6">
        <v>1663005.05</v>
      </c>
      <c r="E30" s="6">
        <v>0</v>
      </c>
      <c r="F30" s="6">
        <v>15000</v>
      </c>
      <c r="G30" s="6">
        <v>14197.71</v>
      </c>
      <c r="H30" s="6">
        <v>664500</v>
      </c>
      <c r="I30" s="6">
        <v>0</v>
      </c>
      <c r="J30" s="6">
        <v>1095005.05</v>
      </c>
      <c r="K30" s="6">
        <v>0</v>
      </c>
      <c r="L30" s="6">
        <v>25000</v>
      </c>
      <c r="M30" s="6">
        <v>24197.71</v>
      </c>
      <c r="N30" s="6">
        <v>15000</v>
      </c>
      <c r="O30" s="6">
        <v>10000</v>
      </c>
    </row>
    <row r="31" spans="2:15" x14ac:dyDescent="0.25">
      <c r="B31" s="5" t="s">
        <v>36</v>
      </c>
      <c r="C31" s="10">
        <f t="shared" si="5"/>
        <v>601557.03999999992</v>
      </c>
      <c r="D31" s="6">
        <v>66262.34</v>
      </c>
      <c r="E31" s="6">
        <v>28501</v>
      </c>
      <c r="F31" s="6">
        <v>73742.34</v>
      </c>
      <c r="G31" s="6">
        <v>36571</v>
      </c>
      <c r="H31" s="6">
        <v>53392.34</v>
      </c>
      <c r="I31" s="6">
        <v>27773</v>
      </c>
      <c r="J31" s="6">
        <v>58292.34</v>
      </c>
      <c r="K31" s="6">
        <v>50846</v>
      </c>
      <c r="L31" s="6">
        <v>57992.34</v>
      </c>
      <c r="M31" s="6">
        <v>87371</v>
      </c>
      <c r="N31" s="6">
        <v>42242.34</v>
      </c>
      <c r="O31" s="6">
        <v>18571</v>
      </c>
    </row>
    <row r="32" spans="2:15" x14ac:dyDescent="0.25">
      <c r="B32" s="5" t="s">
        <v>37</v>
      </c>
      <c r="C32" s="10">
        <f t="shared" si="5"/>
        <v>1032621.05</v>
      </c>
      <c r="D32" s="6">
        <v>44460</v>
      </c>
      <c r="E32" s="6">
        <v>45000</v>
      </c>
      <c r="F32" s="6">
        <v>149220</v>
      </c>
      <c r="G32" s="6">
        <v>105985</v>
      </c>
      <c r="H32" s="6">
        <v>82970</v>
      </c>
      <c r="I32" s="6">
        <v>0</v>
      </c>
      <c r="J32" s="6">
        <v>19210</v>
      </c>
      <c r="K32" s="6">
        <v>68100</v>
      </c>
      <c r="L32" s="6">
        <v>49970</v>
      </c>
      <c r="M32" s="6">
        <v>39985</v>
      </c>
      <c r="N32" s="6">
        <v>18517.5</v>
      </c>
      <c r="O32" s="6">
        <v>409203.55</v>
      </c>
    </row>
    <row r="33" spans="2:15" x14ac:dyDescent="0.25">
      <c r="B33" s="5" t="s">
        <v>38</v>
      </c>
      <c r="C33" s="10">
        <f t="shared" si="5"/>
        <v>26784710.949999996</v>
      </c>
      <c r="D33" s="6">
        <v>6073933.3700000001</v>
      </c>
      <c r="E33" s="6">
        <v>443933.33</v>
      </c>
      <c r="F33" s="6">
        <v>443933.33</v>
      </c>
      <c r="G33" s="6">
        <v>5709435.5200000005</v>
      </c>
      <c r="H33" s="6">
        <v>459435.52000000002</v>
      </c>
      <c r="I33" s="6">
        <v>459435.52000000002</v>
      </c>
      <c r="J33" s="6">
        <v>5709435.5200000005</v>
      </c>
      <c r="K33" s="6">
        <v>459435.52000000002</v>
      </c>
      <c r="L33" s="6">
        <v>443933.33</v>
      </c>
      <c r="M33" s="6">
        <v>5693933.3300000001</v>
      </c>
      <c r="N33" s="6">
        <v>443933.33</v>
      </c>
      <c r="O33" s="6">
        <v>443933.33</v>
      </c>
    </row>
    <row r="34" spans="2:15" x14ac:dyDescent="0.25">
      <c r="B34" s="7" t="s">
        <v>39</v>
      </c>
      <c r="C34" s="8">
        <f t="shared" ref="C34:O34" si="6">+C35+C36+C37+C38+C39+C40</f>
        <v>15040087.83</v>
      </c>
      <c r="D34" s="8">
        <f t="shared" si="6"/>
        <v>4636774.76</v>
      </c>
      <c r="E34" s="8">
        <f t="shared" si="6"/>
        <v>1371493.12</v>
      </c>
      <c r="F34" s="8">
        <f t="shared" si="6"/>
        <v>1251130.18</v>
      </c>
      <c r="G34" s="8">
        <f t="shared" si="6"/>
        <v>1999501.6700000004</v>
      </c>
      <c r="H34" s="8">
        <f t="shared" si="6"/>
        <v>1242594.9099999999</v>
      </c>
      <c r="I34" s="8">
        <f t="shared" si="6"/>
        <v>473346.52</v>
      </c>
      <c r="J34" s="8">
        <f t="shared" si="6"/>
        <v>1541662.73</v>
      </c>
      <c r="K34" s="8">
        <f t="shared" si="6"/>
        <v>69598.649999999994</v>
      </c>
      <c r="L34" s="8">
        <f t="shared" si="6"/>
        <v>386575.11000000004</v>
      </c>
      <c r="M34" s="8">
        <f t="shared" si="6"/>
        <v>87675.419999999984</v>
      </c>
      <c r="N34" s="8">
        <f t="shared" si="6"/>
        <v>1308252.49</v>
      </c>
      <c r="O34" s="8">
        <f t="shared" si="6"/>
        <v>671482.27</v>
      </c>
    </row>
    <row r="35" spans="2:15" x14ac:dyDescent="0.25">
      <c r="B35" s="5" t="s">
        <v>40</v>
      </c>
      <c r="C35" s="10">
        <f t="shared" ref="C35:C40" si="7">SUM(D35:O35)</f>
        <v>2099049.59</v>
      </c>
      <c r="D35" s="6">
        <v>415588.22999999992</v>
      </c>
      <c r="E35" s="6">
        <v>334381.89</v>
      </c>
      <c r="F35" s="6">
        <v>4740</v>
      </c>
      <c r="G35" s="6">
        <v>39720.629999999997</v>
      </c>
      <c r="H35" s="6">
        <v>44991.7</v>
      </c>
      <c r="I35" s="6">
        <v>51756.67</v>
      </c>
      <c r="J35" s="6">
        <v>1139989.2</v>
      </c>
      <c r="K35" s="6">
        <v>45174.13</v>
      </c>
      <c r="L35" s="6">
        <v>10888.76</v>
      </c>
      <c r="M35" s="6">
        <v>11818.38</v>
      </c>
      <c r="N35" s="6">
        <v>0</v>
      </c>
      <c r="O35" s="6">
        <v>0</v>
      </c>
    </row>
    <row r="36" spans="2:15" x14ac:dyDescent="0.25">
      <c r="B36" s="5" t="s">
        <v>41</v>
      </c>
      <c r="C36" s="10">
        <f t="shared" si="7"/>
        <v>460692.24000000005</v>
      </c>
      <c r="D36" s="6">
        <v>421009</v>
      </c>
      <c r="E36" s="6">
        <v>28772.92</v>
      </c>
      <c r="F36" s="6">
        <v>0</v>
      </c>
      <c r="G36" s="6">
        <v>2727.58</v>
      </c>
      <c r="H36" s="6">
        <v>0</v>
      </c>
      <c r="I36" s="6">
        <v>2727.58</v>
      </c>
      <c r="J36" s="6">
        <v>0</v>
      </c>
      <c r="K36" s="6">
        <v>2727.58</v>
      </c>
      <c r="L36" s="6">
        <v>0</v>
      </c>
      <c r="M36" s="6">
        <v>2727.58</v>
      </c>
      <c r="N36" s="6">
        <v>0</v>
      </c>
      <c r="O36" s="6">
        <v>0</v>
      </c>
    </row>
    <row r="37" spans="2:15" x14ac:dyDescent="0.25">
      <c r="B37" s="5" t="s">
        <v>42</v>
      </c>
      <c r="C37" s="10">
        <f t="shared" si="7"/>
        <v>251038.36</v>
      </c>
      <c r="D37" s="6">
        <v>101877.18</v>
      </c>
      <c r="E37" s="6">
        <v>3293.45</v>
      </c>
      <c r="F37" s="6">
        <v>30000</v>
      </c>
      <c r="G37" s="6">
        <v>64600</v>
      </c>
      <c r="H37" s="6">
        <v>0</v>
      </c>
      <c r="I37" s="6">
        <v>50733.8</v>
      </c>
      <c r="J37" s="6">
        <v>0</v>
      </c>
      <c r="K37" s="6">
        <v>0</v>
      </c>
      <c r="L37" s="6">
        <v>533.92999999999995</v>
      </c>
      <c r="M37" s="6">
        <v>0</v>
      </c>
      <c r="N37" s="6">
        <v>0</v>
      </c>
      <c r="O37" s="6">
        <v>0</v>
      </c>
    </row>
    <row r="38" spans="2:15" x14ac:dyDescent="0.25">
      <c r="B38" s="5" t="s">
        <v>43</v>
      </c>
      <c r="C38" s="10">
        <f t="shared" si="7"/>
        <v>1845521.04</v>
      </c>
      <c r="D38" s="6">
        <v>1320108.02</v>
      </c>
      <c r="E38" s="6">
        <v>314872.19999999995</v>
      </c>
      <c r="F38" s="6">
        <v>131813.24</v>
      </c>
      <c r="G38" s="6">
        <v>39363.79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39363.79</v>
      </c>
      <c r="O38" s="6">
        <v>0</v>
      </c>
    </row>
    <row r="39" spans="2:15" x14ac:dyDescent="0.25">
      <c r="B39" s="5" t="s">
        <v>44</v>
      </c>
      <c r="C39" s="10">
        <f t="shared" si="7"/>
        <v>10372057.23</v>
      </c>
      <c r="D39" s="6">
        <v>2378192.33</v>
      </c>
      <c r="E39" s="6">
        <v>690172.66</v>
      </c>
      <c r="F39" s="6">
        <v>1084576.94</v>
      </c>
      <c r="G39" s="6">
        <v>1853089.6700000004</v>
      </c>
      <c r="H39" s="6">
        <v>1197603.21</v>
      </c>
      <c r="I39" s="6">
        <v>356399.10000000003</v>
      </c>
      <c r="J39" s="6">
        <v>401673.52999999997</v>
      </c>
      <c r="K39" s="6">
        <v>21696.94</v>
      </c>
      <c r="L39" s="6">
        <v>375152.42000000004</v>
      </c>
      <c r="M39" s="6">
        <v>73129.459999999992</v>
      </c>
      <c r="N39" s="6">
        <v>1268888.7</v>
      </c>
      <c r="O39" s="6">
        <v>671482.27</v>
      </c>
    </row>
    <row r="40" spans="2:15" x14ac:dyDescent="0.25">
      <c r="B40" s="5" t="s">
        <v>45</v>
      </c>
      <c r="C40" s="10">
        <f t="shared" si="7"/>
        <v>11729.37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11729.37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</row>
    <row r="41" spans="2:15" x14ac:dyDescent="0.25">
      <c r="B41" s="7" t="s">
        <v>46</v>
      </c>
      <c r="C41" s="8">
        <f>+C42</f>
        <v>102594227</v>
      </c>
      <c r="D41" s="8">
        <f t="shared" ref="D41:O41" si="8">+D42</f>
        <v>102594227</v>
      </c>
      <c r="E41" s="8">
        <f t="shared" si="8"/>
        <v>0</v>
      </c>
      <c r="F41" s="8">
        <f t="shared" si="8"/>
        <v>0</v>
      </c>
      <c r="G41" s="8">
        <f t="shared" si="8"/>
        <v>0</v>
      </c>
      <c r="H41" s="8">
        <f t="shared" si="8"/>
        <v>0</v>
      </c>
      <c r="I41" s="8">
        <f t="shared" si="8"/>
        <v>0</v>
      </c>
      <c r="J41" s="8">
        <f t="shared" si="8"/>
        <v>0</v>
      </c>
      <c r="K41" s="8">
        <f t="shared" si="8"/>
        <v>0</v>
      </c>
      <c r="L41" s="8">
        <f t="shared" si="8"/>
        <v>0</v>
      </c>
      <c r="M41" s="8">
        <f t="shared" si="8"/>
        <v>0</v>
      </c>
      <c r="N41" s="8">
        <f t="shared" si="8"/>
        <v>0</v>
      </c>
      <c r="O41" s="8">
        <f t="shared" si="8"/>
        <v>0</v>
      </c>
    </row>
    <row r="42" spans="2:15" x14ac:dyDescent="0.25">
      <c r="B42" s="5" t="s">
        <v>47</v>
      </c>
      <c r="C42" s="10">
        <f>SUM(D42:O42)</f>
        <v>102594227</v>
      </c>
      <c r="D42" s="6">
        <v>102594227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</row>
  </sheetData>
  <mergeCells count="4">
    <mergeCell ref="B1:O1"/>
    <mergeCell ref="B3:O3"/>
    <mergeCell ref="B4:O4"/>
    <mergeCell ref="B2:O2"/>
  </mergeCells>
  <pageMargins left="0.7" right="0.7" top="0.75" bottom="0.75" header="0.3" footer="0.3"/>
  <pageSetup orientation="portrait" r:id="rId1"/>
  <ignoredErrors>
    <ignoredError sqref="C15:C24 C35:C39 C40:C4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Montoya</dc:creator>
  <cp:lastModifiedBy>Estefania</cp:lastModifiedBy>
  <dcterms:created xsi:type="dcterms:W3CDTF">2017-02-22T15:44:27Z</dcterms:created>
  <dcterms:modified xsi:type="dcterms:W3CDTF">2019-11-12T20:52:18Z</dcterms:modified>
</cp:coreProperties>
</file>