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IMUVI\ANUAL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7" i="1" l="1"/>
  <c r="Q316" i="1" s="1"/>
  <c r="Q315" i="1" s="1"/>
  <c r="P316" i="1"/>
  <c r="O316" i="1"/>
  <c r="O315" i="1" s="1"/>
  <c r="N316" i="1"/>
  <c r="N315" i="1" s="1"/>
  <c r="M316" i="1"/>
  <c r="L316" i="1"/>
  <c r="K316" i="1"/>
  <c r="K315" i="1" s="1"/>
  <c r="J316" i="1"/>
  <c r="J315" i="1" s="1"/>
  <c r="I316" i="1"/>
  <c r="H316" i="1"/>
  <c r="G316" i="1"/>
  <c r="G315" i="1" s="1"/>
  <c r="F316" i="1"/>
  <c r="F315" i="1" s="1"/>
  <c r="E316" i="1"/>
  <c r="P315" i="1"/>
  <c r="M315" i="1"/>
  <c r="L315" i="1"/>
  <c r="I315" i="1"/>
  <c r="H315" i="1"/>
  <c r="E315" i="1"/>
  <c r="Q314" i="1"/>
  <c r="Q313" i="1" s="1"/>
  <c r="Q312" i="1" s="1"/>
  <c r="P313" i="1"/>
  <c r="O313" i="1"/>
  <c r="N313" i="1"/>
  <c r="N312" i="1" s="1"/>
  <c r="M313" i="1"/>
  <c r="M312" i="1" s="1"/>
  <c r="L313" i="1"/>
  <c r="K313" i="1"/>
  <c r="J313" i="1"/>
  <c r="J312" i="1" s="1"/>
  <c r="I313" i="1"/>
  <c r="I312" i="1" s="1"/>
  <c r="H313" i="1"/>
  <c r="G313" i="1"/>
  <c r="F313" i="1"/>
  <c r="F312" i="1" s="1"/>
  <c r="E313" i="1"/>
  <c r="E312" i="1" s="1"/>
  <c r="P312" i="1"/>
  <c r="O312" i="1"/>
  <c r="L312" i="1"/>
  <c r="K312" i="1"/>
  <c r="H312" i="1"/>
  <c r="G312" i="1"/>
  <c r="Q311" i="1"/>
  <c r="Q310" i="1"/>
  <c r="Q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Q307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Q305" i="1"/>
  <c r="Q304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Q303" i="1"/>
  <c r="Q302" i="1"/>
  <c r="P302" i="1"/>
  <c r="O302" i="1"/>
  <c r="N302" i="1"/>
  <c r="M302" i="1"/>
  <c r="M299" i="1" s="1"/>
  <c r="L302" i="1"/>
  <c r="K302" i="1"/>
  <c r="J302" i="1"/>
  <c r="I302" i="1"/>
  <c r="I299" i="1" s="1"/>
  <c r="H302" i="1"/>
  <c r="G302" i="1"/>
  <c r="F302" i="1"/>
  <c r="E302" i="1"/>
  <c r="E299" i="1" s="1"/>
  <c r="Q301" i="1"/>
  <c r="Q300" i="1" s="1"/>
  <c r="P300" i="1"/>
  <c r="O300" i="1"/>
  <c r="O299" i="1" s="1"/>
  <c r="N300" i="1"/>
  <c r="N299" i="1" s="1"/>
  <c r="M300" i="1"/>
  <c r="L300" i="1"/>
  <c r="K300" i="1"/>
  <c r="K299" i="1" s="1"/>
  <c r="J300" i="1"/>
  <c r="J299" i="1" s="1"/>
  <c r="I300" i="1"/>
  <c r="H300" i="1"/>
  <c r="G300" i="1"/>
  <c r="G299" i="1" s="1"/>
  <c r="F300" i="1"/>
  <c r="F299" i="1" s="1"/>
  <c r="E300" i="1"/>
  <c r="P299" i="1"/>
  <c r="L299" i="1"/>
  <c r="H299" i="1"/>
  <c r="Q298" i="1"/>
  <c r="Q297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Q296" i="1"/>
  <c r="Q295" i="1" s="1"/>
  <c r="P295" i="1"/>
  <c r="P288" i="1" s="1"/>
  <c r="P279" i="1" s="1"/>
  <c r="O295" i="1"/>
  <c r="N295" i="1"/>
  <c r="M295" i="1"/>
  <c r="L295" i="1"/>
  <c r="L288" i="1" s="1"/>
  <c r="K295" i="1"/>
  <c r="J295" i="1"/>
  <c r="I295" i="1"/>
  <c r="H295" i="1"/>
  <c r="H288" i="1" s="1"/>
  <c r="G295" i="1"/>
  <c r="F295" i="1"/>
  <c r="E295" i="1"/>
  <c r="Q294" i="1"/>
  <c r="Q293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Q292" i="1"/>
  <c r="Q291" i="1"/>
  <c r="Q290" i="1"/>
  <c r="Q289" i="1" s="1"/>
  <c r="Q288" i="1" s="1"/>
  <c r="P289" i="1"/>
  <c r="O289" i="1"/>
  <c r="N289" i="1"/>
  <c r="M289" i="1"/>
  <c r="M288" i="1" s="1"/>
  <c r="L289" i="1"/>
  <c r="K289" i="1"/>
  <c r="J289" i="1"/>
  <c r="I289" i="1"/>
  <c r="I288" i="1" s="1"/>
  <c r="H289" i="1"/>
  <c r="G289" i="1"/>
  <c r="F289" i="1"/>
  <c r="E289" i="1"/>
  <c r="E288" i="1" s="1"/>
  <c r="O288" i="1"/>
  <c r="K288" i="1"/>
  <c r="G288" i="1"/>
  <c r="Q287" i="1"/>
  <c r="Q286" i="1"/>
  <c r="Q285" i="1"/>
  <c r="P284" i="1"/>
  <c r="O284" i="1"/>
  <c r="O280" i="1" s="1"/>
  <c r="O279" i="1" s="1"/>
  <c r="N284" i="1"/>
  <c r="M284" i="1"/>
  <c r="L284" i="1"/>
  <c r="K284" i="1"/>
  <c r="K280" i="1" s="1"/>
  <c r="K279" i="1" s="1"/>
  <c r="J284" i="1"/>
  <c r="I284" i="1"/>
  <c r="H284" i="1"/>
  <c r="G284" i="1"/>
  <c r="G280" i="1" s="1"/>
  <c r="G279" i="1" s="1"/>
  <c r="F284" i="1"/>
  <c r="E284" i="1"/>
  <c r="Q283" i="1"/>
  <c r="Q282" i="1"/>
  <c r="Q281" i="1" s="1"/>
  <c r="P281" i="1"/>
  <c r="O281" i="1"/>
  <c r="N281" i="1"/>
  <c r="N280" i="1" s="1"/>
  <c r="M281" i="1"/>
  <c r="M280" i="1" s="1"/>
  <c r="M279" i="1" s="1"/>
  <c r="L281" i="1"/>
  <c r="K281" i="1"/>
  <c r="J281" i="1"/>
  <c r="J280" i="1" s="1"/>
  <c r="I281" i="1"/>
  <c r="I280" i="1" s="1"/>
  <c r="I279" i="1" s="1"/>
  <c r="H281" i="1"/>
  <c r="G281" i="1"/>
  <c r="F281" i="1"/>
  <c r="F280" i="1" s="1"/>
  <c r="E281" i="1"/>
  <c r="E280" i="1" s="1"/>
  <c r="E279" i="1" s="1"/>
  <c r="P280" i="1"/>
  <c r="L280" i="1"/>
  <c r="H280" i="1"/>
  <c r="L279" i="1"/>
  <c r="H279" i="1"/>
  <c r="Q278" i="1"/>
  <c r="Q277" i="1" s="1"/>
  <c r="P277" i="1"/>
  <c r="O277" i="1"/>
  <c r="N277" i="1"/>
  <c r="N274" i="1" s="1"/>
  <c r="M277" i="1"/>
  <c r="L277" i="1"/>
  <c r="K277" i="1"/>
  <c r="J277" i="1"/>
  <c r="J274" i="1" s="1"/>
  <c r="I277" i="1"/>
  <c r="H277" i="1"/>
  <c r="G277" i="1"/>
  <c r="F277" i="1"/>
  <c r="F274" i="1" s="1"/>
  <c r="E277" i="1"/>
  <c r="Q276" i="1"/>
  <c r="Q275" i="1" s="1"/>
  <c r="P275" i="1"/>
  <c r="P274" i="1" s="1"/>
  <c r="O275" i="1"/>
  <c r="O274" i="1" s="1"/>
  <c r="N275" i="1"/>
  <c r="M275" i="1"/>
  <c r="L275" i="1"/>
  <c r="L274" i="1" s="1"/>
  <c r="K275" i="1"/>
  <c r="K274" i="1" s="1"/>
  <c r="J275" i="1"/>
  <c r="I275" i="1"/>
  <c r="H275" i="1"/>
  <c r="H274" i="1" s="1"/>
  <c r="G275" i="1"/>
  <c r="G274" i="1" s="1"/>
  <c r="F275" i="1"/>
  <c r="E275" i="1"/>
  <c r="Q274" i="1"/>
  <c r="M274" i="1"/>
  <c r="I274" i="1"/>
  <c r="E274" i="1"/>
  <c r="Q273" i="1"/>
  <c r="Q272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Q271" i="1"/>
  <c r="Q270" i="1"/>
  <c r="P270" i="1"/>
  <c r="O270" i="1"/>
  <c r="N270" i="1"/>
  <c r="M270" i="1"/>
  <c r="M263" i="1" s="1"/>
  <c r="L270" i="1"/>
  <c r="K270" i="1"/>
  <c r="J270" i="1"/>
  <c r="I270" i="1"/>
  <c r="I263" i="1" s="1"/>
  <c r="H270" i="1"/>
  <c r="G270" i="1"/>
  <c r="F270" i="1"/>
  <c r="E270" i="1"/>
  <c r="E263" i="1" s="1"/>
  <c r="Q269" i="1"/>
  <c r="Q268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Q267" i="1"/>
  <c r="Q266" i="1"/>
  <c r="Q265" i="1"/>
  <c r="Q264" i="1" s="1"/>
  <c r="P264" i="1"/>
  <c r="O264" i="1"/>
  <c r="O263" i="1" s="1"/>
  <c r="N264" i="1"/>
  <c r="N263" i="1" s="1"/>
  <c r="M264" i="1"/>
  <c r="L264" i="1"/>
  <c r="K264" i="1"/>
  <c r="K263" i="1" s="1"/>
  <c r="J264" i="1"/>
  <c r="J263" i="1" s="1"/>
  <c r="I264" i="1"/>
  <c r="H264" i="1"/>
  <c r="G264" i="1"/>
  <c r="G263" i="1" s="1"/>
  <c r="F264" i="1"/>
  <c r="F263" i="1" s="1"/>
  <c r="E264" i="1"/>
  <c r="P263" i="1"/>
  <c r="L263" i="1"/>
  <c r="H263" i="1"/>
  <c r="Q262" i="1"/>
  <c r="Q261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Q260" i="1"/>
  <c r="Q259" i="1"/>
  <c r="Q258" i="1"/>
  <c r="P258" i="1"/>
  <c r="O258" i="1"/>
  <c r="N258" i="1"/>
  <c r="M258" i="1"/>
  <c r="M255" i="1" s="1"/>
  <c r="M254" i="1" s="1"/>
  <c r="L258" i="1"/>
  <c r="K258" i="1"/>
  <c r="J258" i="1"/>
  <c r="I258" i="1"/>
  <c r="I255" i="1" s="1"/>
  <c r="H258" i="1"/>
  <c r="G258" i="1"/>
  <c r="F258" i="1"/>
  <c r="E258" i="1"/>
  <c r="E255" i="1" s="1"/>
  <c r="Q257" i="1"/>
  <c r="Q256" i="1" s="1"/>
  <c r="Q255" i="1" s="1"/>
  <c r="P256" i="1"/>
  <c r="O256" i="1"/>
  <c r="O255" i="1" s="1"/>
  <c r="O254" i="1" s="1"/>
  <c r="N256" i="1"/>
  <c r="N255" i="1" s="1"/>
  <c r="N254" i="1" s="1"/>
  <c r="M256" i="1"/>
  <c r="L256" i="1"/>
  <c r="K256" i="1"/>
  <c r="K255" i="1" s="1"/>
  <c r="K254" i="1" s="1"/>
  <c r="J256" i="1"/>
  <c r="J255" i="1" s="1"/>
  <c r="J254" i="1" s="1"/>
  <c r="I256" i="1"/>
  <c r="H256" i="1"/>
  <c r="G256" i="1"/>
  <c r="G255" i="1" s="1"/>
  <c r="G254" i="1" s="1"/>
  <c r="F256" i="1"/>
  <c r="F255" i="1" s="1"/>
  <c r="F254" i="1" s="1"/>
  <c r="E256" i="1"/>
  <c r="P255" i="1"/>
  <c r="L255" i="1"/>
  <c r="L254" i="1" s="1"/>
  <c r="L253" i="1" s="1"/>
  <c r="H255" i="1"/>
  <c r="I254" i="1"/>
  <c r="E254" i="1"/>
  <c r="Q246" i="1"/>
  <c r="Q245" i="1" s="1"/>
  <c r="Q244" i="1" s="1"/>
  <c r="P245" i="1"/>
  <c r="P244" i="1" s="1"/>
  <c r="O245" i="1"/>
  <c r="O244" i="1" s="1"/>
  <c r="N245" i="1"/>
  <c r="M245" i="1"/>
  <c r="L245" i="1"/>
  <c r="L244" i="1" s="1"/>
  <c r="K245" i="1"/>
  <c r="K244" i="1" s="1"/>
  <c r="J245" i="1"/>
  <c r="I245" i="1"/>
  <c r="H245" i="1"/>
  <c r="H244" i="1" s="1"/>
  <c r="G245" i="1"/>
  <c r="G244" i="1" s="1"/>
  <c r="F245" i="1"/>
  <c r="E245" i="1"/>
  <c r="N244" i="1"/>
  <c r="M244" i="1"/>
  <c r="J244" i="1"/>
  <c r="I244" i="1"/>
  <c r="F244" i="1"/>
  <c r="E244" i="1"/>
  <c r="Q243" i="1"/>
  <c r="Q242" i="1" s="1"/>
  <c r="Q241" i="1" s="1"/>
  <c r="P242" i="1"/>
  <c r="O242" i="1"/>
  <c r="O241" i="1" s="1"/>
  <c r="N242" i="1"/>
  <c r="N241" i="1" s="1"/>
  <c r="M242" i="1"/>
  <c r="L242" i="1"/>
  <c r="K242" i="1"/>
  <c r="K241" i="1" s="1"/>
  <c r="J242" i="1"/>
  <c r="J241" i="1" s="1"/>
  <c r="I242" i="1"/>
  <c r="H242" i="1"/>
  <c r="G242" i="1"/>
  <c r="G241" i="1" s="1"/>
  <c r="F242" i="1"/>
  <c r="F241" i="1" s="1"/>
  <c r="E242" i="1"/>
  <c r="P241" i="1"/>
  <c r="M241" i="1"/>
  <c r="L241" i="1"/>
  <c r="I241" i="1"/>
  <c r="H241" i="1"/>
  <c r="E241" i="1"/>
  <c r="Q240" i="1"/>
  <c r="Q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Q237" i="1"/>
  <c r="Q236" i="1"/>
  <c r="Q235" i="1"/>
  <c r="Q234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Q233" i="1"/>
  <c r="Q232" i="1"/>
  <c r="Q231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Q230" i="1"/>
  <c r="Q229" i="1"/>
  <c r="Q228" i="1"/>
  <c r="Q227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Q226" i="1"/>
  <c r="Q225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Q224" i="1"/>
  <c r="Q223" i="1"/>
  <c r="Q222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Q221" i="1"/>
  <c r="Q220" i="1"/>
  <c r="Q219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Q218" i="1"/>
  <c r="Q217" i="1" s="1"/>
  <c r="P217" i="1"/>
  <c r="P216" i="1" s="1"/>
  <c r="O217" i="1"/>
  <c r="O216" i="1" s="1"/>
  <c r="N217" i="1"/>
  <c r="M217" i="1"/>
  <c r="L217" i="1"/>
  <c r="L216" i="1" s="1"/>
  <c r="K217" i="1"/>
  <c r="K216" i="1" s="1"/>
  <c r="J217" i="1"/>
  <c r="I217" i="1"/>
  <c r="H217" i="1"/>
  <c r="H216" i="1" s="1"/>
  <c r="G217" i="1"/>
  <c r="G216" i="1" s="1"/>
  <c r="F217" i="1"/>
  <c r="E217" i="1"/>
  <c r="M216" i="1"/>
  <c r="I216" i="1"/>
  <c r="E216" i="1"/>
  <c r="Q215" i="1"/>
  <c r="Q214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Q213" i="1"/>
  <c r="Q212" i="1"/>
  <c r="Q211" i="1" s="1"/>
  <c r="P211" i="1"/>
  <c r="O211" i="1"/>
  <c r="N211" i="1"/>
  <c r="N195" i="1" s="1"/>
  <c r="M211" i="1"/>
  <c r="L211" i="1"/>
  <c r="K211" i="1"/>
  <c r="J211" i="1"/>
  <c r="I211" i="1"/>
  <c r="H211" i="1"/>
  <c r="G211" i="1"/>
  <c r="F211" i="1"/>
  <c r="E211" i="1"/>
  <c r="Q210" i="1"/>
  <c r="Q209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Q208" i="1"/>
  <c r="Q207" i="1"/>
  <c r="Q206" i="1"/>
  <c r="Q205" i="1"/>
  <c r="Q204" i="1"/>
  <c r="Q203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Q202" i="1"/>
  <c r="Q201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Q200" i="1"/>
  <c r="Q199" i="1"/>
  <c r="Q198" i="1"/>
  <c r="Q197" i="1"/>
  <c r="Q196" i="1"/>
  <c r="P196" i="1"/>
  <c r="O196" i="1"/>
  <c r="N196" i="1"/>
  <c r="M196" i="1"/>
  <c r="M195" i="1" s="1"/>
  <c r="L196" i="1"/>
  <c r="K196" i="1"/>
  <c r="J196" i="1"/>
  <c r="I196" i="1"/>
  <c r="I195" i="1" s="1"/>
  <c r="H196" i="1"/>
  <c r="G196" i="1"/>
  <c r="F196" i="1"/>
  <c r="E196" i="1"/>
  <c r="E195" i="1" s="1"/>
  <c r="J195" i="1"/>
  <c r="F195" i="1"/>
  <c r="Q194" i="1"/>
  <c r="Q193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Q192" i="1"/>
  <c r="Q191" i="1"/>
  <c r="Q190" i="1"/>
  <c r="Q189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Q188" i="1"/>
  <c r="Q187" i="1"/>
  <c r="Q186" i="1"/>
  <c r="Q185" i="1" s="1"/>
  <c r="P185" i="1"/>
  <c r="O185" i="1"/>
  <c r="N185" i="1"/>
  <c r="M185" i="1"/>
  <c r="L185" i="1"/>
  <c r="L178" i="1" s="1"/>
  <c r="K185" i="1"/>
  <c r="J185" i="1"/>
  <c r="I185" i="1"/>
  <c r="H185" i="1"/>
  <c r="H178" i="1" s="1"/>
  <c r="G185" i="1"/>
  <c r="F185" i="1"/>
  <c r="E185" i="1"/>
  <c r="Q184" i="1"/>
  <c r="Q183" i="1"/>
  <c r="P182" i="1"/>
  <c r="O182" i="1"/>
  <c r="O178" i="1" s="1"/>
  <c r="N182" i="1"/>
  <c r="M182" i="1"/>
  <c r="L182" i="1"/>
  <c r="K182" i="1"/>
  <c r="K178" i="1" s="1"/>
  <c r="J182" i="1"/>
  <c r="I182" i="1"/>
  <c r="H182" i="1"/>
  <c r="G182" i="1"/>
  <c r="G178" i="1" s="1"/>
  <c r="F182" i="1"/>
  <c r="E182" i="1"/>
  <c r="Q181" i="1"/>
  <c r="Q180" i="1"/>
  <c r="Q179" i="1" s="1"/>
  <c r="P179" i="1"/>
  <c r="O179" i="1"/>
  <c r="N179" i="1"/>
  <c r="N178" i="1" s="1"/>
  <c r="M179" i="1"/>
  <c r="M178" i="1" s="1"/>
  <c r="L179" i="1"/>
  <c r="K179" i="1"/>
  <c r="J179" i="1"/>
  <c r="J178" i="1" s="1"/>
  <c r="I179" i="1"/>
  <c r="I178" i="1" s="1"/>
  <c r="I177" i="1" s="1"/>
  <c r="H179" i="1"/>
  <c r="G179" i="1"/>
  <c r="F179" i="1"/>
  <c r="F178" i="1" s="1"/>
  <c r="E179" i="1"/>
  <c r="E178" i="1" s="1"/>
  <c r="Q176" i="1"/>
  <c r="Q175" i="1" s="1"/>
  <c r="Q174" i="1" s="1"/>
  <c r="P175" i="1"/>
  <c r="O175" i="1"/>
  <c r="N175" i="1"/>
  <c r="N174" i="1" s="1"/>
  <c r="M175" i="1"/>
  <c r="M174" i="1" s="1"/>
  <c r="L175" i="1"/>
  <c r="K175" i="1"/>
  <c r="J175" i="1"/>
  <c r="J174" i="1" s="1"/>
  <c r="I175" i="1"/>
  <c r="I174" i="1" s="1"/>
  <c r="H175" i="1"/>
  <c r="G175" i="1"/>
  <c r="F175" i="1"/>
  <c r="F174" i="1" s="1"/>
  <c r="E175" i="1"/>
  <c r="E174" i="1" s="1"/>
  <c r="P174" i="1"/>
  <c r="O174" i="1"/>
  <c r="L174" i="1"/>
  <c r="K174" i="1"/>
  <c r="H174" i="1"/>
  <c r="G174" i="1"/>
  <c r="Q173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Q171" i="1"/>
  <c r="Q170" i="1"/>
  <c r="Q169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Q168" i="1"/>
  <c r="Q167" i="1" s="1"/>
  <c r="P167" i="1"/>
  <c r="O167" i="1"/>
  <c r="N167" i="1"/>
  <c r="N164" i="1" s="1"/>
  <c r="N163" i="1" s="1"/>
  <c r="M167" i="1"/>
  <c r="L167" i="1"/>
  <c r="K167" i="1"/>
  <c r="J167" i="1"/>
  <c r="J164" i="1" s="1"/>
  <c r="J163" i="1" s="1"/>
  <c r="I167" i="1"/>
  <c r="H167" i="1"/>
  <c r="G167" i="1"/>
  <c r="F167" i="1"/>
  <c r="F164" i="1" s="1"/>
  <c r="F163" i="1" s="1"/>
  <c r="E167" i="1"/>
  <c r="Q166" i="1"/>
  <c r="Q165" i="1" s="1"/>
  <c r="P165" i="1"/>
  <c r="O165" i="1"/>
  <c r="O164" i="1" s="1"/>
  <c r="O163" i="1" s="1"/>
  <c r="N165" i="1"/>
  <c r="M165" i="1"/>
  <c r="L165" i="1"/>
  <c r="K165" i="1"/>
  <c r="K164" i="1" s="1"/>
  <c r="K163" i="1" s="1"/>
  <c r="J165" i="1"/>
  <c r="I165" i="1"/>
  <c r="H165" i="1"/>
  <c r="G165" i="1"/>
  <c r="G164" i="1" s="1"/>
  <c r="G163" i="1" s="1"/>
  <c r="F165" i="1"/>
  <c r="E165" i="1"/>
  <c r="P164" i="1"/>
  <c r="P163" i="1" s="1"/>
  <c r="M164" i="1"/>
  <c r="L164" i="1"/>
  <c r="L163" i="1" s="1"/>
  <c r="I164" i="1"/>
  <c r="H164" i="1"/>
  <c r="H163" i="1" s="1"/>
  <c r="E164" i="1"/>
  <c r="M163" i="1"/>
  <c r="I163" i="1"/>
  <c r="E163" i="1"/>
  <c r="Q155" i="1"/>
  <c r="Q154" i="1"/>
  <c r="Q153" i="1" s="1"/>
  <c r="P154" i="1"/>
  <c r="O154" i="1"/>
  <c r="O153" i="1" s="1"/>
  <c r="N154" i="1"/>
  <c r="M154" i="1"/>
  <c r="M153" i="1" s="1"/>
  <c r="L154" i="1"/>
  <c r="K154" i="1"/>
  <c r="K153" i="1" s="1"/>
  <c r="J154" i="1"/>
  <c r="I154" i="1"/>
  <c r="I153" i="1" s="1"/>
  <c r="H154" i="1"/>
  <c r="G154" i="1"/>
  <c r="G153" i="1" s="1"/>
  <c r="F154" i="1"/>
  <c r="E154" i="1"/>
  <c r="E153" i="1" s="1"/>
  <c r="P153" i="1"/>
  <c r="N153" i="1"/>
  <c r="L153" i="1"/>
  <c r="J153" i="1"/>
  <c r="H153" i="1"/>
  <c r="F153" i="1"/>
  <c r="Q152" i="1"/>
  <c r="Q151" i="1"/>
  <c r="Q150" i="1"/>
  <c r="Q149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Q148" i="1"/>
  <c r="Q147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Q146" i="1"/>
  <c r="Q144" i="1" s="1"/>
  <c r="Q145" i="1"/>
  <c r="P144" i="1"/>
  <c r="O144" i="1"/>
  <c r="N144" i="1"/>
  <c r="M144" i="1"/>
  <c r="L144" i="1"/>
  <c r="K144" i="1"/>
  <c r="K136" i="1" s="1"/>
  <c r="J144" i="1"/>
  <c r="I144" i="1"/>
  <c r="H144" i="1"/>
  <c r="G144" i="1"/>
  <c r="F144" i="1"/>
  <c r="E144" i="1"/>
  <c r="Q143" i="1"/>
  <c r="Q142" i="1"/>
  <c r="P142" i="1"/>
  <c r="O142" i="1"/>
  <c r="N142" i="1"/>
  <c r="M142" i="1"/>
  <c r="M136" i="1" s="1"/>
  <c r="L142" i="1"/>
  <c r="K142" i="1"/>
  <c r="J142" i="1"/>
  <c r="I142" i="1"/>
  <c r="I136" i="1" s="1"/>
  <c r="H142" i="1"/>
  <c r="G142" i="1"/>
  <c r="F142" i="1"/>
  <c r="E142" i="1"/>
  <c r="E136" i="1" s="1"/>
  <c r="Q141" i="1"/>
  <c r="Q140" i="1"/>
  <c r="Q139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Q138" i="1"/>
  <c r="Q137" i="1" s="1"/>
  <c r="Q136" i="1" s="1"/>
  <c r="P137" i="1"/>
  <c r="O137" i="1"/>
  <c r="N137" i="1"/>
  <c r="N136" i="1" s="1"/>
  <c r="M137" i="1"/>
  <c r="L137" i="1"/>
  <c r="K137" i="1"/>
  <c r="J137" i="1"/>
  <c r="J136" i="1" s="1"/>
  <c r="I137" i="1"/>
  <c r="H137" i="1"/>
  <c r="G137" i="1"/>
  <c r="F137" i="1"/>
  <c r="F136" i="1" s="1"/>
  <c r="E137" i="1"/>
  <c r="O136" i="1"/>
  <c r="G136" i="1"/>
  <c r="Q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Q133" i="1"/>
  <c r="Q132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Q131" i="1"/>
  <c r="Q130" i="1"/>
  <c r="Q126" i="1" s="1"/>
  <c r="P130" i="1"/>
  <c r="O130" i="1"/>
  <c r="N130" i="1"/>
  <c r="M130" i="1"/>
  <c r="L130" i="1"/>
  <c r="K130" i="1"/>
  <c r="J130" i="1"/>
  <c r="I130" i="1"/>
  <c r="I126" i="1" s="1"/>
  <c r="H130" i="1"/>
  <c r="G130" i="1"/>
  <c r="F130" i="1"/>
  <c r="E130" i="1"/>
  <c r="E126" i="1" s="1"/>
  <c r="Q129" i="1"/>
  <c r="Q128" i="1"/>
  <c r="Q127" i="1" s="1"/>
  <c r="P127" i="1"/>
  <c r="P126" i="1" s="1"/>
  <c r="O127" i="1"/>
  <c r="O126" i="1" s="1"/>
  <c r="N127" i="1"/>
  <c r="N126" i="1" s="1"/>
  <c r="M127" i="1"/>
  <c r="L127" i="1"/>
  <c r="L126" i="1" s="1"/>
  <c r="K127" i="1"/>
  <c r="K126" i="1" s="1"/>
  <c r="J127" i="1"/>
  <c r="J126" i="1" s="1"/>
  <c r="I127" i="1"/>
  <c r="H127" i="1"/>
  <c r="H126" i="1" s="1"/>
  <c r="G127" i="1"/>
  <c r="G126" i="1" s="1"/>
  <c r="F127" i="1"/>
  <c r="F126" i="1" s="1"/>
  <c r="E127" i="1"/>
  <c r="M126" i="1"/>
  <c r="Q125" i="1"/>
  <c r="Q124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Q123" i="1"/>
  <c r="Q122" i="1"/>
  <c r="Q121" i="1"/>
  <c r="P120" i="1"/>
  <c r="O120" i="1"/>
  <c r="O116" i="1" s="1"/>
  <c r="O115" i="1" s="1"/>
  <c r="N120" i="1"/>
  <c r="M120" i="1"/>
  <c r="L120" i="1"/>
  <c r="K120" i="1"/>
  <c r="K116" i="1" s="1"/>
  <c r="K115" i="1" s="1"/>
  <c r="J120" i="1"/>
  <c r="I120" i="1"/>
  <c r="H120" i="1"/>
  <c r="G120" i="1"/>
  <c r="G116" i="1" s="1"/>
  <c r="G115" i="1" s="1"/>
  <c r="F120" i="1"/>
  <c r="E120" i="1"/>
  <c r="Q119" i="1"/>
  <c r="Q118" i="1"/>
  <c r="Q117" i="1" s="1"/>
  <c r="P117" i="1"/>
  <c r="P116" i="1" s="1"/>
  <c r="O117" i="1"/>
  <c r="N117" i="1"/>
  <c r="N116" i="1" s="1"/>
  <c r="N115" i="1" s="1"/>
  <c r="M117" i="1"/>
  <c r="M116" i="1" s="1"/>
  <c r="M115" i="1" s="1"/>
  <c r="L117" i="1"/>
  <c r="L116" i="1" s="1"/>
  <c r="K117" i="1"/>
  <c r="J117" i="1"/>
  <c r="J116" i="1" s="1"/>
  <c r="J115" i="1" s="1"/>
  <c r="I117" i="1"/>
  <c r="I116" i="1" s="1"/>
  <c r="H117" i="1"/>
  <c r="H116" i="1" s="1"/>
  <c r="G117" i="1"/>
  <c r="F117" i="1"/>
  <c r="F116" i="1" s="1"/>
  <c r="F115" i="1" s="1"/>
  <c r="E117" i="1"/>
  <c r="E116" i="1" s="1"/>
  <c r="Q114" i="1"/>
  <c r="Q113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Q112" i="1"/>
  <c r="Q111" i="1" s="1"/>
  <c r="Q110" i="1" s="1"/>
  <c r="P111" i="1"/>
  <c r="P110" i="1" s="1"/>
  <c r="O111" i="1"/>
  <c r="O110" i="1" s="1"/>
  <c r="N111" i="1"/>
  <c r="N110" i="1" s="1"/>
  <c r="M111" i="1"/>
  <c r="L111" i="1"/>
  <c r="L110" i="1" s="1"/>
  <c r="K111" i="1"/>
  <c r="K110" i="1" s="1"/>
  <c r="J111" i="1"/>
  <c r="J110" i="1" s="1"/>
  <c r="I111" i="1"/>
  <c r="H111" i="1"/>
  <c r="H110" i="1" s="1"/>
  <c r="G111" i="1"/>
  <c r="G110" i="1" s="1"/>
  <c r="F111" i="1"/>
  <c r="F110" i="1" s="1"/>
  <c r="E111" i="1"/>
  <c r="M110" i="1"/>
  <c r="I110" i="1"/>
  <c r="E110" i="1"/>
  <c r="Q109" i="1"/>
  <c r="Q108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Q107" i="1"/>
  <c r="Q106" i="1"/>
  <c r="Q105" i="1"/>
  <c r="Q104" i="1" s="1"/>
  <c r="Q103" i="1" s="1"/>
  <c r="P104" i="1"/>
  <c r="O104" i="1"/>
  <c r="N104" i="1"/>
  <c r="N103" i="1" s="1"/>
  <c r="M104" i="1"/>
  <c r="M103" i="1" s="1"/>
  <c r="L104" i="1"/>
  <c r="K104" i="1"/>
  <c r="J104" i="1"/>
  <c r="J103" i="1" s="1"/>
  <c r="I104" i="1"/>
  <c r="I103" i="1" s="1"/>
  <c r="H104" i="1"/>
  <c r="G104" i="1"/>
  <c r="F104" i="1"/>
  <c r="F103" i="1" s="1"/>
  <c r="E104" i="1"/>
  <c r="E103" i="1" s="1"/>
  <c r="P103" i="1"/>
  <c r="L103" i="1"/>
  <c r="H103" i="1"/>
  <c r="Q102" i="1"/>
  <c r="Q101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Q100" i="1"/>
  <c r="Q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Q97" i="1"/>
  <c r="Q96" i="1" s="1"/>
  <c r="P96" i="1"/>
  <c r="O96" i="1"/>
  <c r="O95" i="1" s="1"/>
  <c r="N96" i="1"/>
  <c r="N95" i="1" s="1"/>
  <c r="N94" i="1" s="1"/>
  <c r="M96" i="1"/>
  <c r="M95" i="1" s="1"/>
  <c r="M94" i="1" s="1"/>
  <c r="M93" i="1" s="1"/>
  <c r="L96" i="1"/>
  <c r="K96" i="1"/>
  <c r="K95" i="1" s="1"/>
  <c r="J96" i="1"/>
  <c r="J95" i="1" s="1"/>
  <c r="J94" i="1" s="1"/>
  <c r="J93" i="1" s="1"/>
  <c r="I96" i="1"/>
  <c r="I95" i="1" s="1"/>
  <c r="I94" i="1" s="1"/>
  <c r="H96" i="1"/>
  <c r="G96" i="1"/>
  <c r="G95" i="1" s="1"/>
  <c r="F96" i="1"/>
  <c r="F95" i="1" s="1"/>
  <c r="F94" i="1" s="1"/>
  <c r="F93" i="1" s="1"/>
  <c r="E96" i="1"/>
  <c r="E95" i="1" s="1"/>
  <c r="E94" i="1" s="1"/>
  <c r="P95" i="1"/>
  <c r="P94" i="1" s="1"/>
  <c r="L95" i="1"/>
  <c r="H95" i="1"/>
  <c r="H94" i="1" s="1"/>
  <c r="N93" i="1"/>
  <c r="Q86" i="1"/>
  <c r="Q85" i="1"/>
  <c r="Q84" i="1"/>
  <c r="Q83" i="1" s="1"/>
  <c r="Q82" i="1" s="1"/>
  <c r="P83" i="1"/>
  <c r="P82" i="1" s="1"/>
  <c r="O83" i="1"/>
  <c r="N83" i="1"/>
  <c r="N82" i="1" s="1"/>
  <c r="M83" i="1"/>
  <c r="M82" i="1" s="1"/>
  <c r="L83" i="1"/>
  <c r="L82" i="1" s="1"/>
  <c r="K83" i="1"/>
  <c r="J83" i="1"/>
  <c r="J82" i="1" s="1"/>
  <c r="I83" i="1"/>
  <c r="I82" i="1" s="1"/>
  <c r="H83" i="1"/>
  <c r="H82" i="1" s="1"/>
  <c r="G83" i="1"/>
  <c r="F83" i="1"/>
  <c r="F82" i="1" s="1"/>
  <c r="E83" i="1"/>
  <c r="E82" i="1" s="1"/>
  <c r="O82" i="1"/>
  <c r="K82" i="1"/>
  <c r="G82" i="1"/>
  <c r="Q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Q79" i="1"/>
  <c r="Q78" i="1"/>
  <c r="Q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Q75" i="1"/>
  <c r="Q74" i="1"/>
  <c r="Q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Q71" i="1"/>
  <c r="Q70" i="1"/>
  <c r="Q69" i="1" s="1"/>
  <c r="P69" i="1"/>
  <c r="O69" i="1"/>
  <c r="N69" i="1"/>
  <c r="M69" i="1"/>
  <c r="L69" i="1"/>
  <c r="K69" i="1"/>
  <c r="J69" i="1"/>
  <c r="I69" i="1"/>
  <c r="H69" i="1"/>
  <c r="G69" i="1"/>
  <c r="F69" i="1"/>
  <c r="E69" i="1"/>
  <c r="Q68" i="1"/>
  <c r="Q67" i="1"/>
  <c r="Q66" i="1"/>
  <c r="Q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E56" i="1" s="1"/>
  <c r="Q63" i="1"/>
  <c r="Q62" i="1"/>
  <c r="Q61" i="1" s="1"/>
  <c r="P61" i="1"/>
  <c r="O61" i="1"/>
  <c r="N61" i="1"/>
  <c r="M61" i="1"/>
  <c r="L61" i="1"/>
  <c r="K61" i="1"/>
  <c r="J61" i="1"/>
  <c r="I61" i="1"/>
  <c r="H61" i="1"/>
  <c r="G61" i="1"/>
  <c r="F61" i="1"/>
  <c r="E61" i="1"/>
  <c r="Q60" i="1"/>
  <c r="Q59" i="1"/>
  <c r="Q58" i="1"/>
  <c r="P57" i="1"/>
  <c r="O57" i="1"/>
  <c r="O56" i="1" s="1"/>
  <c r="N57" i="1"/>
  <c r="N56" i="1" s="1"/>
  <c r="M57" i="1"/>
  <c r="L57" i="1"/>
  <c r="K57" i="1"/>
  <c r="K56" i="1" s="1"/>
  <c r="J57" i="1"/>
  <c r="J56" i="1" s="1"/>
  <c r="I57" i="1"/>
  <c r="H57" i="1"/>
  <c r="G57" i="1"/>
  <c r="G56" i="1" s="1"/>
  <c r="F57" i="1"/>
  <c r="F56" i="1" s="1"/>
  <c r="E57" i="1"/>
  <c r="M56" i="1"/>
  <c r="I56" i="1"/>
  <c r="Q55" i="1"/>
  <c r="Q54" i="1" s="1"/>
  <c r="P54" i="1"/>
  <c r="O54" i="1"/>
  <c r="N54" i="1"/>
  <c r="M54" i="1"/>
  <c r="L54" i="1"/>
  <c r="K54" i="1"/>
  <c r="J54" i="1"/>
  <c r="I54" i="1"/>
  <c r="H54" i="1"/>
  <c r="G54" i="1"/>
  <c r="F54" i="1"/>
  <c r="E54" i="1"/>
  <c r="Q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Q51" i="1"/>
  <c r="Q50" i="1" s="1"/>
  <c r="P50" i="1"/>
  <c r="O50" i="1"/>
  <c r="N50" i="1"/>
  <c r="M50" i="1"/>
  <c r="L50" i="1"/>
  <c r="K50" i="1"/>
  <c r="J50" i="1"/>
  <c r="I50" i="1"/>
  <c r="H50" i="1"/>
  <c r="G50" i="1"/>
  <c r="F50" i="1"/>
  <c r="E50" i="1"/>
  <c r="Q49" i="1"/>
  <c r="Q48" i="1"/>
  <c r="Q47" i="1"/>
  <c r="P46" i="1"/>
  <c r="O46" i="1"/>
  <c r="N46" i="1"/>
  <c r="N45" i="1" s="1"/>
  <c r="M46" i="1"/>
  <c r="M45" i="1" s="1"/>
  <c r="L46" i="1"/>
  <c r="K46" i="1"/>
  <c r="J46" i="1"/>
  <c r="J45" i="1" s="1"/>
  <c r="I46" i="1"/>
  <c r="I45" i="1" s="1"/>
  <c r="H46" i="1"/>
  <c r="G46" i="1"/>
  <c r="F46" i="1"/>
  <c r="F45" i="1" s="1"/>
  <c r="E46" i="1"/>
  <c r="E45" i="1" s="1"/>
  <c r="P45" i="1"/>
  <c r="L45" i="1"/>
  <c r="H45" i="1"/>
  <c r="Q44" i="1"/>
  <c r="Q43" i="1" s="1"/>
  <c r="P43" i="1"/>
  <c r="O43" i="1"/>
  <c r="N43" i="1"/>
  <c r="M43" i="1"/>
  <c r="L43" i="1"/>
  <c r="K43" i="1"/>
  <c r="J43" i="1"/>
  <c r="I43" i="1"/>
  <c r="H43" i="1"/>
  <c r="G43" i="1"/>
  <c r="F43" i="1"/>
  <c r="E43" i="1"/>
  <c r="Q42" i="1"/>
  <c r="Q41" i="1"/>
  <c r="Q40" i="1"/>
  <c r="Q39" i="1" s="1"/>
  <c r="P39" i="1"/>
  <c r="O39" i="1"/>
  <c r="N39" i="1"/>
  <c r="M39" i="1"/>
  <c r="L39" i="1"/>
  <c r="K39" i="1"/>
  <c r="J39" i="1"/>
  <c r="I39" i="1"/>
  <c r="H39" i="1"/>
  <c r="G39" i="1"/>
  <c r="F39" i="1"/>
  <c r="E39" i="1"/>
  <c r="Q38" i="1"/>
  <c r="Q37" i="1"/>
  <c r="Q36" i="1"/>
  <c r="Q35" i="1" s="1"/>
  <c r="P35" i="1"/>
  <c r="O35" i="1"/>
  <c r="N35" i="1"/>
  <c r="M35" i="1"/>
  <c r="L35" i="1"/>
  <c r="K35" i="1"/>
  <c r="J35" i="1"/>
  <c r="I35" i="1"/>
  <c r="H35" i="1"/>
  <c r="G35" i="1"/>
  <c r="F35" i="1"/>
  <c r="E35" i="1"/>
  <c r="Q34" i="1"/>
  <c r="Q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Q30" i="1" s="1"/>
  <c r="P30" i="1"/>
  <c r="O30" i="1"/>
  <c r="O29" i="1" s="1"/>
  <c r="N30" i="1"/>
  <c r="M30" i="1"/>
  <c r="M29" i="1" s="1"/>
  <c r="L30" i="1"/>
  <c r="K30" i="1"/>
  <c r="K29" i="1" s="1"/>
  <c r="J30" i="1"/>
  <c r="I30" i="1"/>
  <c r="I29" i="1" s="1"/>
  <c r="I28" i="1" s="1"/>
  <c r="H30" i="1"/>
  <c r="G30" i="1"/>
  <c r="G29" i="1" s="1"/>
  <c r="F30" i="1"/>
  <c r="E30" i="1"/>
  <c r="E29" i="1" s="1"/>
  <c r="E28" i="1" s="1"/>
  <c r="P29" i="1"/>
  <c r="L29" i="1"/>
  <c r="H29" i="1"/>
  <c r="M28" i="1"/>
  <c r="Q27" i="1"/>
  <c r="Q26" i="1" s="1"/>
  <c r="Q25" i="1" s="1"/>
  <c r="P26" i="1"/>
  <c r="O26" i="1"/>
  <c r="O25" i="1" s="1"/>
  <c r="N26" i="1"/>
  <c r="N25" i="1" s="1"/>
  <c r="M26" i="1"/>
  <c r="M25" i="1" s="1"/>
  <c r="L26" i="1"/>
  <c r="K26" i="1"/>
  <c r="K25" i="1" s="1"/>
  <c r="J26" i="1"/>
  <c r="J25" i="1" s="1"/>
  <c r="I26" i="1"/>
  <c r="I25" i="1" s="1"/>
  <c r="H26" i="1"/>
  <c r="G26" i="1"/>
  <c r="G25" i="1" s="1"/>
  <c r="F26" i="1"/>
  <c r="F25" i="1" s="1"/>
  <c r="E26" i="1"/>
  <c r="E25" i="1" s="1"/>
  <c r="P25" i="1"/>
  <c r="P9" i="1" s="1"/>
  <c r="L25" i="1"/>
  <c r="H25" i="1"/>
  <c r="Q24" i="1"/>
  <c r="Q23" i="1" s="1"/>
  <c r="P23" i="1"/>
  <c r="O23" i="1"/>
  <c r="N23" i="1"/>
  <c r="M23" i="1"/>
  <c r="L23" i="1"/>
  <c r="K23" i="1"/>
  <c r="J23" i="1"/>
  <c r="I23" i="1"/>
  <c r="H23" i="1"/>
  <c r="G23" i="1"/>
  <c r="F23" i="1"/>
  <c r="E23" i="1"/>
  <c r="Q22" i="1"/>
  <c r="Q21" i="1"/>
  <c r="Q20" i="1"/>
  <c r="Q19" i="1" s="1"/>
  <c r="P19" i="1"/>
  <c r="P18" i="1" s="1"/>
  <c r="O19" i="1"/>
  <c r="N19" i="1"/>
  <c r="N18" i="1" s="1"/>
  <c r="M19" i="1"/>
  <c r="M18" i="1" s="1"/>
  <c r="L19" i="1"/>
  <c r="L18" i="1" s="1"/>
  <c r="K19" i="1"/>
  <c r="J19" i="1"/>
  <c r="J18" i="1" s="1"/>
  <c r="I19" i="1"/>
  <c r="I18" i="1" s="1"/>
  <c r="H19" i="1"/>
  <c r="H18" i="1" s="1"/>
  <c r="G19" i="1"/>
  <c r="F19" i="1"/>
  <c r="F18" i="1" s="1"/>
  <c r="E19" i="1"/>
  <c r="E18" i="1" s="1"/>
  <c r="O18" i="1"/>
  <c r="K18" i="1"/>
  <c r="G18" i="1"/>
  <c r="Q17" i="1"/>
  <c r="Q16" i="1"/>
  <c r="P16" i="1"/>
  <c r="O16" i="1"/>
  <c r="N16" i="1"/>
  <c r="M16" i="1"/>
  <c r="M10" i="1" s="1"/>
  <c r="M9" i="1" s="1"/>
  <c r="M8" i="1" s="1"/>
  <c r="L16" i="1"/>
  <c r="K16" i="1"/>
  <c r="J16" i="1"/>
  <c r="I16" i="1"/>
  <c r="I10" i="1" s="1"/>
  <c r="I9" i="1" s="1"/>
  <c r="I8" i="1" s="1"/>
  <c r="H16" i="1"/>
  <c r="G16" i="1"/>
  <c r="F16" i="1"/>
  <c r="E16" i="1"/>
  <c r="E10" i="1" s="1"/>
  <c r="E9" i="1" s="1"/>
  <c r="E8" i="1" s="1"/>
  <c r="Q15" i="1"/>
  <c r="Q14" i="1"/>
  <c r="Q13" i="1" s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 s="1"/>
  <c r="P11" i="1"/>
  <c r="P10" i="1" s="1"/>
  <c r="O11" i="1"/>
  <c r="N11" i="1"/>
  <c r="N10" i="1" s="1"/>
  <c r="M11" i="1"/>
  <c r="L11" i="1"/>
  <c r="L10" i="1" s="1"/>
  <c r="L9" i="1" s="1"/>
  <c r="K11" i="1"/>
  <c r="J11" i="1"/>
  <c r="J10" i="1" s="1"/>
  <c r="I11" i="1"/>
  <c r="H11" i="1"/>
  <c r="H10" i="1" s="1"/>
  <c r="G11" i="1"/>
  <c r="F11" i="1"/>
  <c r="F10" i="1" s="1"/>
  <c r="F9" i="1" s="1"/>
  <c r="E11" i="1"/>
  <c r="O10" i="1"/>
  <c r="O9" i="1" s="1"/>
  <c r="K10" i="1"/>
  <c r="K9" i="1" s="1"/>
  <c r="G10" i="1"/>
  <c r="N9" i="1"/>
  <c r="J9" i="1"/>
  <c r="H9" i="1"/>
  <c r="G9" i="1"/>
  <c r="F8" i="1" l="1"/>
  <c r="P28" i="1"/>
  <c r="P8" i="1" s="1"/>
  <c r="E115" i="1"/>
  <c r="E93" i="1" s="1"/>
  <c r="E320" i="1" s="1"/>
  <c r="Q29" i="1"/>
  <c r="K45" i="1"/>
  <c r="H56" i="1"/>
  <c r="P56" i="1"/>
  <c r="E177" i="1"/>
  <c r="E162" i="1" s="1"/>
  <c r="M177" i="1"/>
  <c r="M162" i="1" s="1"/>
  <c r="M320" i="1" s="1"/>
  <c r="K177" i="1"/>
  <c r="K162" i="1" s="1"/>
  <c r="O177" i="1"/>
  <c r="O162" i="1" s="1"/>
  <c r="I253" i="1"/>
  <c r="Q10" i="1"/>
  <c r="Q18" i="1"/>
  <c r="H28" i="1"/>
  <c r="H8" i="1" s="1"/>
  <c r="F29" i="1"/>
  <c r="F28" i="1" s="1"/>
  <c r="J29" i="1"/>
  <c r="J28" i="1" s="1"/>
  <c r="J8" i="1" s="1"/>
  <c r="N29" i="1"/>
  <c r="N28" i="1" s="1"/>
  <c r="N8" i="1" s="1"/>
  <c r="Q57" i="1"/>
  <c r="Q56" i="1" s="1"/>
  <c r="L94" i="1"/>
  <c r="K94" i="1"/>
  <c r="K93" i="1" s="1"/>
  <c r="O94" i="1"/>
  <c r="O93" i="1" s="1"/>
  <c r="G103" i="1"/>
  <c r="G94" i="1" s="1"/>
  <c r="G93" i="1" s="1"/>
  <c r="K103" i="1"/>
  <c r="O103" i="1"/>
  <c r="Q120" i="1"/>
  <c r="Q116" i="1" s="1"/>
  <c r="Q115" i="1" s="1"/>
  <c r="I162" i="1"/>
  <c r="M253" i="1"/>
  <c r="Q95" i="1"/>
  <c r="Q94" i="1" s="1"/>
  <c r="I115" i="1"/>
  <c r="I93" i="1" s="1"/>
  <c r="I320" i="1" s="1"/>
  <c r="L162" i="1"/>
  <c r="G45" i="1"/>
  <c r="O45" i="1"/>
  <c r="L56" i="1"/>
  <c r="L28" i="1" s="1"/>
  <c r="L8" i="1" s="1"/>
  <c r="G28" i="1"/>
  <c r="G8" i="1" s="1"/>
  <c r="K28" i="1"/>
  <c r="K8" i="1" s="1"/>
  <c r="K320" i="1" s="1"/>
  <c r="O28" i="1"/>
  <c r="O8" i="1" s="1"/>
  <c r="Q46" i="1"/>
  <c r="Q45" i="1" s="1"/>
  <c r="H136" i="1"/>
  <c r="H115" i="1" s="1"/>
  <c r="H93" i="1" s="1"/>
  <c r="L136" i="1"/>
  <c r="L115" i="1" s="1"/>
  <c r="P136" i="1"/>
  <c r="P115" i="1" s="1"/>
  <c r="P93" i="1" s="1"/>
  <c r="Q164" i="1"/>
  <c r="Q163" i="1" s="1"/>
  <c r="G253" i="1"/>
  <c r="K253" i="1"/>
  <c r="O253" i="1"/>
  <c r="N177" i="1"/>
  <c r="N162" i="1" s="1"/>
  <c r="H195" i="1"/>
  <c r="H177" i="1" s="1"/>
  <c r="L195" i="1"/>
  <c r="L177" i="1" s="1"/>
  <c r="P195" i="1"/>
  <c r="G195" i="1"/>
  <c r="G177" i="1" s="1"/>
  <c r="G162" i="1" s="1"/>
  <c r="K195" i="1"/>
  <c r="O195" i="1"/>
  <c r="P254" i="1"/>
  <c r="P253" i="1" s="1"/>
  <c r="F279" i="1"/>
  <c r="F253" i="1" s="1"/>
  <c r="F288" i="1"/>
  <c r="J288" i="1"/>
  <c r="J279" i="1" s="1"/>
  <c r="J253" i="1" s="1"/>
  <c r="N288" i="1"/>
  <c r="N279" i="1" s="1"/>
  <c r="N253" i="1" s="1"/>
  <c r="H162" i="1"/>
  <c r="Q182" i="1"/>
  <c r="Q178" i="1" s="1"/>
  <c r="Q177" i="1" s="1"/>
  <c r="Q195" i="1"/>
  <c r="Q263" i="1"/>
  <c r="Q254" i="1" s="1"/>
  <c r="Q284" i="1"/>
  <c r="Q280" i="1" s="1"/>
  <c r="P178" i="1"/>
  <c r="F216" i="1"/>
  <c r="F177" i="1" s="1"/>
  <c r="F162" i="1" s="1"/>
  <c r="J216" i="1"/>
  <c r="J177" i="1" s="1"/>
  <c r="J162" i="1" s="1"/>
  <c r="N216" i="1"/>
  <c r="Q238" i="1"/>
  <c r="Q216" i="1" s="1"/>
  <c r="E253" i="1"/>
  <c r="H254" i="1"/>
  <c r="H253" i="1" s="1"/>
  <c r="Q308" i="1"/>
  <c r="Q299" i="1" s="1"/>
  <c r="Q279" i="1" l="1"/>
  <c r="N320" i="1"/>
  <c r="H320" i="1"/>
  <c r="O320" i="1"/>
  <c r="J320" i="1"/>
  <c r="P177" i="1"/>
  <c r="P162" i="1" s="1"/>
  <c r="P320" i="1" s="1"/>
  <c r="Q162" i="1"/>
  <c r="G320" i="1"/>
  <c r="Q9" i="1"/>
  <c r="Q28" i="1"/>
  <c r="Q253" i="1"/>
  <c r="F320" i="1"/>
  <c r="Q93" i="1"/>
  <c r="L93" i="1"/>
  <c r="L320" i="1" s="1"/>
  <c r="Q8" i="1" l="1"/>
  <c r="Q320" i="1" s="1"/>
</calcChain>
</file>

<file path=xl/sharedStrings.xml><?xml version="1.0" encoding="utf-8"?>
<sst xmlns="http://schemas.openxmlformats.org/spreadsheetml/2006/main" count="562" uniqueCount="165">
  <si>
    <t xml:space="preserve"> PRESUPUESTO GENERAL DE  EGRESOS PARA EL EJERCICIO FISCAL 2018 DEL INSTITUTO MUNICIPAL DE VIVIENDA DEL MUNICIPIO DE CELAYA, GUANAJUATO.</t>
  </si>
  <si>
    <t>Clasificación Funcional-Programática, Económica,  Administrativa  y por Objeto del Gasto</t>
  </si>
  <si>
    <t>Admva</t>
  </si>
  <si>
    <t xml:space="preserve">VIVIENDA </t>
  </si>
  <si>
    <t>Funcional</t>
  </si>
  <si>
    <t>2.2.5</t>
  </si>
  <si>
    <t>INSTITUTO MUNICIPAL DE VIVIENDA DEL MUNICIPIO DE CELAYA, GUANAJUATO</t>
  </si>
  <si>
    <t>UR</t>
  </si>
  <si>
    <t>31120-8601</t>
  </si>
  <si>
    <t>Programa</t>
  </si>
  <si>
    <t>E0001</t>
  </si>
  <si>
    <t>SERVICIOS ADMINISTRATIVOS E0001</t>
  </si>
  <si>
    <t>Partida</t>
  </si>
  <si>
    <t>Denominación</t>
  </si>
  <si>
    <t>Fondo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</si>
  <si>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</si>
  <si>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</si>
  <si>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</si>
  <si>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</si>
  <si>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</si>
  <si>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</si>
  <si>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</si>
  <si>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</si>
  <si>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</si>
  <si>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</si>
  <si>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</si>
  <si>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</si>
  <si>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</si>
  <si>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TOTAL PROGRAMA E0001 SERVICIOS ADMINISTRATIVO</t>
  </si>
  <si>
    <t>TOTAL FF 1100118 PROGRAMA E0001</t>
  </si>
  <si>
    <t>SERVICIOS PERSONALES</t>
  </si>
  <si>
    <t>Remuneraciones a personal de carácter permanente</t>
  </si>
  <si>
    <t>Sueldo Personal permanente</t>
  </si>
  <si>
    <t>Otras Prestaciones Especiales y Economicas</t>
  </si>
  <si>
    <t>Cuotas para el fondo de ahorro y fondo de trabajo</t>
  </si>
  <si>
    <t>Otras prestaciones economicas y sociales</t>
  </si>
  <si>
    <t>Estimulos de pago a Servidores Públicos</t>
  </si>
  <si>
    <t>MATERIALES Y SUMINISTROS</t>
  </si>
  <si>
    <t>Materiales de admon, emisión de documentos y artículos oficiales</t>
  </si>
  <si>
    <t>Materiales y útiles de oficina</t>
  </si>
  <si>
    <t>Materiales y útiles de impresión y reproducción</t>
  </si>
  <si>
    <t>Material de limpieza</t>
  </si>
  <si>
    <t>Combustible lubricantes y aditivos</t>
  </si>
  <si>
    <t>Combustibles, lubricantes y aditivos para vehículos terrestres</t>
  </si>
  <si>
    <t>SERVICIOS GENERALES</t>
  </si>
  <si>
    <t>Otros servicios generales</t>
  </si>
  <si>
    <t>Impuesto sobre nómina</t>
  </si>
  <si>
    <t>TOTAL FF 1400318 PROGRAMA E0001</t>
  </si>
  <si>
    <t>Remuneración a personal de carácter transitorio</t>
  </si>
  <si>
    <t>Remuneración para eventuales</t>
  </si>
  <si>
    <t>Remuneraciones adicionales y especiales</t>
  </si>
  <si>
    <t>Prima vacacional</t>
  </si>
  <si>
    <t>Gratificación anual</t>
  </si>
  <si>
    <t>Seguridad Social</t>
  </si>
  <si>
    <t>Aportaciones IMSS</t>
  </si>
  <si>
    <t>Aportaciones Vivienda</t>
  </si>
  <si>
    <t>Aportacionas Sistema  para el Retiro</t>
  </si>
  <si>
    <t>Otras Prestaciones Especiales y Económicas</t>
  </si>
  <si>
    <t>Liquid por indem y sueldos y salarios caídos</t>
  </si>
  <si>
    <t>Otras prestaciones económicas y sociales</t>
  </si>
  <si>
    <t>Materiales de admón, emisión de documentos y artículos oficiales</t>
  </si>
  <si>
    <t>Materiales y ùtiles de impresión y reproducción</t>
  </si>
  <si>
    <t>Materiales de impresión y material digital</t>
  </si>
  <si>
    <t>Alimentos y Utensilios</t>
  </si>
  <si>
    <t>Alimento para personas</t>
  </si>
  <si>
    <t>Vestuarios, blancos, prendas de protección y articulos dep.</t>
  </si>
  <si>
    <t>Vestuarios y uniformes</t>
  </si>
  <si>
    <t>Servicios Básicos</t>
  </si>
  <si>
    <t>Energia eléctrica</t>
  </si>
  <si>
    <t>Telefonía Tradicional</t>
  </si>
  <si>
    <t xml:space="preserve">Telefonía celular </t>
  </si>
  <si>
    <t>SERVICIOS DE ARRENDAMIENTO</t>
  </si>
  <si>
    <t>Arrendamiento de edificios</t>
  </si>
  <si>
    <t>Arrendamiento de mobiliario y eq. Administrativo</t>
  </si>
  <si>
    <t>Serv. profesionales, cientificos, técnicos y otros servicios</t>
  </si>
  <si>
    <t>Servicios legales, de contabilidad, auditoría y relacionados</t>
  </si>
  <si>
    <t>Servicios de diseño, arquitectura, ingenieria y actividades relacionadas</t>
  </si>
  <si>
    <t>Servicios de consultoría administrativa procesos, técnicas y tecnologias de la información</t>
  </si>
  <si>
    <t>Servicio de Capacitación</t>
  </si>
  <si>
    <t>Servicios financieros, bancarios y comerciales</t>
  </si>
  <si>
    <t>Servicios finacieros y bancarios</t>
  </si>
  <si>
    <t>Seguros de bienes patrimoniales</t>
  </si>
  <si>
    <t>Servicios de instalación, reparación, mantto. y conservación</t>
  </si>
  <si>
    <t>Reparacion y mantenimiento de equipo de transporte</t>
  </si>
  <si>
    <t>Instalación reparación , mantenimiento de  equipo de cómputo y tecnologías de la información</t>
  </si>
  <si>
    <t>Servicios de Jardineria y Fumigación</t>
  </si>
  <si>
    <t>Servicios de traslado y viaticos</t>
  </si>
  <si>
    <t>Pasajes terrestres</t>
  </si>
  <si>
    <t xml:space="preserve">Viaticos nacionales para servidores públicos  en desempeño de las funciones oficiales </t>
  </si>
  <si>
    <t>Otros gastos de traslado y hopedaje</t>
  </si>
  <si>
    <t>Otros impuestos y derechos</t>
  </si>
  <si>
    <t>BIENES MUEBLES, INMUEBLES E INTANGIBLES</t>
  </si>
  <si>
    <t>Mobiliarios y equipo de administración</t>
  </si>
  <si>
    <t>Muebles de oficina y estantería</t>
  </si>
  <si>
    <t>Computadoras y equipo periférico</t>
  </si>
  <si>
    <t>Equipos y aparatos audiovisuales</t>
  </si>
  <si>
    <t>Clasificación Funcional-Programatica, Económica,  Administrativa  y por Objeto del Gasto</t>
  </si>
  <si>
    <t>E0002</t>
  </si>
  <si>
    <t>ENLACE SOCIAL E0002</t>
  </si>
  <si>
    <t>TOTAL PROGRAMA E0002 ENLACE SOCIAL</t>
  </si>
  <si>
    <t>TOTAL F.F. 1100118 PROGRAMA E0002</t>
  </si>
  <si>
    <t>Estímulos de pago a Servidores Públicos</t>
  </si>
  <si>
    <t>material de limpieza</t>
  </si>
  <si>
    <t>Servicios de comunicación social y publicidad</t>
  </si>
  <si>
    <t>Difusión para promociòn y Venta</t>
  </si>
  <si>
    <t>TOTAL FF 1400318 PROGRAMA E0002</t>
  </si>
  <si>
    <t>Vestuarios, blancos, prendas de proteccion y articulos dep.</t>
  </si>
  <si>
    <t>Serv. profesionales, cientificos, tecnicos y otros servicios</t>
  </si>
  <si>
    <t>Servicios de consultoría administrativa procesos, tecnicas y tecnologias de la información</t>
  </si>
  <si>
    <t>Servicio de capacitación</t>
  </si>
  <si>
    <t>Servicios de instalación, repación, matto y conservación</t>
  </si>
  <si>
    <t>Difusión para promoción y Venta</t>
  </si>
  <si>
    <t>Servicios de traslado y viáticos</t>
  </si>
  <si>
    <t xml:space="preserve">Viáticos nacionales para servidores públicos  en desempeño de las funciones oficiales </t>
  </si>
  <si>
    <t>Otros gastos de traslado y hospedaje</t>
  </si>
  <si>
    <t>Muebles de oficina y Estanteria</t>
  </si>
  <si>
    <t>E0003</t>
  </si>
  <si>
    <t>URBANIZACION Y SERVICIOS E0003</t>
  </si>
  <si>
    <t>TOTAL PROGRAMA E0003 URBANIZACION Y SERVICIOS</t>
  </si>
  <si>
    <t>TOTAL FF 1100118 PROGRAMA E0003</t>
  </si>
  <si>
    <t>Salarios asimilados</t>
  </si>
  <si>
    <t>TOTAL FF 1400318  PROGRAMA E00003</t>
  </si>
  <si>
    <t>Remuneraciones personal eventual</t>
  </si>
  <si>
    <t>Materiales de admon, emision de documentos y art. Of</t>
  </si>
  <si>
    <t>Materiales y articulos de construccion</t>
  </si>
  <si>
    <t>Cemento y productos de concreto</t>
  </si>
  <si>
    <t>Vidrio y productos de vidrio</t>
  </si>
  <si>
    <t>Material eléctrico</t>
  </si>
  <si>
    <t>Articulos metalicos para la construcción</t>
  </si>
  <si>
    <t>Artículos diversos de construcción</t>
  </si>
  <si>
    <t>Vestuarios, blancos, prendas de proteccion y art. Dep</t>
  </si>
  <si>
    <t>Prendas de seguridad y protección personal</t>
  </si>
  <si>
    <t>Herramiento y equipo menor</t>
  </si>
  <si>
    <t>Servicios de arrendamiento</t>
  </si>
  <si>
    <t>Arrendamiento de mobiliaio y eq. Administrativo</t>
  </si>
  <si>
    <t>Arrendamiento de maquinaria</t>
  </si>
  <si>
    <t>Servicios profesionales, cientificos, técnicos y otros servicios</t>
  </si>
  <si>
    <t>Serv. de diseño, arquitectura, ingenieria y actividades rel.</t>
  </si>
  <si>
    <t>Servicio  de capacitación</t>
  </si>
  <si>
    <t>Conservación y Mantenimiento menor de inmuebles</t>
  </si>
  <si>
    <t>Instalación reparación , mantenimiento de  equipo de computo y tecnologías de la información</t>
  </si>
  <si>
    <t>Difusión de programas gubernamentales</t>
  </si>
  <si>
    <t>Inversión Pública</t>
  </si>
  <si>
    <t>Obra publica en bienes propios</t>
  </si>
  <si>
    <t>División de terrenos y construcción de obras de urbanización</t>
  </si>
  <si>
    <t>S0004</t>
  </si>
  <si>
    <t>APOYO A LA SOCIEDAD S0004</t>
  </si>
  <si>
    <t>TOTAL PROGRAMA S0004 APOYOS A LA SOCIEDAD</t>
  </si>
  <si>
    <t>TOTAL F.F. 1100118 PROGRAMA S0004</t>
  </si>
  <si>
    <t>Materiales de admon, emisión de documentos y articulos oficiales</t>
  </si>
  <si>
    <t>Vestuarios, blancos, presndas de proteccion y art. Dep</t>
  </si>
  <si>
    <t>Prendas de seguridad y proteccion personal</t>
  </si>
  <si>
    <t>Herramienta y equipo menor</t>
  </si>
  <si>
    <t>Impuestos sobre nómina</t>
  </si>
  <si>
    <t>TOTAL FF 1400318 PROGRAMA S0004</t>
  </si>
  <si>
    <t>Gratificacion anual</t>
  </si>
  <si>
    <t>Materiales y utiles de impresión y reproducción</t>
  </si>
  <si>
    <t>Alimentos para personas</t>
  </si>
  <si>
    <t>Instalación reparación , mantenimiento de  equipo de cómputo y tecnologias de la información</t>
  </si>
  <si>
    <t>Difusion para promoción y Venta</t>
  </si>
  <si>
    <t>Pasajes Terrestres</t>
  </si>
  <si>
    <t>TRANSFERENCIAS  ASIGNACIONES, SUBSIDIOS Y OTRAS AYUDAS</t>
  </si>
  <si>
    <t>Subsidios y subvenciones</t>
  </si>
  <si>
    <r>
      <rPr>
        <u/>
        <sz val="8"/>
        <rFont val="Arial"/>
        <family val="2"/>
      </rPr>
      <t>S</t>
    </r>
    <r>
      <rPr>
        <sz val="8"/>
        <rFont val="Arial"/>
        <family val="2"/>
      </rPr>
      <t>ubsidios a la Vivienda</t>
    </r>
  </si>
  <si>
    <t xml:space="preserve">TOTAL PRESUPUESTO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</si>
</sst>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/>
  </cellStyleXfs>
  <cellXfs count="88">
    <xf numFmtId="0" fontId="0" fillId="0" borderId="0" xfId="0"/>
    <xf numFmtId="1" fontId="5" fillId="0" borderId="1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1" fontId="5" fillId="0" borderId="3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justify" vertical="center" wrapText="1"/>
    </xf>
    <xf numFmtId="43" fontId="5" fillId="0" borderId="4" xfId="0" applyNumberFormat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justify" vertical="center"/>
    </xf>
    <xf numFmtId="43" fontId="5" fillId="0" borderId="4" xfId="0" applyNumberFormat="1" applyFont="1" applyFill="1" applyBorder="1" applyAlignment="1">
      <alignment vertical="center"/>
    </xf>
    <xf numFmtId="43" fontId="7" fillId="0" borderId="4" xfId="1" applyFont="1" applyFill="1" applyBorder="1" applyAlignment="1">
      <alignment horizontal="right" vertical="center" wrapText="1"/>
    </xf>
    <xf numFmtId="43" fontId="5" fillId="0" borderId="4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right" vertical="center" wrapText="1"/>
    </xf>
    <xf numFmtId="43" fontId="7" fillId="0" borderId="4" xfId="1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justify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4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/>
    </xf>
    <xf numFmtId="43" fontId="8" fillId="0" borderId="4" xfId="0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justify" vertical="center" wrapText="1"/>
    </xf>
    <xf numFmtId="43" fontId="7" fillId="0" borderId="4" xfId="1" applyFont="1" applyFill="1" applyBorder="1" applyAlignment="1">
      <alignment horizontal="center" vertical="center" wrapText="1"/>
    </xf>
    <xf numFmtId="43" fontId="7" fillId="0" borderId="4" xfId="3" applyNumberFormat="1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 wrapText="1"/>
    </xf>
    <xf numFmtId="43" fontId="7" fillId="0" borderId="4" xfId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justify" vertical="center" wrapText="1"/>
    </xf>
    <xf numFmtId="43" fontId="8" fillId="0" borderId="4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43" fontId="7" fillId="0" borderId="4" xfId="0" applyNumberFormat="1" applyFont="1" applyFill="1" applyBorder="1" applyAlignment="1">
      <alignment horizontal="left" vertical="center" wrapText="1"/>
    </xf>
    <xf numFmtId="43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8" fillId="0" borderId="4" xfId="0" applyFont="1" applyFill="1" applyBorder="1" applyAlignment="1">
      <alignment horizontal="justify" vertical="center"/>
    </xf>
    <xf numFmtId="0" fontId="5" fillId="0" borderId="0" xfId="0" applyFont="1" applyFill="1" applyAlignment="1">
      <alignment vertical="top"/>
    </xf>
    <xf numFmtId="43" fontId="7" fillId="0" borderId="4" xfId="0" applyNumberFormat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43" fontId="8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/>
    <xf numFmtId="43" fontId="7" fillId="0" borderId="0" xfId="0" applyNumberFormat="1" applyFont="1" applyFill="1"/>
    <xf numFmtId="43" fontId="5" fillId="0" borderId="5" xfId="1" applyFont="1" applyFill="1" applyBorder="1" applyAlignment="1">
      <alignment horizontal="right" vertical="center" wrapText="1"/>
    </xf>
    <xf numFmtId="43" fontId="3" fillId="0" borderId="0" xfId="0" applyNumberFormat="1" applyFont="1" applyFill="1" applyAlignment="1">
      <alignment horizontal="justify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4" xfId="2"/>
    <cellStyle name="Normal_COG 2010_POA municipal 2011 1708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abSelected="1" workbookViewId="0">
      <selection activeCell="B7" sqref="B7"/>
    </sheetView>
  </sheetViews>
  <sheetFormatPr baseColWidth="10" defaultRowHeight="11.25" x14ac:dyDescent="0.2"/>
  <cols>
    <col min="1" max="1" width="9.7109375" style="36" customWidth="1"/>
    <col min="2" max="2" width="71.28515625" style="86" customWidth="1"/>
    <col min="3" max="3" width="9.85546875" style="84" bestFit="1" customWidth="1"/>
    <col min="4" max="4" width="7.28515625" style="84" bestFit="1" customWidth="1"/>
    <col min="5" max="6" width="10.28515625" style="36" bestFit="1" customWidth="1"/>
    <col min="7" max="7" width="11.28515625" style="36" bestFit="1" customWidth="1"/>
    <col min="8" max="13" width="10.28515625" style="36" bestFit="1" customWidth="1"/>
    <col min="14" max="14" width="11.28515625" style="36" bestFit="1" customWidth="1"/>
    <col min="15" max="15" width="11.140625" style="36" bestFit="1" customWidth="1"/>
    <col min="16" max="16" width="11.28515625" style="36" bestFit="1" customWidth="1"/>
    <col min="17" max="17" width="12" style="36" bestFit="1" customWidth="1"/>
    <col min="18" max="16384" width="11.42578125" style="4"/>
  </cols>
  <sheetData>
    <row r="1" spans="1:17" s="36" customFormat="1" ht="21.7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s="36" customForma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36" customFormat="1" x14ac:dyDescent="0.25">
      <c r="A3" s="5" t="s">
        <v>2</v>
      </c>
      <c r="B3" s="6">
        <v>31120</v>
      </c>
      <c r="C3" s="5"/>
      <c r="D3" s="5"/>
      <c r="E3" s="37" t="s">
        <v>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s="36" customFormat="1" x14ac:dyDescent="0.25">
      <c r="A4" s="5" t="s">
        <v>4</v>
      </c>
      <c r="B4" s="6" t="s">
        <v>5</v>
      </c>
      <c r="C4" s="5"/>
      <c r="D4" s="5"/>
      <c r="E4" s="37" t="s">
        <v>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1:17" s="36" customFormat="1" x14ac:dyDescent="0.25">
      <c r="A5" s="5" t="s">
        <v>7</v>
      </c>
      <c r="B5" s="6" t="s">
        <v>8</v>
      </c>
      <c r="C5" s="5"/>
      <c r="D5" s="5"/>
      <c r="E5" s="37" t="s">
        <v>6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s="36" customFormat="1" x14ac:dyDescent="0.25">
      <c r="A6" s="5" t="s">
        <v>9</v>
      </c>
      <c r="B6" s="40" t="s">
        <v>10</v>
      </c>
      <c r="C6" s="41"/>
      <c r="D6" s="41"/>
      <c r="E6" s="1" t="s">
        <v>11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s="36" customFormat="1" x14ac:dyDescent="0.25">
      <c r="A7" s="7" t="s">
        <v>12</v>
      </c>
      <c r="B7" s="15" t="s">
        <v>13</v>
      </c>
      <c r="C7" s="7" t="s">
        <v>14</v>
      </c>
      <c r="D7" s="7"/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  <c r="M7" s="5" t="s">
        <v>23</v>
      </c>
      <c r="N7" s="5" t="s">
        <v>24</v>
      </c>
      <c r="O7" s="5" t="s">
        <v>25</v>
      </c>
      <c r="P7" s="5" t="s">
        <v>26</v>
      </c>
      <c r="Q7" s="5" t="s">
        <v>27</v>
      </c>
    </row>
    <row r="8" spans="1:17" x14ac:dyDescent="0.2">
      <c r="A8" s="42"/>
      <c r="B8" s="43" t="s">
        <v>28</v>
      </c>
      <c r="C8" s="43"/>
      <c r="D8" s="43"/>
      <c r="E8" s="44">
        <f t="shared" ref="E8:Q8" si="0">+E9+E28</f>
        <v>306826.58</v>
      </c>
      <c r="F8" s="44">
        <f t="shared" si="0"/>
        <v>383068.21</v>
      </c>
      <c r="G8" s="44">
        <f t="shared" si="0"/>
        <v>314282.48000000004</v>
      </c>
      <c r="H8" s="44">
        <f t="shared" si="0"/>
        <v>342703.57000000007</v>
      </c>
      <c r="I8" s="44">
        <f t="shared" si="0"/>
        <v>297282.48000000004</v>
      </c>
      <c r="J8" s="44">
        <f t="shared" si="0"/>
        <v>357877.77</v>
      </c>
      <c r="K8" s="44">
        <f t="shared" si="0"/>
        <v>332703.57000000007</v>
      </c>
      <c r="L8" s="44">
        <f t="shared" si="0"/>
        <v>325282.48000000004</v>
      </c>
      <c r="M8" s="44">
        <f t="shared" si="0"/>
        <v>319282.48000000004</v>
      </c>
      <c r="N8" s="44">
        <f t="shared" si="0"/>
        <v>863601.13</v>
      </c>
      <c r="O8" s="44">
        <f t="shared" si="0"/>
        <v>323775.71000000002</v>
      </c>
      <c r="P8" s="44">
        <f t="shared" si="0"/>
        <v>565457.01</v>
      </c>
      <c r="Q8" s="44">
        <f t="shared" si="0"/>
        <v>4732143.47</v>
      </c>
    </row>
    <row r="9" spans="1:17" x14ac:dyDescent="0.2">
      <c r="A9" s="43"/>
      <c r="B9" s="43" t="s">
        <v>29</v>
      </c>
      <c r="C9" s="43"/>
      <c r="D9" s="43"/>
      <c r="E9" s="44">
        <f>+E10+E18+E25</f>
        <v>182107.30000000002</v>
      </c>
      <c r="F9" s="44">
        <f t="shared" ref="F9:Q9" si="1">+F10+F18+F25</f>
        <v>166686.21000000002</v>
      </c>
      <c r="G9" s="44">
        <f t="shared" si="1"/>
        <v>166686.21000000002</v>
      </c>
      <c r="H9" s="44">
        <f t="shared" si="1"/>
        <v>182107.30000000002</v>
      </c>
      <c r="I9" s="44">
        <f t="shared" si="1"/>
        <v>166686.21000000002</v>
      </c>
      <c r="J9" s="44">
        <f t="shared" si="1"/>
        <v>168136.21000000002</v>
      </c>
      <c r="K9" s="44">
        <f t="shared" si="1"/>
        <v>182107.30000000002</v>
      </c>
      <c r="L9" s="44">
        <f t="shared" si="1"/>
        <v>166686.21000000002</v>
      </c>
      <c r="M9" s="44">
        <f t="shared" si="1"/>
        <v>166686.21000000002</v>
      </c>
      <c r="N9" s="44">
        <f t="shared" si="1"/>
        <v>182107.29000000004</v>
      </c>
      <c r="O9" s="44">
        <f t="shared" si="1"/>
        <v>168136.21000000002</v>
      </c>
      <c r="P9" s="44">
        <f t="shared" si="1"/>
        <v>172486.21000000002</v>
      </c>
      <c r="Q9" s="44">
        <f t="shared" si="1"/>
        <v>2070618.87</v>
      </c>
    </row>
    <row r="10" spans="1:17" x14ac:dyDescent="0.2">
      <c r="A10" s="43">
        <v>1000</v>
      </c>
      <c r="B10" s="45" t="s">
        <v>30</v>
      </c>
      <c r="C10" s="43"/>
      <c r="D10" s="7"/>
      <c r="E10" s="46">
        <f t="shared" ref="E10:Q10" si="2">+E11+E13+E16</f>
        <v>160536.21000000002</v>
      </c>
      <c r="F10" s="46">
        <f t="shared" si="2"/>
        <v>160536.21000000002</v>
      </c>
      <c r="G10" s="46">
        <f t="shared" si="2"/>
        <v>160536.21000000002</v>
      </c>
      <c r="H10" s="46">
        <f t="shared" si="2"/>
        <v>160536.21000000002</v>
      </c>
      <c r="I10" s="46">
        <f t="shared" si="2"/>
        <v>160536.21000000002</v>
      </c>
      <c r="J10" s="46">
        <f t="shared" si="2"/>
        <v>160536.21000000002</v>
      </c>
      <c r="K10" s="46">
        <f t="shared" si="2"/>
        <v>160536.21000000002</v>
      </c>
      <c r="L10" s="46">
        <f t="shared" si="2"/>
        <v>160536.21000000002</v>
      </c>
      <c r="M10" s="46">
        <f t="shared" si="2"/>
        <v>160536.21000000002</v>
      </c>
      <c r="N10" s="46">
        <f t="shared" si="2"/>
        <v>160536.21000000002</v>
      </c>
      <c r="O10" s="46">
        <f t="shared" si="2"/>
        <v>160536.21000000002</v>
      </c>
      <c r="P10" s="46">
        <f t="shared" si="2"/>
        <v>160536.21000000002</v>
      </c>
      <c r="Q10" s="46">
        <f t="shared" si="2"/>
        <v>1926434.52</v>
      </c>
    </row>
    <row r="11" spans="1:17" x14ac:dyDescent="0.2">
      <c r="A11" s="43">
        <v>1100</v>
      </c>
      <c r="B11" s="45" t="s">
        <v>31</v>
      </c>
      <c r="C11" s="43"/>
      <c r="D11" s="7"/>
      <c r="E11" s="46">
        <f t="shared" ref="E11:Q11" si="3">SUM(E12)</f>
        <v>122476.97</v>
      </c>
      <c r="F11" s="46">
        <f t="shared" si="3"/>
        <v>122476.97</v>
      </c>
      <c r="G11" s="46">
        <f t="shared" si="3"/>
        <v>122476.97</v>
      </c>
      <c r="H11" s="46">
        <f t="shared" si="3"/>
        <v>122476.97</v>
      </c>
      <c r="I11" s="46">
        <f t="shared" si="3"/>
        <v>122476.97</v>
      </c>
      <c r="J11" s="46">
        <f t="shared" si="3"/>
        <v>122476.97</v>
      </c>
      <c r="K11" s="46">
        <f t="shared" si="3"/>
        <v>122476.97</v>
      </c>
      <c r="L11" s="46">
        <f t="shared" si="3"/>
        <v>122476.97</v>
      </c>
      <c r="M11" s="46">
        <f t="shared" si="3"/>
        <v>122476.97</v>
      </c>
      <c r="N11" s="46">
        <f t="shared" si="3"/>
        <v>122476.97</v>
      </c>
      <c r="O11" s="46">
        <f t="shared" si="3"/>
        <v>122476.97</v>
      </c>
      <c r="P11" s="46">
        <f t="shared" si="3"/>
        <v>122476.97</v>
      </c>
      <c r="Q11" s="46">
        <f t="shared" si="3"/>
        <v>1469723.64</v>
      </c>
    </row>
    <row r="12" spans="1:17" x14ac:dyDescent="0.2">
      <c r="A12" s="5">
        <v>1131</v>
      </c>
      <c r="B12" s="6" t="s">
        <v>32</v>
      </c>
      <c r="C12" s="7">
        <v>1100118</v>
      </c>
      <c r="D12" s="7" t="s">
        <v>10</v>
      </c>
      <c r="E12" s="8">
        <v>122476.97</v>
      </c>
      <c r="F12" s="8">
        <v>122476.97</v>
      </c>
      <c r="G12" s="8">
        <v>122476.97</v>
      </c>
      <c r="H12" s="8">
        <v>122476.97</v>
      </c>
      <c r="I12" s="8">
        <v>122476.97</v>
      </c>
      <c r="J12" s="8">
        <v>122476.97</v>
      </c>
      <c r="K12" s="8">
        <v>122476.97</v>
      </c>
      <c r="L12" s="8">
        <v>122476.97</v>
      </c>
      <c r="M12" s="8">
        <v>122476.97</v>
      </c>
      <c r="N12" s="8">
        <v>122476.97</v>
      </c>
      <c r="O12" s="8">
        <v>122476.97</v>
      </c>
      <c r="P12" s="8">
        <v>122476.97</v>
      </c>
      <c r="Q12" s="8">
        <f>SUM(E12:P12)</f>
        <v>1469723.64</v>
      </c>
    </row>
    <row r="13" spans="1:17" x14ac:dyDescent="0.2">
      <c r="A13" s="47">
        <v>1500</v>
      </c>
      <c r="B13" s="48" t="s">
        <v>33</v>
      </c>
      <c r="C13" s="43"/>
      <c r="D13" s="43"/>
      <c r="E13" s="44">
        <f t="shared" ref="E13:Q13" si="4">SUM(E14:E15)</f>
        <v>13563.85</v>
      </c>
      <c r="F13" s="44">
        <f t="shared" si="4"/>
        <v>13563.85</v>
      </c>
      <c r="G13" s="44">
        <f t="shared" si="4"/>
        <v>13563.85</v>
      </c>
      <c r="H13" s="44">
        <f t="shared" si="4"/>
        <v>13563.85</v>
      </c>
      <c r="I13" s="44">
        <f t="shared" si="4"/>
        <v>13563.85</v>
      </c>
      <c r="J13" s="44">
        <f t="shared" si="4"/>
        <v>13563.85</v>
      </c>
      <c r="K13" s="44">
        <f t="shared" si="4"/>
        <v>13563.85</v>
      </c>
      <c r="L13" s="44">
        <f t="shared" si="4"/>
        <v>13563.85</v>
      </c>
      <c r="M13" s="44">
        <f t="shared" si="4"/>
        <v>13563.85</v>
      </c>
      <c r="N13" s="44">
        <f t="shared" si="4"/>
        <v>13563.85</v>
      </c>
      <c r="O13" s="44">
        <f t="shared" si="4"/>
        <v>13563.85</v>
      </c>
      <c r="P13" s="44">
        <f t="shared" si="4"/>
        <v>13563.85</v>
      </c>
      <c r="Q13" s="44">
        <f t="shared" si="4"/>
        <v>162766.20000000001</v>
      </c>
    </row>
    <row r="14" spans="1:17" x14ac:dyDescent="0.2">
      <c r="A14" s="9">
        <v>1511</v>
      </c>
      <c r="B14" s="10" t="s">
        <v>34</v>
      </c>
      <c r="C14" s="7">
        <v>1100118</v>
      </c>
      <c r="D14" s="7" t="s">
        <v>10</v>
      </c>
      <c r="E14" s="11">
        <v>6123.85</v>
      </c>
      <c r="F14" s="11">
        <v>6123.85</v>
      </c>
      <c r="G14" s="11">
        <v>6123.85</v>
      </c>
      <c r="H14" s="11">
        <v>6123.85</v>
      </c>
      <c r="I14" s="11">
        <v>6123.85</v>
      </c>
      <c r="J14" s="11">
        <v>6123.85</v>
      </c>
      <c r="K14" s="11">
        <v>6123.85</v>
      </c>
      <c r="L14" s="11">
        <v>6123.85</v>
      </c>
      <c r="M14" s="11">
        <v>6123.85</v>
      </c>
      <c r="N14" s="11">
        <v>6123.85</v>
      </c>
      <c r="O14" s="11">
        <v>6123.85</v>
      </c>
      <c r="P14" s="11">
        <v>6123.85</v>
      </c>
      <c r="Q14" s="11">
        <f>SUM(E14:P14)</f>
        <v>73486.2</v>
      </c>
    </row>
    <row r="15" spans="1:17" x14ac:dyDescent="0.2">
      <c r="A15" s="9">
        <v>1592</v>
      </c>
      <c r="B15" s="10" t="s">
        <v>35</v>
      </c>
      <c r="C15" s="7">
        <v>1100118</v>
      </c>
      <c r="D15" s="7" t="s">
        <v>10</v>
      </c>
      <c r="E15" s="12">
        <v>7440</v>
      </c>
      <c r="F15" s="12">
        <v>7440</v>
      </c>
      <c r="G15" s="12">
        <v>7440</v>
      </c>
      <c r="H15" s="12">
        <v>7440</v>
      </c>
      <c r="I15" s="12">
        <v>7440</v>
      </c>
      <c r="J15" s="12">
        <v>7440</v>
      </c>
      <c r="K15" s="12">
        <v>7440</v>
      </c>
      <c r="L15" s="12">
        <v>7440</v>
      </c>
      <c r="M15" s="12">
        <v>7440</v>
      </c>
      <c r="N15" s="12">
        <v>7440</v>
      </c>
      <c r="O15" s="12">
        <v>7440</v>
      </c>
      <c r="P15" s="12">
        <v>7440</v>
      </c>
      <c r="Q15" s="13">
        <f>SUM(E15:P15)</f>
        <v>89280</v>
      </c>
    </row>
    <row r="16" spans="1:17" x14ac:dyDescent="0.2">
      <c r="A16" s="47">
        <v>1700</v>
      </c>
      <c r="B16" s="48" t="s">
        <v>36</v>
      </c>
      <c r="C16" s="43"/>
      <c r="D16" s="43"/>
      <c r="E16" s="44">
        <f t="shared" ref="E16:Q16" si="5">SUM(E17)</f>
        <v>24495.39</v>
      </c>
      <c r="F16" s="44">
        <f t="shared" si="5"/>
        <v>24495.39</v>
      </c>
      <c r="G16" s="44">
        <f t="shared" si="5"/>
        <v>24495.39</v>
      </c>
      <c r="H16" s="44">
        <f t="shared" si="5"/>
        <v>24495.39</v>
      </c>
      <c r="I16" s="44">
        <f t="shared" si="5"/>
        <v>24495.39</v>
      </c>
      <c r="J16" s="44">
        <f t="shared" si="5"/>
        <v>24495.39</v>
      </c>
      <c r="K16" s="44">
        <f t="shared" si="5"/>
        <v>24495.39</v>
      </c>
      <c r="L16" s="44">
        <f t="shared" si="5"/>
        <v>24495.39</v>
      </c>
      <c r="M16" s="44">
        <f t="shared" si="5"/>
        <v>24495.39</v>
      </c>
      <c r="N16" s="44">
        <f t="shared" si="5"/>
        <v>24495.39</v>
      </c>
      <c r="O16" s="44">
        <f t="shared" si="5"/>
        <v>24495.39</v>
      </c>
      <c r="P16" s="44">
        <f t="shared" si="5"/>
        <v>24495.39</v>
      </c>
      <c r="Q16" s="44">
        <f t="shared" si="5"/>
        <v>293944.68000000005</v>
      </c>
    </row>
    <row r="17" spans="1:17" x14ac:dyDescent="0.2">
      <c r="A17" s="9">
        <v>1711</v>
      </c>
      <c r="B17" s="10" t="s">
        <v>36</v>
      </c>
      <c r="C17" s="7">
        <v>1100118</v>
      </c>
      <c r="D17" s="7" t="s">
        <v>10</v>
      </c>
      <c r="E17" s="12">
        <v>24495.39</v>
      </c>
      <c r="F17" s="12">
        <v>24495.39</v>
      </c>
      <c r="G17" s="12">
        <v>24495.39</v>
      </c>
      <c r="H17" s="12">
        <v>24495.39</v>
      </c>
      <c r="I17" s="12">
        <v>24495.39</v>
      </c>
      <c r="J17" s="12">
        <v>24495.39</v>
      </c>
      <c r="K17" s="12">
        <v>24495.39</v>
      </c>
      <c r="L17" s="12">
        <v>24495.39</v>
      </c>
      <c r="M17" s="12">
        <v>24495.39</v>
      </c>
      <c r="N17" s="12">
        <v>24495.39</v>
      </c>
      <c r="O17" s="12">
        <v>24495.39</v>
      </c>
      <c r="P17" s="12">
        <v>24495.39</v>
      </c>
      <c r="Q17" s="13">
        <f>SUM(E17:P17)</f>
        <v>293944.68000000005</v>
      </c>
    </row>
    <row r="18" spans="1:17" x14ac:dyDescent="0.2">
      <c r="A18" s="47">
        <v>2000</v>
      </c>
      <c r="B18" s="48" t="s">
        <v>37</v>
      </c>
      <c r="C18" s="47"/>
      <c r="D18" s="47"/>
      <c r="E18" s="49">
        <f>+E19+E23</f>
        <v>18671.09</v>
      </c>
      <c r="F18" s="49">
        <f t="shared" ref="F18:Q18" si="6">+F19+F23</f>
        <v>3250</v>
      </c>
      <c r="G18" s="49">
        <f t="shared" si="6"/>
        <v>3250</v>
      </c>
      <c r="H18" s="49">
        <f t="shared" si="6"/>
        <v>18671.09</v>
      </c>
      <c r="I18" s="49">
        <f t="shared" si="6"/>
        <v>3250</v>
      </c>
      <c r="J18" s="49">
        <f t="shared" si="6"/>
        <v>3250</v>
      </c>
      <c r="K18" s="49">
        <f t="shared" si="6"/>
        <v>18671.09</v>
      </c>
      <c r="L18" s="49">
        <f t="shared" si="6"/>
        <v>3250</v>
      </c>
      <c r="M18" s="49">
        <f t="shared" si="6"/>
        <v>3250</v>
      </c>
      <c r="N18" s="49">
        <f t="shared" si="6"/>
        <v>18671.080000000002</v>
      </c>
      <c r="O18" s="49">
        <f t="shared" si="6"/>
        <v>3250</v>
      </c>
      <c r="P18" s="49">
        <f t="shared" si="6"/>
        <v>3250</v>
      </c>
      <c r="Q18" s="49">
        <f t="shared" si="6"/>
        <v>100684.35</v>
      </c>
    </row>
    <row r="19" spans="1:17" x14ac:dyDescent="0.2">
      <c r="A19" s="47">
        <v>2100</v>
      </c>
      <c r="B19" s="48" t="s">
        <v>38</v>
      </c>
      <c r="C19" s="47"/>
      <c r="D19" s="47"/>
      <c r="E19" s="50">
        <f>SUM(E20:E22)</f>
        <v>15921.09</v>
      </c>
      <c r="F19" s="50">
        <f t="shared" ref="F19:Q19" si="7">SUM(F20:F22)</f>
        <v>500</v>
      </c>
      <c r="G19" s="50">
        <f t="shared" si="7"/>
        <v>500</v>
      </c>
      <c r="H19" s="50">
        <f t="shared" si="7"/>
        <v>15921.09</v>
      </c>
      <c r="I19" s="50">
        <f t="shared" si="7"/>
        <v>500</v>
      </c>
      <c r="J19" s="50">
        <f t="shared" si="7"/>
        <v>500</v>
      </c>
      <c r="K19" s="50">
        <f t="shared" si="7"/>
        <v>15921.09</v>
      </c>
      <c r="L19" s="50">
        <f t="shared" si="7"/>
        <v>500</v>
      </c>
      <c r="M19" s="50">
        <f t="shared" si="7"/>
        <v>500</v>
      </c>
      <c r="N19" s="50">
        <f t="shared" si="7"/>
        <v>15921.08</v>
      </c>
      <c r="O19" s="50">
        <f t="shared" si="7"/>
        <v>500</v>
      </c>
      <c r="P19" s="50">
        <f t="shared" si="7"/>
        <v>500</v>
      </c>
      <c r="Q19" s="50">
        <f t="shared" si="7"/>
        <v>67684.350000000006</v>
      </c>
    </row>
    <row r="20" spans="1:17" x14ac:dyDescent="0.2">
      <c r="A20" s="7">
        <v>2111</v>
      </c>
      <c r="B20" s="6" t="s">
        <v>39</v>
      </c>
      <c r="C20" s="7">
        <v>1100118</v>
      </c>
      <c r="D20" s="7" t="s">
        <v>10</v>
      </c>
      <c r="E20" s="12">
        <v>12421.09</v>
      </c>
      <c r="F20" s="12">
        <v>0</v>
      </c>
      <c r="G20" s="12">
        <v>0</v>
      </c>
      <c r="H20" s="12">
        <v>12421.09</v>
      </c>
      <c r="I20" s="12">
        <v>0</v>
      </c>
      <c r="J20" s="12">
        <v>0</v>
      </c>
      <c r="K20" s="12">
        <v>12421.09</v>
      </c>
      <c r="L20" s="12">
        <v>0</v>
      </c>
      <c r="M20" s="12">
        <v>0</v>
      </c>
      <c r="N20" s="12">
        <v>12421.08</v>
      </c>
      <c r="O20" s="12">
        <v>0</v>
      </c>
      <c r="P20" s="12">
        <v>0</v>
      </c>
      <c r="Q20" s="13">
        <f>SUM(E20:P20)</f>
        <v>49684.350000000006</v>
      </c>
    </row>
    <row r="21" spans="1:17" x14ac:dyDescent="0.2">
      <c r="A21" s="7">
        <v>2121</v>
      </c>
      <c r="B21" s="6" t="s">
        <v>40</v>
      </c>
      <c r="C21" s="7">
        <v>1100118</v>
      </c>
      <c r="D21" s="7" t="s">
        <v>10</v>
      </c>
      <c r="E21" s="12">
        <v>1500</v>
      </c>
      <c r="F21" s="12">
        <v>500</v>
      </c>
      <c r="G21" s="12">
        <v>500</v>
      </c>
      <c r="H21" s="12">
        <v>1500</v>
      </c>
      <c r="I21" s="12">
        <v>500</v>
      </c>
      <c r="J21" s="12">
        <v>500</v>
      </c>
      <c r="K21" s="12">
        <v>1500</v>
      </c>
      <c r="L21" s="12">
        <v>500</v>
      </c>
      <c r="M21" s="12">
        <v>500</v>
      </c>
      <c r="N21" s="12">
        <v>1500</v>
      </c>
      <c r="O21" s="12">
        <v>500</v>
      </c>
      <c r="P21" s="12">
        <v>500</v>
      </c>
      <c r="Q21" s="13">
        <f>SUM(E21:P21)</f>
        <v>10000</v>
      </c>
    </row>
    <row r="22" spans="1:17" x14ac:dyDescent="0.2">
      <c r="A22" s="7">
        <v>2161</v>
      </c>
      <c r="B22" s="6" t="s">
        <v>41</v>
      </c>
      <c r="C22" s="7">
        <v>1100118</v>
      </c>
      <c r="D22" s="7" t="s">
        <v>10</v>
      </c>
      <c r="E22" s="14">
        <v>2000</v>
      </c>
      <c r="F22" s="14">
        <v>0</v>
      </c>
      <c r="G22" s="14">
        <v>0</v>
      </c>
      <c r="H22" s="14">
        <v>2000</v>
      </c>
      <c r="I22" s="14">
        <v>0</v>
      </c>
      <c r="J22" s="14">
        <v>0</v>
      </c>
      <c r="K22" s="14">
        <v>2000</v>
      </c>
      <c r="L22" s="14">
        <v>0</v>
      </c>
      <c r="M22" s="14">
        <v>0</v>
      </c>
      <c r="N22" s="14">
        <v>2000</v>
      </c>
      <c r="O22" s="14">
        <v>0</v>
      </c>
      <c r="P22" s="14">
        <v>0</v>
      </c>
      <c r="Q22" s="13">
        <f>SUM(E22:P22)</f>
        <v>8000</v>
      </c>
    </row>
    <row r="23" spans="1:17" x14ac:dyDescent="0.2">
      <c r="A23" s="43">
        <v>2600</v>
      </c>
      <c r="B23" s="51" t="s">
        <v>42</v>
      </c>
      <c r="C23" s="52"/>
      <c r="D23" s="52"/>
      <c r="E23" s="20">
        <f t="shared" ref="E23:Q23" si="8">SUM(E24)</f>
        <v>2750</v>
      </c>
      <c r="F23" s="20">
        <f t="shared" si="8"/>
        <v>2750</v>
      </c>
      <c r="G23" s="20">
        <f t="shared" si="8"/>
        <v>2750</v>
      </c>
      <c r="H23" s="20">
        <f t="shared" si="8"/>
        <v>2750</v>
      </c>
      <c r="I23" s="20">
        <f t="shared" si="8"/>
        <v>2750</v>
      </c>
      <c r="J23" s="20">
        <f t="shared" si="8"/>
        <v>2750</v>
      </c>
      <c r="K23" s="20">
        <f t="shared" si="8"/>
        <v>2750</v>
      </c>
      <c r="L23" s="20">
        <f t="shared" si="8"/>
        <v>2750</v>
      </c>
      <c r="M23" s="20">
        <f t="shared" si="8"/>
        <v>2750</v>
      </c>
      <c r="N23" s="20">
        <f t="shared" si="8"/>
        <v>2750</v>
      </c>
      <c r="O23" s="20">
        <f t="shared" si="8"/>
        <v>2750</v>
      </c>
      <c r="P23" s="20">
        <f t="shared" si="8"/>
        <v>2750</v>
      </c>
      <c r="Q23" s="20">
        <f t="shared" si="8"/>
        <v>33000</v>
      </c>
    </row>
    <row r="24" spans="1:17" x14ac:dyDescent="0.2">
      <c r="A24" s="7">
        <v>2612</v>
      </c>
      <c r="B24" s="6" t="s">
        <v>43</v>
      </c>
      <c r="C24" s="7">
        <v>1100118</v>
      </c>
      <c r="D24" s="7" t="s">
        <v>10</v>
      </c>
      <c r="E24" s="14">
        <v>2750</v>
      </c>
      <c r="F24" s="14">
        <v>2750</v>
      </c>
      <c r="G24" s="14">
        <v>2750</v>
      </c>
      <c r="H24" s="14">
        <v>2750</v>
      </c>
      <c r="I24" s="14">
        <v>2750</v>
      </c>
      <c r="J24" s="14">
        <v>2750</v>
      </c>
      <c r="K24" s="14">
        <v>2750</v>
      </c>
      <c r="L24" s="14">
        <v>2750</v>
      </c>
      <c r="M24" s="14">
        <v>2750</v>
      </c>
      <c r="N24" s="14">
        <v>2750</v>
      </c>
      <c r="O24" s="14">
        <v>2750</v>
      </c>
      <c r="P24" s="14">
        <v>2750</v>
      </c>
      <c r="Q24" s="13">
        <f>SUM(E24:P24)</f>
        <v>33000</v>
      </c>
    </row>
    <row r="25" spans="1:17" x14ac:dyDescent="0.2">
      <c r="A25" s="43">
        <v>3000</v>
      </c>
      <c r="B25" s="51" t="s">
        <v>44</v>
      </c>
      <c r="C25" s="7"/>
      <c r="D25" s="7"/>
      <c r="E25" s="14">
        <f>+E26</f>
        <v>2900</v>
      </c>
      <c r="F25" s="14">
        <f t="shared" ref="F25:Q25" si="9">+F26</f>
        <v>2900</v>
      </c>
      <c r="G25" s="14">
        <f t="shared" si="9"/>
        <v>2900</v>
      </c>
      <c r="H25" s="14">
        <f t="shared" si="9"/>
        <v>2900</v>
      </c>
      <c r="I25" s="14">
        <f t="shared" si="9"/>
        <v>2900</v>
      </c>
      <c r="J25" s="14">
        <f t="shared" si="9"/>
        <v>4350</v>
      </c>
      <c r="K25" s="14">
        <f t="shared" si="9"/>
        <v>2900</v>
      </c>
      <c r="L25" s="14">
        <f t="shared" si="9"/>
        <v>2900</v>
      </c>
      <c r="M25" s="14">
        <f t="shared" si="9"/>
        <v>2900</v>
      </c>
      <c r="N25" s="14">
        <f t="shared" si="9"/>
        <v>2900</v>
      </c>
      <c r="O25" s="14">
        <f t="shared" si="9"/>
        <v>4350</v>
      </c>
      <c r="P25" s="14">
        <f t="shared" si="9"/>
        <v>8700</v>
      </c>
      <c r="Q25" s="14">
        <f t="shared" si="9"/>
        <v>43500</v>
      </c>
    </row>
    <row r="26" spans="1:17" x14ac:dyDescent="0.2">
      <c r="A26" s="43">
        <v>3900</v>
      </c>
      <c r="B26" s="51" t="s">
        <v>45</v>
      </c>
      <c r="C26" s="7"/>
      <c r="D26" s="7"/>
      <c r="E26" s="14">
        <f>SUM(E27)</f>
        <v>2900</v>
      </c>
      <c r="F26" s="14">
        <f t="shared" ref="F26:Q26" si="10">SUM(F27)</f>
        <v>2900</v>
      </c>
      <c r="G26" s="14">
        <f t="shared" si="10"/>
        <v>2900</v>
      </c>
      <c r="H26" s="14">
        <f t="shared" si="10"/>
        <v>2900</v>
      </c>
      <c r="I26" s="14">
        <f t="shared" si="10"/>
        <v>2900</v>
      </c>
      <c r="J26" s="14">
        <f t="shared" si="10"/>
        <v>4350</v>
      </c>
      <c r="K26" s="14">
        <f t="shared" si="10"/>
        <v>2900</v>
      </c>
      <c r="L26" s="14">
        <f t="shared" si="10"/>
        <v>2900</v>
      </c>
      <c r="M26" s="14">
        <f t="shared" si="10"/>
        <v>2900</v>
      </c>
      <c r="N26" s="14">
        <f t="shared" si="10"/>
        <v>2900</v>
      </c>
      <c r="O26" s="14">
        <f t="shared" si="10"/>
        <v>4350</v>
      </c>
      <c r="P26" s="14">
        <f t="shared" si="10"/>
        <v>8700</v>
      </c>
      <c r="Q26" s="14">
        <f t="shared" si="10"/>
        <v>43500</v>
      </c>
    </row>
    <row r="27" spans="1:17" x14ac:dyDescent="0.2">
      <c r="A27" s="7">
        <v>3981</v>
      </c>
      <c r="B27" s="6" t="s">
        <v>46</v>
      </c>
      <c r="C27" s="7">
        <v>1100118</v>
      </c>
      <c r="D27" s="7" t="s">
        <v>10</v>
      </c>
      <c r="E27" s="12">
        <v>2900</v>
      </c>
      <c r="F27" s="12">
        <v>2900</v>
      </c>
      <c r="G27" s="12">
        <v>2900</v>
      </c>
      <c r="H27" s="12">
        <v>2900</v>
      </c>
      <c r="I27" s="12">
        <v>2900</v>
      </c>
      <c r="J27" s="12">
        <v>4350</v>
      </c>
      <c r="K27" s="12">
        <v>2900</v>
      </c>
      <c r="L27" s="12">
        <v>2900</v>
      </c>
      <c r="M27" s="12">
        <v>2900</v>
      </c>
      <c r="N27" s="12">
        <v>2900</v>
      </c>
      <c r="O27" s="12">
        <v>4350</v>
      </c>
      <c r="P27" s="12">
        <v>8700</v>
      </c>
      <c r="Q27" s="13">
        <f>SUM(E27:P27)</f>
        <v>43500</v>
      </c>
    </row>
    <row r="28" spans="1:17" x14ac:dyDescent="0.2">
      <c r="A28" s="47"/>
      <c r="B28" s="47" t="s">
        <v>47</v>
      </c>
      <c r="C28" s="7"/>
      <c r="D28" s="7"/>
      <c r="E28" s="53">
        <f t="shared" ref="E28:Q28" si="11">+E29+E45+E56+E82</f>
        <v>124719.28</v>
      </c>
      <c r="F28" s="53">
        <f t="shared" si="11"/>
        <v>216382</v>
      </c>
      <c r="G28" s="53">
        <f t="shared" si="11"/>
        <v>147596.27000000002</v>
      </c>
      <c r="H28" s="53">
        <f t="shared" si="11"/>
        <v>160596.27000000002</v>
      </c>
      <c r="I28" s="53">
        <f t="shared" si="11"/>
        <v>130596.27</v>
      </c>
      <c r="J28" s="53">
        <f t="shared" si="11"/>
        <v>189741.56</v>
      </c>
      <c r="K28" s="53">
        <f t="shared" si="11"/>
        <v>150596.27000000002</v>
      </c>
      <c r="L28" s="53">
        <f t="shared" si="11"/>
        <v>158596.27000000002</v>
      </c>
      <c r="M28" s="53">
        <f t="shared" si="11"/>
        <v>152596.27000000002</v>
      </c>
      <c r="N28" s="53">
        <f t="shared" si="11"/>
        <v>681493.84</v>
      </c>
      <c r="O28" s="53">
        <f t="shared" si="11"/>
        <v>155639.5</v>
      </c>
      <c r="P28" s="53">
        <f t="shared" si="11"/>
        <v>392970.80000000005</v>
      </c>
      <c r="Q28" s="53">
        <f t="shared" si="11"/>
        <v>2661524.5999999996</v>
      </c>
    </row>
    <row r="29" spans="1:17" x14ac:dyDescent="0.2">
      <c r="A29" s="47">
        <v>1000</v>
      </c>
      <c r="B29" s="54" t="s">
        <v>30</v>
      </c>
      <c r="C29" s="7"/>
      <c r="D29" s="7"/>
      <c r="E29" s="53">
        <f t="shared" ref="E29:Q29" si="12">+E30+E32+E35+E39+E43</f>
        <v>36919.279999999999</v>
      </c>
      <c r="F29" s="53">
        <f t="shared" si="12"/>
        <v>45882</v>
      </c>
      <c r="G29" s="53">
        <f t="shared" si="12"/>
        <v>56596.270000000004</v>
      </c>
      <c r="H29" s="53">
        <f t="shared" si="12"/>
        <v>56596.270000000004</v>
      </c>
      <c r="I29" s="53">
        <f t="shared" si="12"/>
        <v>56596.270000000004</v>
      </c>
      <c r="J29" s="53">
        <f t="shared" si="12"/>
        <v>85741.560000000012</v>
      </c>
      <c r="K29" s="53">
        <f t="shared" si="12"/>
        <v>56596.270000000004</v>
      </c>
      <c r="L29" s="53">
        <f t="shared" si="12"/>
        <v>56596.270000000004</v>
      </c>
      <c r="M29" s="53">
        <f t="shared" si="12"/>
        <v>56596.270000000004</v>
      </c>
      <c r="N29" s="53">
        <f t="shared" si="12"/>
        <v>565493.84</v>
      </c>
      <c r="O29" s="53">
        <f t="shared" si="12"/>
        <v>82639.500000000015</v>
      </c>
      <c r="P29" s="53">
        <f t="shared" si="12"/>
        <v>293570.80000000005</v>
      </c>
      <c r="Q29" s="53">
        <f t="shared" si="12"/>
        <v>1449824.5999999999</v>
      </c>
    </row>
    <row r="30" spans="1:17" x14ac:dyDescent="0.2">
      <c r="A30" s="47">
        <v>1200</v>
      </c>
      <c r="B30" s="48" t="s">
        <v>48</v>
      </c>
      <c r="C30" s="47"/>
      <c r="D30" s="47"/>
      <c r="E30" s="55">
        <f t="shared" ref="E30:Q30" si="13">+E31</f>
        <v>5357.13</v>
      </c>
      <c r="F30" s="55">
        <f t="shared" si="13"/>
        <v>10714.27</v>
      </c>
      <c r="G30" s="55">
        <f t="shared" si="13"/>
        <v>21428.54</v>
      </c>
      <c r="H30" s="55">
        <f t="shared" si="13"/>
        <v>21428.54</v>
      </c>
      <c r="I30" s="55">
        <f t="shared" si="13"/>
        <v>21428.54</v>
      </c>
      <c r="J30" s="55">
        <f t="shared" si="13"/>
        <v>21428.54</v>
      </c>
      <c r="K30" s="55">
        <f t="shared" si="13"/>
        <v>21428.54</v>
      </c>
      <c r="L30" s="55">
        <f t="shared" si="13"/>
        <v>21428.54</v>
      </c>
      <c r="M30" s="55">
        <f t="shared" si="13"/>
        <v>21428.54</v>
      </c>
      <c r="N30" s="55">
        <f t="shared" si="13"/>
        <v>21428.54</v>
      </c>
      <c r="O30" s="55">
        <f t="shared" si="13"/>
        <v>21428.54</v>
      </c>
      <c r="P30" s="55">
        <f t="shared" si="13"/>
        <v>21428.54</v>
      </c>
      <c r="Q30" s="55">
        <f t="shared" si="13"/>
        <v>230356.80000000005</v>
      </c>
    </row>
    <row r="31" spans="1:17" x14ac:dyDescent="0.2">
      <c r="A31" s="7">
        <v>1221</v>
      </c>
      <c r="B31" s="15" t="s">
        <v>49</v>
      </c>
      <c r="C31" s="7">
        <v>1400318</v>
      </c>
      <c r="D31" s="7" t="s">
        <v>10</v>
      </c>
      <c r="E31" s="8">
        <v>5357.13</v>
      </c>
      <c r="F31" s="8">
        <v>10714.27</v>
      </c>
      <c r="G31" s="8">
        <v>21428.54</v>
      </c>
      <c r="H31" s="8">
        <v>21428.54</v>
      </c>
      <c r="I31" s="8">
        <v>21428.54</v>
      </c>
      <c r="J31" s="8">
        <v>21428.54</v>
      </c>
      <c r="K31" s="8">
        <v>21428.54</v>
      </c>
      <c r="L31" s="8">
        <v>21428.54</v>
      </c>
      <c r="M31" s="8">
        <v>21428.54</v>
      </c>
      <c r="N31" s="8">
        <v>21428.54</v>
      </c>
      <c r="O31" s="8">
        <v>21428.54</v>
      </c>
      <c r="P31" s="8">
        <v>21428.54</v>
      </c>
      <c r="Q31" s="8">
        <f>SUM(E31:P31)</f>
        <v>230356.80000000005</v>
      </c>
    </row>
    <row r="32" spans="1:17" x14ac:dyDescent="0.2">
      <c r="A32" s="56">
        <v>1300</v>
      </c>
      <c r="B32" s="57" t="s">
        <v>50</v>
      </c>
      <c r="C32" s="58"/>
      <c r="D32" s="59"/>
      <c r="E32" s="46">
        <f t="shared" ref="E32:Q32" si="14">SUM(E33:E34)</f>
        <v>0</v>
      </c>
      <c r="F32" s="46">
        <f t="shared" si="14"/>
        <v>0</v>
      </c>
      <c r="G32" s="46">
        <f t="shared" si="14"/>
        <v>0</v>
      </c>
      <c r="H32" s="46">
        <f t="shared" si="14"/>
        <v>0</v>
      </c>
      <c r="I32" s="46">
        <f t="shared" si="14"/>
        <v>0</v>
      </c>
      <c r="J32" s="46">
        <f t="shared" si="14"/>
        <v>29145.29</v>
      </c>
      <c r="K32" s="46">
        <f t="shared" si="14"/>
        <v>0</v>
      </c>
      <c r="L32" s="46">
        <f t="shared" si="14"/>
        <v>0</v>
      </c>
      <c r="M32" s="46">
        <f t="shared" si="14"/>
        <v>0</v>
      </c>
      <c r="N32" s="46">
        <f t="shared" si="14"/>
        <v>60223.63</v>
      </c>
      <c r="O32" s="46">
        <f t="shared" si="14"/>
        <v>26043.23</v>
      </c>
      <c r="P32" s="46">
        <f t="shared" si="14"/>
        <v>236974.53</v>
      </c>
      <c r="Q32" s="46">
        <f t="shared" si="14"/>
        <v>352386.67999999993</v>
      </c>
    </row>
    <row r="33" spans="1:17" x14ac:dyDescent="0.2">
      <c r="A33" s="9">
        <v>1321</v>
      </c>
      <c r="B33" s="10" t="s">
        <v>51</v>
      </c>
      <c r="C33" s="7">
        <v>1400318</v>
      </c>
      <c r="D33" s="7" t="s">
        <v>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6">
        <v>29145.29</v>
      </c>
      <c r="K33" s="12">
        <v>0</v>
      </c>
      <c r="L33" s="12">
        <v>0</v>
      </c>
      <c r="M33" s="12">
        <v>0</v>
      </c>
      <c r="N33" s="12">
        <v>3542.57</v>
      </c>
      <c r="O33" s="12">
        <v>26043.23</v>
      </c>
      <c r="P33" s="12">
        <v>0</v>
      </c>
      <c r="Q33" s="13">
        <f>SUM(E33:P33)</f>
        <v>58731.09</v>
      </c>
    </row>
    <row r="34" spans="1:17" x14ac:dyDescent="0.2">
      <c r="A34" s="9">
        <v>1323</v>
      </c>
      <c r="B34" s="10" t="s">
        <v>52</v>
      </c>
      <c r="C34" s="7">
        <v>1400318</v>
      </c>
      <c r="D34" s="7" t="s">
        <v>10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56681.06</v>
      </c>
      <c r="O34" s="12">
        <v>0</v>
      </c>
      <c r="P34" s="12">
        <v>236974.53</v>
      </c>
      <c r="Q34" s="13">
        <f>SUM(E34:P34)</f>
        <v>293655.58999999997</v>
      </c>
    </row>
    <row r="35" spans="1:17" x14ac:dyDescent="0.2">
      <c r="A35" s="60">
        <v>1400</v>
      </c>
      <c r="B35" s="61" t="s">
        <v>53</v>
      </c>
      <c r="C35" s="58"/>
      <c r="D35" s="59"/>
      <c r="E35" s="46">
        <f t="shared" ref="E35:Q35" si="15">SUM(E36:E38)</f>
        <v>27950.59</v>
      </c>
      <c r="F35" s="46">
        <f t="shared" si="15"/>
        <v>27950.59</v>
      </c>
      <c r="G35" s="46">
        <f t="shared" si="15"/>
        <v>27950.59</v>
      </c>
      <c r="H35" s="46">
        <f t="shared" si="15"/>
        <v>27950.59</v>
      </c>
      <c r="I35" s="46">
        <f t="shared" si="15"/>
        <v>27950.59</v>
      </c>
      <c r="J35" s="46">
        <f t="shared" si="15"/>
        <v>27950.59</v>
      </c>
      <c r="K35" s="46">
        <f t="shared" si="15"/>
        <v>27950.59</v>
      </c>
      <c r="L35" s="46">
        <f t="shared" si="15"/>
        <v>27950.59</v>
      </c>
      <c r="M35" s="46">
        <f t="shared" si="15"/>
        <v>27950.59</v>
      </c>
      <c r="N35" s="46">
        <f t="shared" si="15"/>
        <v>27950.59</v>
      </c>
      <c r="O35" s="46">
        <f t="shared" si="15"/>
        <v>27950.59</v>
      </c>
      <c r="P35" s="46">
        <f t="shared" si="15"/>
        <v>27950.59</v>
      </c>
      <c r="Q35" s="46">
        <f t="shared" si="15"/>
        <v>335407.0799999999</v>
      </c>
    </row>
    <row r="36" spans="1:17" x14ac:dyDescent="0.2">
      <c r="A36" s="9">
        <v>1413</v>
      </c>
      <c r="B36" s="10" t="s">
        <v>54</v>
      </c>
      <c r="C36" s="7">
        <v>1400318</v>
      </c>
      <c r="D36" s="7" t="s">
        <v>10</v>
      </c>
      <c r="E36" s="12">
        <v>17390.61</v>
      </c>
      <c r="F36" s="12">
        <v>17390.61</v>
      </c>
      <c r="G36" s="12">
        <v>17390.61</v>
      </c>
      <c r="H36" s="12">
        <v>17390.61</v>
      </c>
      <c r="I36" s="12">
        <v>17390.61</v>
      </c>
      <c r="J36" s="12">
        <v>17390.61</v>
      </c>
      <c r="K36" s="12">
        <v>17390.61</v>
      </c>
      <c r="L36" s="12">
        <v>17390.61</v>
      </c>
      <c r="M36" s="12">
        <v>17390.61</v>
      </c>
      <c r="N36" s="12">
        <v>17390.61</v>
      </c>
      <c r="O36" s="12">
        <v>17390.61</v>
      </c>
      <c r="P36" s="12">
        <v>17390.61</v>
      </c>
      <c r="Q36" s="13">
        <f>SUM(E36:P36)</f>
        <v>208687.31999999995</v>
      </c>
    </row>
    <row r="37" spans="1:17" x14ac:dyDescent="0.2">
      <c r="A37" s="9">
        <v>1421</v>
      </c>
      <c r="B37" s="10" t="s">
        <v>55</v>
      </c>
      <c r="C37" s="7">
        <v>1400318</v>
      </c>
      <c r="D37" s="7" t="s">
        <v>10</v>
      </c>
      <c r="E37" s="12">
        <v>7542.7</v>
      </c>
      <c r="F37" s="12">
        <v>7542.7</v>
      </c>
      <c r="G37" s="12">
        <v>7542.7</v>
      </c>
      <c r="H37" s="12">
        <v>7542.7</v>
      </c>
      <c r="I37" s="12">
        <v>7542.7</v>
      </c>
      <c r="J37" s="12">
        <v>7542.7</v>
      </c>
      <c r="K37" s="12">
        <v>7542.7</v>
      </c>
      <c r="L37" s="12">
        <v>7542.7</v>
      </c>
      <c r="M37" s="12">
        <v>7542.7</v>
      </c>
      <c r="N37" s="12">
        <v>7542.7</v>
      </c>
      <c r="O37" s="12">
        <v>7542.7</v>
      </c>
      <c r="P37" s="12">
        <v>7542.7</v>
      </c>
      <c r="Q37" s="13">
        <f>SUM(E37:P37)</f>
        <v>90512.39999999998</v>
      </c>
    </row>
    <row r="38" spans="1:17" x14ac:dyDescent="0.2">
      <c r="A38" s="9">
        <v>1431</v>
      </c>
      <c r="B38" s="10" t="s">
        <v>56</v>
      </c>
      <c r="C38" s="7">
        <v>1400318</v>
      </c>
      <c r="D38" s="7" t="s">
        <v>10</v>
      </c>
      <c r="E38" s="12">
        <v>3017.28</v>
      </c>
      <c r="F38" s="12">
        <v>3017.28</v>
      </c>
      <c r="G38" s="12">
        <v>3017.28</v>
      </c>
      <c r="H38" s="12">
        <v>3017.28</v>
      </c>
      <c r="I38" s="12">
        <v>3017.28</v>
      </c>
      <c r="J38" s="12">
        <v>3017.28</v>
      </c>
      <c r="K38" s="12">
        <v>3017.28</v>
      </c>
      <c r="L38" s="12">
        <v>3017.28</v>
      </c>
      <c r="M38" s="12">
        <v>3017.28</v>
      </c>
      <c r="N38" s="12">
        <v>3017.28</v>
      </c>
      <c r="O38" s="12">
        <v>3017.28</v>
      </c>
      <c r="P38" s="12">
        <v>3017.28</v>
      </c>
      <c r="Q38" s="13">
        <f>SUM(E38:P38)</f>
        <v>36207.359999999993</v>
      </c>
    </row>
    <row r="39" spans="1:17" x14ac:dyDescent="0.2">
      <c r="A39" s="60">
        <v>1500</v>
      </c>
      <c r="B39" s="61" t="s">
        <v>57</v>
      </c>
      <c r="C39" s="58"/>
      <c r="D39" s="58"/>
      <c r="E39" s="62">
        <f t="shared" ref="E39:Q39" si="16">SUM(E40:E42)</f>
        <v>1465.71</v>
      </c>
      <c r="F39" s="62">
        <f t="shared" si="16"/>
        <v>2931.4300000000003</v>
      </c>
      <c r="G39" s="62">
        <f t="shared" si="16"/>
        <v>2931.4300000000003</v>
      </c>
      <c r="H39" s="62">
        <f t="shared" si="16"/>
        <v>2931.4300000000003</v>
      </c>
      <c r="I39" s="62">
        <f t="shared" si="16"/>
        <v>2931.4300000000003</v>
      </c>
      <c r="J39" s="62">
        <f t="shared" si="16"/>
        <v>2931.4300000000003</v>
      </c>
      <c r="K39" s="62">
        <f t="shared" si="16"/>
        <v>2931.4300000000003</v>
      </c>
      <c r="L39" s="62">
        <f t="shared" si="16"/>
        <v>2931.4300000000003</v>
      </c>
      <c r="M39" s="62">
        <f t="shared" si="16"/>
        <v>2931.4300000000003</v>
      </c>
      <c r="N39" s="62">
        <f t="shared" si="16"/>
        <v>451605.37</v>
      </c>
      <c r="O39" s="62">
        <f t="shared" si="16"/>
        <v>2931.4300000000003</v>
      </c>
      <c r="P39" s="62">
        <f t="shared" si="16"/>
        <v>2931.4300000000003</v>
      </c>
      <c r="Q39" s="62">
        <f t="shared" si="16"/>
        <v>482385.38</v>
      </c>
    </row>
    <row r="40" spans="1:17" x14ac:dyDescent="0.2">
      <c r="A40" s="9">
        <v>1511</v>
      </c>
      <c r="B40" s="10" t="s">
        <v>34</v>
      </c>
      <c r="C40" s="7">
        <v>1400318</v>
      </c>
      <c r="D40" s="7" t="s">
        <v>10</v>
      </c>
      <c r="E40" s="14">
        <v>535.71</v>
      </c>
      <c r="F40" s="14">
        <v>1071.43</v>
      </c>
      <c r="G40" s="14">
        <v>1071.43</v>
      </c>
      <c r="H40" s="14">
        <v>1071.43</v>
      </c>
      <c r="I40" s="14">
        <v>1071.43</v>
      </c>
      <c r="J40" s="14">
        <v>1071.43</v>
      </c>
      <c r="K40" s="14">
        <v>1071.43</v>
      </c>
      <c r="L40" s="14">
        <v>1071.43</v>
      </c>
      <c r="M40" s="14">
        <v>1071.43</v>
      </c>
      <c r="N40" s="14">
        <v>1071.43</v>
      </c>
      <c r="O40" s="14">
        <v>1071.43</v>
      </c>
      <c r="P40" s="14">
        <v>1071.43</v>
      </c>
      <c r="Q40" s="13">
        <f>SUM(E40:P40)</f>
        <v>12321.440000000002</v>
      </c>
    </row>
    <row r="41" spans="1:17" x14ac:dyDescent="0.2">
      <c r="A41" s="63">
        <v>1522</v>
      </c>
      <c r="B41" s="64" t="s">
        <v>58</v>
      </c>
      <c r="C41" s="7">
        <v>1400318</v>
      </c>
      <c r="D41" s="7" t="s">
        <v>10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448673.94</v>
      </c>
      <c r="O41" s="14">
        <v>0</v>
      </c>
      <c r="P41" s="14">
        <v>0</v>
      </c>
      <c r="Q41" s="13">
        <f>SUM(E41:P41)</f>
        <v>448673.94</v>
      </c>
    </row>
    <row r="42" spans="1:17" x14ac:dyDescent="0.2">
      <c r="A42" s="9">
        <v>1592</v>
      </c>
      <c r="B42" s="10" t="s">
        <v>59</v>
      </c>
      <c r="C42" s="7">
        <v>1400318</v>
      </c>
      <c r="D42" s="7" t="s">
        <v>10</v>
      </c>
      <c r="E42" s="14">
        <v>930</v>
      </c>
      <c r="F42" s="14">
        <v>1860</v>
      </c>
      <c r="G42" s="14">
        <v>1860</v>
      </c>
      <c r="H42" s="14">
        <v>1860</v>
      </c>
      <c r="I42" s="14">
        <v>1860</v>
      </c>
      <c r="J42" s="14">
        <v>1860</v>
      </c>
      <c r="K42" s="14">
        <v>1860</v>
      </c>
      <c r="L42" s="14">
        <v>1860</v>
      </c>
      <c r="M42" s="14">
        <v>1860</v>
      </c>
      <c r="N42" s="14">
        <v>1860</v>
      </c>
      <c r="O42" s="14">
        <v>1860</v>
      </c>
      <c r="P42" s="14">
        <v>1860</v>
      </c>
      <c r="Q42" s="13">
        <f>SUM(E42:P42)</f>
        <v>21390</v>
      </c>
    </row>
    <row r="43" spans="1:17" x14ac:dyDescent="0.2">
      <c r="A43" s="60">
        <v>1700</v>
      </c>
      <c r="B43" s="61" t="s">
        <v>36</v>
      </c>
      <c r="C43" s="58"/>
      <c r="D43" s="58"/>
      <c r="E43" s="46">
        <f t="shared" ref="E43:Q43" si="17">SUM(E44)</f>
        <v>2145.85</v>
      </c>
      <c r="F43" s="46">
        <f t="shared" si="17"/>
        <v>4285.71</v>
      </c>
      <c r="G43" s="46">
        <f t="shared" si="17"/>
        <v>4285.71</v>
      </c>
      <c r="H43" s="46">
        <f t="shared" si="17"/>
        <v>4285.71</v>
      </c>
      <c r="I43" s="46">
        <f t="shared" si="17"/>
        <v>4285.71</v>
      </c>
      <c r="J43" s="46">
        <f t="shared" si="17"/>
        <v>4285.71</v>
      </c>
      <c r="K43" s="46">
        <f t="shared" si="17"/>
        <v>4285.71</v>
      </c>
      <c r="L43" s="46">
        <f t="shared" si="17"/>
        <v>4285.71</v>
      </c>
      <c r="M43" s="46">
        <f t="shared" si="17"/>
        <v>4285.71</v>
      </c>
      <c r="N43" s="46">
        <f t="shared" si="17"/>
        <v>4285.71</v>
      </c>
      <c r="O43" s="46">
        <f t="shared" si="17"/>
        <v>4285.71</v>
      </c>
      <c r="P43" s="46">
        <f t="shared" si="17"/>
        <v>4285.71</v>
      </c>
      <c r="Q43" s="46">
        <f t="shared" si="17"/>
        <v>49288.659999999996</v>
      </c>
    </row>
    <row r="44" spans="1:17" x14ac:dyDescent="0.2">
      <c r="A44" s="9">
        <v>1711</v>
      </c>
      <c r="B44" s="10" t="s">
        <v>36</v>
      </c>
      <c r="C44" s="7">
        <v>1400318</v>
      </c>
      <c r="D44" s="7" t="s">
        <v>10</v>
      </c>
      <c r="E44" s="12">
        <v>2145.85</v>
      </c>
      <c r="F44" s="12">
        <v>4285.71</v>
      </c>
      <c r="G44" s="12">
        <v>4285.71</v>
      </c>
      <c r="H44" s="12">
        <v>4285.71</v>
      </c>
      <c r="I44" s="12">
        <v>4285.71</v>
      </c>
      <c r="J44" s="12">
        <v>4285.71</v>
      </c>
      <c r="K44" s="12">
        <v>4285.71</v>
      </c>
      <c r="L44" s="12">
        <v>4285.71</v>
      </c>
      <c r="M44" s="12">
        <v>4285.71</v>
      </c>
      <c r="N44" s="12">
        <v>4285.71</v>
      </c>
      <c r="O44" s="12">
        <v>4285.71</v>
      </c>
      <c r="P44" s="12">
        <v>4285.71</v>
      </c>
      <c r="Q44" s="13">
        <f>SUM(E44:P44)</f>
        <v>49288.659999999996</v>
      </c>
    </row>
    <row r="45" spans="1:17" x14ac:dyDescent="0.2">
      <c r="A45" s="47">
        <v>2000</v>
      </c>
      <c r="B45" s="48" t="s">
        <v>37</v>
      </c>
      <c r="C45" s="9"/>
      <c r="D45" s="9"/>
      <c r="E45" s="17">
        <f t="shared" ref="E45:Q45" si="18">+E46+E50+E52+E54</f>
        <v>3300</v>
      </c>
      <c r="F45" s="17">
        <f t="shared" si="18"/>
        <v>27800</v>
      </c>
      <c r="G45" s="17">
        <f t="shared" si="18"/>
        <v>1300</v>
      </c>
      <c r="H45" s="17">
        <f t="shared" si="18"/>
        <v>2300</v>
      </c>
      <c r="I45" s="17">
        <f t="shared" si="18"/>
        <v>1300</v>
      </c>
      <c r="J45" s="17">
        <f t="shared" si="18"/>
        <v>6300</v>
      </c>
      <c r="K45" s="17">
        <f t="shared" si="18"/>
        <v>2300</v>
      </c>
      <c r="L45" s="17">
        <f t="shared" si="18"/>
        <v>7300</v>
      </c>
      <c r="M45" s="17">
        <f t="shared" si="18"/>
        <v>1300</v>
      </c>
      <c r="N45" s="17">
        <f t="shared" si="18"/>
        <v>6300</v>
      </c>
      <c r="O45" s="17">
        <f t="shared" si="18"/>
        <v>3300</v>
      </c>
      <c r="P45" s="17">
        <f t="shared" si="18"/>
        <v>4700</v>
      </c>
      <c r="Q45" s="17">
        <f t="shared" si="18"/>
        <v>67500</v>
      </c>
    </row>
    <row r="46" spans="1:17" x14ac:dyDescent="0.2">
      <c r="A46" s="47">
        <v>2100</v>
      </c>
      <c r="B46" s="48" t="s">
        <v>60</v>
      </c>
      <c r="C46" s="47"/>
      <c r="D46" s="47"/>
      <c r="E46" s="17">
        <f t="shared" ref="E46:Q46" si="19">SUM(E47:E49)</f>
        <v>500</v>
      </c>
      <c r="F46" s="17">
        <f t="shared" si="19"/>
        <v>4500</v>
      </c>
      <c r="G46" s="17">
        <f t="shared" si="19"/>
        <v>500</v>
      </c>
      <c r="H46" s="17">
        <f t="shared" si="19"/>
        <v>500</v>
      </c>
      <c r="I46" s="17">
        <f t="shared" si="19"/>
        <v>500</v>
      </c>
      <c r="J46" s="17">
        <f t="shared" si="19"/>
        <v>4500</v>
      </c>
      <c r="K46" s="17">
        <f t="shared" si="19"/>
        <v>500</v>
      </c>
      <c r="L46" s="17">
        <f t="shared" si="19"/>
        <v>500</v>
      </c>
      <c r="M46" s="17">
        <f t="shared" si="19"/>
        <v>500</v>
      </c>
      <c r="N46" s="17">
        <f t="shared" si="19"/>
        <v>4500</v>
      </c>
      <c r="O46" s="17">
        <f t="shared" si="19"/>
        <v>500</v>
      </c>
      <c r="P46" s="17">
        <f t="shared" si="19"/>
        <v>500</v>
      </c>
      <c r="Q46" s="17">
        <f t="shared" si="19"/>
        <v>18000</v>
      </c>
    </row>
    <row r="47" spans="1:17" x14ac:dyDescent="0.2">
      <c r="A47" s="7">
        <v>2111</v>
      </c>
      <c r="B47" s="6" t="s">
        <v>39</v>
      </c>
      <c r="C47" s="7">
        <v>1400318</v>
      </c>
      <c r="D47" s="7" t="s">
        <v>10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3">
        <f>SUM(E47:P47)</f>
        <v>0</v>
      </c>
    </row>
    <row r="48" spans="1:17" x14ac:dyDescent="0.2">
      <c r="A48" s="7">
        <v>2121</v>
      </c>
      <c r="B48" s="6" t="s">
        <v>61</v>
      </c>
      <c r="C48" s="7">
        <v>1400318</v>
      </c>
      <c r="D48" s="7" t="s">
        <v>10</v>
      </c>
      <c r="E48" s="14">
        <v>500</v>
      </c>
      <c r="F48" s="14">
        <v>500</v>
      </c>
      <c r="G48" s="14">
        <v>500</v>
      </c>
      <c r="H48" s="14">
        <v>500</v>
      </c>
      <c r="I48" s="14">
        <v>500</v>
      </c>
      <c r="J48" s="14">
        <v>500</v>
      </c>
      <c r="K48" s="14">
        <v>500</v>
      </c>
      <c r="L48" s="14">
        <v>500</v>
      </c>
      <c r="M48" s="14">
        <v>500</v>
      </c>
      <c r="N48" s="14">
        <v>500</v>
      </c>
      <c r="O48" s="14">
        <v>500</v>
      </c>
      <c r="P48" s="14">
        <v>500</v>
      </c>
      <c r="Q48" s="13">
        <f>SUM(E48:P48)</f>
        <v>6000</v>
      </c>
    </row>
    <row r="49" spans="1:17" x14ac:dyDescent="0.2">
      <c r="A49" s="7">
        <v>2151</v>
      </c>
      <c r="B49" s="6" t="s">
        <v>62</v>
      </c>
      <c r="C49" s="7">
        <v>1400318</v>
      </c>
      <c r="D49" s="7" t="s">
        <v>10</v>
      </c>
      <c r="E49" s="14">
        <v>0</v>
      </c>
      <c r="F49" s="14">
        <v>4000</v>
      </c>
      <c r="G49" s="14">
        <v>0</v>
      </c>
      <c r="H49" s="14">
        <v>0</v>
      </c>
      <c r="I49" s="14">
        <v>0</v>
      </c>
      <c r="J49" s="14">
        <v>4000</v>
      </c>
      <c r="K49" s="14">
        <v>0</v>
      </c>
      <c r="L49" s="14">
        <v>0</v>
      </c>
      <c r="M49" s="14">
        <v>0</v>
      </c>
      <c r="N49" s="14">
        <v>4000</v>
      </c>
      <c r="O49" s="14">
        <v>0</v>
      </c>
      <c r="P49" s="14">
        <v>0</v>
      </c>
      <c r="Q49" s="13">
        <f>SUM(E49:P49)</f>
        <v>12000</v>
      </c>
    </row>
    <row r="50" spans="1:17" x14ac:dyDescent="0.2">
      <c r="A50" s="43">
        <v>2200</v>
      </c>
      <c r="B50" s="51" t="s">
        <v>63</v>
      </c>
      <c r="C50" s="7"/>
      <c r="D50" s="7"/>
      <c r="E50" s="20">
        <f t="shared" ref="E50:Q50" si="20">SUM(E51)</f>
        <v>1800</v>
      </c>
      <c r="F50" s="20">
        <f t="shared" si="20"/>
        <v>800</v>
      </c>
      <c r="G50" s="20">
        <f t="shared" si="20"/>
        <v>800</v>
      </c>
      <c r="H50" s="20">
        <f t="shared" si="20"/>
        <v>1800</v>
      </c>
      <c r="I50" s="20">
        <f t="shared" si="20"/>
        <v>800</v>
      </c>
      <c r="J50" s="20">
        <f t="shared" si="20"/>
        <v>800</v>
      </c>
      <c r="K50" s="20">
        <f t="shared" si="20"/>
        <v>1800</v>
      </c>
      <c r="L50" s="20">
        <f t="shared" si="20"/>
        <v>6800</v>
      </c>
      <c r="M50" s="20">
        <f t="shared" si="20"/>
        <v>800</v>
      </c>
      <c r="N50" s="20">
        <f t="shared" si="20"/>
        <v>1800</v>
      </c>
      <c r="O50" s="20">
        <f t="shared" si="20"/>
        <v>1800</v>
      </c>
      <c r="P50" s="20">
        <f t="shared" si="20"/>
        <v>4200</v>
      </c>
      <c r="Q50" s="20">
        <f t="shared" si="20"/>
        <v>24000</v>
      </c>
    </row>
    <row r="51" spans="1:17" x14ac:dyDescent="0.2">
      <c r="A51" s="7">
        <v>2212</v>
      </c>
      <c r="B51" s="6" t="s">
        <v>64</v>
      </c>
      <c r="C51" s="7">
        <v>1400318</v>
      </c>
      <c r="D51" s="7" t="s">
        <v>10</v>
      </c>
      <c r="E51" s="14">
        <v>1800</v>
      </c>
      <c r="F51" s="14">
        <v>800</v>
      </c>
      <c r="G51" s="14">
        <v>800</v>
      </c>
      <c r="H51" s="14">
        <v>1800</v>
      </c>
      <c r="I51" s="14">
        <v>800</v>
      </c>
      <c r="J51" s="14">
        <v>800</v>
      </c>
      <c r="K51" s="14">
        <v>1800</v>
      </c>
      <c r="L51" s="14">
        <v>6800</v>
      </c>
      <c r="M51" s="14">
        <v>800</v>
      </c>
      <c r="N51" s="14">
        <v>1800</v>
      </c>
      <c r="O51" s="14">
        <v>1800</v>
      </c>
      <c r="P51" s="14">
        <v>4200</v>
      </c>
      <c r="Q51" s="13">
        <f>SUM(E51:P51)</f>
        <v>24000</v>
      </c>
    </row>
    <row r="52" spans="1:17" x14ac:dyDescent="0.2">
      <c r="A52" s="43">
        <v>2600</v>
      </c>
      <c r="B52" s="51" t="s">
        <v>42</v>
      </c>
      <c r="C52" s="52"/>
      <c r="D52" s="52"/>
      <c r="E52" s="20">
        <f t="shared" ref="E52:Q52" si="21">SUM(E53)</f>
        <v>1000</v>
      </c>
      <c r="F52" s="20">
        <f t="shared" si="21"/>
        <v>0</v>
      </c>
      <c r="G52" s="20">
        <f t="shared" si="21"/>
        <v>0</v>
      </c>
      <c r="H52" s="20">
        <f t="shared" si="21"/>
        <v>0</v>
      </c>
      <c r="I52" s="20">
        <f t="shared" si="21"/>
        <v>0</v>
      </c>
      <c r="J52" s="20">
        <f t="shared" si="21"/>
        <v>1000</v>
      </c>
      <c r="K52" s="20">
        <f t="shared" si="21"/>
        <v>0</v>
      </c>
      <c r="L52" s="20">
        <f t="shared" si="21"/>
        <v>0</v>
      </c>
      <c r="M52" s="20">
        <f t="shared" si="21"/>
        <v>0</v>
      </c>
      <c r="N52" s="20">
        <f t="shared" si="21"/>
        <v>0</v>
      </c>
      <c r="O52" s="20">
        <f t="shared" si="21"/>
        <v>1000</v>
      </c>
      <c r="P52" s="20">
        <f t="shared" si="21"/>
        <v>0</v>
      </c>
      <c r="Q52" s="20">
        <f t="shared" si="21"/>
        <v>3000</v>
      </c>
    </row>
    <row r="53" spans="1:17" x14ac:dyDescent="0.2">
      <c r="A53" s="7">
        <v>2612</v>
      </c>
      <c r="B53" s="6" t="s">
        <v>43</v>
      </c>
      <c r="C53" s="7">
        <v>1400318</v>
      </c>
      <c r="D53" s="7" t="s">
        <v>10</v>
      </c>
      <c r="E53" s="14">
        <v>1000</v>
      </c>
      <c r="F53" s="14">
        <v>0</v>
      </c>
      <c r="G53" s="14"/>
      <c r="H53" s="14">
        <v>0</v>
      </c>
      <c r="I53" s="14">
        <v>0</v>
      </c>
      <c r="J53" s="14">
        <v>1000</v>
      </c>
      <c r="K53" s="14">
        <v>0</v>
      </c>
      <c r="L53" s="14">
        <v>0</v>
      </c>
      <c r="M53" s="14">
        <v>0</v>
      </c>
      <c r="N53" s="14">
        <v>0</v>
      </c>
      <c r="O53" s="14">
        <v>1000</v>
      </c>
      <c r="P53" s="14">
        <v>0</v>
      </c>
      <c r="Q53" s="13">
        <f>SUM(E53:P53)</f>
        <v>3000</v>
      </c>
    </row>
    <row r="54" spans="1:17" x14ac:dyDescent="0.2">
      <c r="A54" s="43">
        <v>2700</v>
      </c>
      <c r="B54" s="51" t="s">
        <v>65</v>
      </c>
      <c r="C54" s="7"/>
      <c r="D54" s="7"/>
      <c r="E54" s="20">
        <f>SUM(E55)</f>
        <v>0</v>
      </c>
      <c r="F54" s="20">
        <f t="shared" ref="F54:Q54" si="22">SUM(F55)</f>
        <v>22500</v>
      </c>
      <c r="G54" s="20">
        <f t="shared" si="22"/>
        <v>0</v>
      </c>
      <c r="H54" s="20">
        <f t="shared" si="22"/>
        <v>0</v>
      </c>
      <c r="I54" s="20">
        <f t="shared" si="22"/>
        <v>0</v>
      </c>
      <c r="J54" s="20">
        <f t="shared" si="22"/>
        <v>0</v>
      </c>
      <c r="K54" s="20">
        <f t="shared" si="22"/>
        <v>0</v>
      </c>
      <c r="L54" s="20">
        <f t="shared" si="22"/>
        <v>0</v>
      </c>
      <c r="M54" s="20">
        <f t="shared" si="22"/>
        <v>0</v>
      </c>
      <c r="N54" s="20">
        <f t="shared" si="22"/>
        <v>0</v>
      </c>
      <c r="O54" s="20">
        <f t="shared" si="22"/>
        <v>0</v>
      </c>
      <c r="P54" s="20">
        <f t="shared" si="22"/>
        <v>0</v>
      </c>
      <c r="Q54" s="20">
        <f t="shared" si="22"/>
        <v>22500</v>
      </c>
    </row>
    <row r="55" spans="1:17" x14ac:dyDescent="0.2">
      <c r="A55" s="7">
        <v>2711</v>
      </c>
      <c r="B55" s="6" t="s">
        <v>66</v>
      </c>
      <c r="C55" s="7">
        <v>1400318</v>
      </c>
      <c r="D55" s="7" t="s">
        <v>10</v>
      </c>
      <c r="E55" s="14">
        <v>0</v>
      </c>
      <c r="F55" s="14">
        <v>22500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3">
        <f>SUM(E55:P55)</f>
        <v>22500</v>
      </c>
    </row>
    <row r="56" spans="1:17" x14ac:dyDescent="0.2">
      <c r="A56" s="43">
        <v>3000</v>
      </c>
      <c r="B56" s="51" t="s">
        <v>44</v>
      </c>
      <c r="C56" s="52"/>
      <c r="D56" s="52"/>
      <c r="E56" s="17">
        <f>+E57+E61+E64+E69+E72+E76+E80</f>
        <v>84500</v>
      </c>
      <c r="F56" s="17">
        <f t="shared" ref="F56:Q56" si="23">+F57+F61+F64+F69+F72+F76+F80</f>
        <v>122700</v>
      </c>
      <c r="G56" s="17">
        <f t="shared" si="23"/>
        <v>89700</v>
      </c>
      <c r="H56" s="17">
        <f t="shared" si="23"/>
        <v>101700</v>
      </c>
      <c r="I56" s="17">
        <f t="shared" si="23"/>
        <v>72700</v>
      </c>
      <c r="J56" s="17">
        <f t="shared" si="23"/>
        <v>97700</v>
      </c>
      <c r="K56" s="17">
        <f t="shared" si="23"/>
        <v>91700</v>
      </c>
      <c r="L56" s="17">
        <f t="shared" si="23"/>
        <v>94700</v>
      </c>
      <c r="M56" s="17">
        <f t="shared" si="23"/>
        <v>69700</v>
      </c>
      <c r="N56" s="17">
        <f t="shared" si="23"/>
        <v>94700</v>
      </c>
      <c r="O56" s="17">
        <f t="shared" si="23"/>
        <v>69700</v>
      </c>
      <c r="P56" s="17">
        <f t="shared" si="23"/>
        <v>94700</v>
      </c>
      <c r="Q56" s="17">
        <f t="shared" si="23"/>
        <v>1084200</v>
      </c>
    </row>
    <row r="57" spans="1:17" x14ac:dyDescent="0.2">
      <c r="A57" s="43">
        <v>3100</v>
      </c>
      <c r="B57" s="51" t="s">
        <v>67</v>
      </c>
      <c r="C57" s="52"/>
      <c r="D57" s="52"/>
      <c r="E57" s="17">
        <f t="shared" ref="E57" si="24">SUM(E58:E60)</f>
        <v>8800</v>
      </c>
      <c r="F57" s="17">
        <f t="shared" ref="F57:Q57" si="25">SUM(F58:F60)</f>
        <v>7000</v>
      </c>
      <c r="G57" s="17">
        <f t="shared" si="25"/>
        <v>7000</v>
      </c>
      <c r="H57" s="17">
        <f t="shared" si="25"/>
        <v>7000</v>
      </c>
      <c r="I57" s="17">
        <f t="shared" si="25"/>
        <v>7000</v>
      </c>
      <c r="J57" s="17">
        <f t="shared" si="25"/>
        <v>7000</v>
      </c>
      <c r="K57" s="17">
        <f t="shared" si="25"/>
        <v>7000</v>
      </c>
      <c r="L57" s="17">
        <f t="shared" si="25"/>
        <v>7000</v>
      </c>
      <c r="M57" s="17">
        <f t="shared" si="25"/>
        <v>7000</v>
      </c>
      <c r="N57" s="17">
        <f t="shared" si="25"/>
        <v>7000</v>
      </c>
      <c r="O57" s="17">
        <f t="shared" si="25"/>
        <v>7000</v>
      </c>
      <c r="P57" s="17">
        <f t="shared" si="25"/>
        <v>7000</v>
      </c>
      <c r="Q57" s="17">
        <f t="shared" si="25"/>
        <v>85800</v>
      </c>
    </row>
    <row r="58" spans="1:17" x14ac:dyDescent="0.2">
      <c r="A58" s="7">
        <v>3111</v>
      </c>
      <c r="B58" s="6" t="s">
        <v>68</v>
      </c>
      <c r="C58" s="7">
        <v>1400318</v>
      </c>
      <c r="D58" s="7" t="s">
        <v>10</v>
      </c>
      <c r="E58" s="12">
        <v>2000</v>
      </c>
      <c r="F58" s="12">
        <v>2000</v>
      </c>
      <c r="G58" s="12">
        <v>2000</v>
      </c>
      <c r="H58" s="12">
        <v>2000</v>
      </c>
      <c r="I58" s="12">
        <v>2000</v>
      </c>
      <c r="J58" s="12">
        <v>2000</v>
      </c>
      <c r="K58" s="12">
        <v>2000</v>
      </c>
      <c r="L58" s="12">
        <v>2000</v>
      </c>
      <c r="M58" s="12">
        <v>2000</v>
      </c>
      <c r="N58" s="12">
        <v>2000</v>
      </c>
      <c r="O58" s="12">
        <v>2000</v>
      </c>
      <c r="P58" s="12">
        <v>2000</v>
      </c>
      <c r="Q58" s="13">
        <f>SUM(E58:P58)</f>
        <v>24000</v>
      </c>
    </row>
    <row r="59" spans="1:17" x14ac:dyDescent="0.2">
      <c r="A59" s="7">
        <v>3141</v>
      </c>
      <c r="B59" s="6" t="s">
        <v>69</v>
      </c>
      <c r="C59" s="7">
        <v>1400318</v>
      </c>
      <c r="D59" s="7" t="s">
        <v>10</v>
      </c>
      <c r="E59" s="12">
        <v>3200</v>
      </c>
      <c r="F59" s="12">
        <v>3200</v>
      </c>
      <c r="G59" s="12">
        <v>3200</v>
      </c>
      <c r="H59" s="12">
        <v>3200</v>
      </c>
      <c r="I59" s="12">
        <v>3200</v>
      </c>
      <c r="J59" s="12">
        <v>3200</v>
      </c>
      <c r="K59" s="12">
        <v>3200</v>
      </c>
      <c r="L59" s="12">
        <v>3200</v>
      </c>
      <c r="M59" s="12">
        <v>3200</v>
      </c>
      <c r="N59" s="12">
        <v>3200</v>
      </c>
      <c r="O59" s="12">
        <v>3200</v>
      </c>
      <c r="P59" s="12">
        <v>3200</v>
      </c>
      <c r="Q59" s="13">
        <f>SUM(E59:P59)</f>
        <v>38400</v>
      </c>
    </row>
    <row r="60" spans="1:17" x14ac:dyDescent="0.2">
      <c r="A60" s="7">
        <v>3151</v>
      </c>
      <c r="B60" s="6" t="s">
        <v>70</v>
      </c>
      <c r="C60" s="7">
        <v>1400318</v>
      </c>
      <c r="D60" s="7" t="s">
        <v>10</v>
      </c>
      <c r="E60" s="12">
        <v>3600</v>
      </c>
      <c r="F60" s="12">
        <v>1800</v>
      </c>
      <c r="G60" s="12">
        <v>1800</v>
      </c>
      <c r="H60" s="12">
        <v>1800</v>
      </c>
      <c r="I60" s="12">
        <v>1800</v>
      </c>
      <c r="J60" s="12">
        <v>1800</v>
      </c>
      <c r="K60" s="12">
        <v>1800</v>
      </c>
      <c r="L60" s="12">
        <v>1800</v>
      </c>
      <c r="M60" s="12">
        <v>1800</v>
      </c>
      <c r="N60" s="12">
        <v>1800</v>
      </c>
      <c r="O60" s="12">
        <v>1800</v>
      </c>
      <c r="P60" s="12">
        <v>1800</v>
      </c>
      <c r="Q60" s="13">
        <f>SUM(E60:P60)</f>
        <v>23400</v>
      </c>
    </row>
    <row r="61" spans="1:17" x14ac:dyDescent="0.2">
      <c r="A61" s="43">
        <v>3200</v>
      </c>
      <c r="B61" s="51" t="s">
        <v>71</v>
      </c>
      <c r="C61" s="52"/>
      <c r="D61" s="52"/>
      <c r="E61" s="17">
        <f t="shared" ref="E61:Q61" si="26">SUM(E62:E63)</f>
        <v>21800</v>
      </c>
      <c r="F61" s="17">
        <f t="shared" si="26"/>
        <v>21800</v>
      </c>
      <c r="G61" s="17">
        <f t="shared" si="26"/>
        <v>21800</v>
      </c>
      <c r="H61" s="17">
        <f t="shared" si="26"/>
        <v>21800</v>
      </c>
      <c r="I61" s="17">
        <f t="shared" si="26"/>
        <v>21800</v>
      </c>
      <c r="J61" s="17">
        <f t="shared" si="26"/>
        <v>21800</v>
      </c>
      <c r="K61" s="17">
        <f t="shared" si="26"/>
        <v>21800</v>
      </c>
      <c r="L61" s="17">
        <f t="shared" si="26"/>
        <v>21800</v>
      </c>
      <c r="M61" s="17">
        <f t="shared" si="26"/>
        <v>21800</v>
      </c>
      <c r="N61" s="17">
        <f t="shared" si="26"/>
        <v>21800</v>
      </c>
      <c r="O61" s="17">
        <f t="shared" si="26"/>
        <v>21800</v>
      </c>
      <c r="P61" s="17">
        <f t="shared" si="26"/>
        <v>21800</v>
      </c>
      <c r="Q61" s="17">
        <f t="shared" si="26"/>
        <v>261600</v>
      </c>
    </row>
    <row r="62" spans="1:17" x14ac:dyDescent="0.2">
      <c r="A62" s="7">
        <v>3221</v>
      </c>
      <c r="B62" s="6" t="s">
        <v>72</v>
      </c>
      <c r="C62" s="7">
        <v>1400318</v>
      </c>
      <c r="D62" s="7" t="s">
        <v>10</v>
      </c>
      <c r="E62" s="12">
        <v>20300</v>
      </c>
      <c r="F62" s="12">
        <v>20300</v>
      </c>
      <c r="G62" s="12">
        <v>20300</v>
      </c>
      <c r="H62" s="12">
        <v>20300</v>
      </c>
      <c r="I62" s="12">
        <v>20300</v>
      </c>
      <c r="J62" s="12">
        <v>20300</v>
      </c>
      <c r="K62" s="12">
        <v>20300</v>
      </c>
      <c r="L62" s="12">
        <v>20300</v>
      </c>
      <c r="M62" s="12">
        <v>20300</v>
      </c>
      <c r="N62" s="12">
        <v>20300</v>
      </c>
      <c r="O62" s="12">
        <v>20300</v>
      </c>
      <c r="P62" s="12">
        <v>20300</v>
      </c>
      <c r="Q62" s="13">
        <f>SUM(E62:P62)</f>
        <v>243600</v>
      </c>
    </row>
    <row r="63" spans="1:17" x14ac:dyDescent="0.2">
      <c r="A63" s="7">
        <v>3231</v>
      </c>
      <c r="B63" s="6" t="s">
        <v>73</v>
      </c>
      <c r="C63" s="7">
        <v>1400318</v>
      </c>
      <c r="D63" s="7" t="s">
        <v>10</v>
      </c>
      <c r="E63" s="12">
        <v>1500</v>
      </c>
      <c r="F63" s="12">
        <v>1500</v>
      </c>
      <c r="G63" s="12">
        <v>1500</v>
      </c>
      <c r="H63" s="12">
        <v>1500</v>
      </c>
      <c r="I63" s="12">
        <v>1500</v>
      </c>
      <c r="J63" s="12">
        <v>1500</v>
      </c>
      <c r="K63" s="12">
        <v>1500</v>
      </c>
      <c r="L63" s="12">
        <v>1500</v>
      </c>
      <c r="M63" s="12">
        <v>1500</v>
      </c>
      <c r="N63" s="12">
        <v>1500</v>
      </c>
      <c r="O63" s="12">
        <v>1500</v>
      </c>
      <c r="P63" s="12">
        <v>1500</v>
      </c>
      <c r="Q63" s="13">
        <f>SUM(E63:P63)</f>
        <v>18000</v>
      </c>
    </row>
    <row r="64" spans="1:17" x14ac:dyDescent="0.2">
      <c r="A64" s="43">
        <v>3300</v>
      </c>
      <c r="B64" s="51" t="s">
        <v>74</v>
      </c>
      <c r="C64" s="52"/>
      <c r="D64" s="52"/>
      <c r="E64" s="65">
        <f>SUM(E65:E68)</f>
        <v>25000</v>
      </c>
      <c r="F64" s="65">
        <f t="shared" ref="F64:Q64" si="27">SUM(F65:F68)</f>
        <v>75000</v>
      </c>
      <c r="G64" s="65">
        <f t="shared" si="27"/>
        <v>45000</v>
      </c>
      <c r="H64" s="65">
        <f t="shared" si="27"/>
        <v>50000</v>
      </c>
      <c r="I64" s="65">
        <f t="shared" si="27"/>
        <v>25000</v>
      </c>
      <c r="J64" s="65">
        <f t="shared" si="27"/>
        <v>50000</v>
      </c>
      <c r="K64" s="65">
        <f t="shared" si="27"/>
        <v>35000</v>
      </c>
      <c r="L64" s="65">
        <f t="shared" si="27"/>
        <v>50000</v>
      </c>
      <c r="M64" s="65">
        <f t="shared" si="27"/>
        <v>25000</v>
      </c>
      <c r="N64" s="65">
        <f t="shared" si="27"/>
        <v>50000</v>
      </c>
      <c r="O64" s="65">
        <f t="shared" si="27"/>
        <v>25000</v>
      </c>
      <c r="P64" s="65">
        <f t="shared" si="27"/>
        <v>50000</v>
      </c>
      <c r="Q64" s="65">
        <f t="shared" si="27"/>
        <v>505000</v>
      </c>
    </row>
    <row r="65" spans="1:17" x14ac:dyDescent="0.2">
      <c r="A65" s="7">
        <v>3311</v>
      </c>
      <c r="B65" s="6" t="s">
        <v>75</v>
      </c>
      <c r="C65" s="7">
        <v>1400318</v>
      </c>
      <c r="D65" s="7" t="s">
        <v>10</v>
      </c>
      <c r="E65" s="12">
        <v>25000</v>
      </c>
      <c r="F65" s="14">
        <v>50000</v>
      </c>
      <c r="G65" s="12">
        <v>25000</v>
      </c>
      <c r="H65" s="14">
        <v>50000</v>
      </c>
      <c r="I65" s="12">
        <v>25000</v>
      </c>
      <c r="J65" s="12">
        <v>50000</v>
      </c>
      <c r="K65" s="12">
        <v>25000</v>
      </c>
      <c r="L65" s="14">
        <v>50000</v>
      </c>
      <c r="M65" s="12">
        <v>25000</v>
      </c>
      <c r="N65" s="12">
        <v>50000</v>
      </c>
      <c r="O65" s="12">
        <v>25000</v>
      </c>
      <c r="P65" s="14">
        <v>50000</v>
      </c>
      <c r="Q65" s="17">
        <f>SUM(E65:P65)</f>
        <v>450000</v>
      </c>
    </row>
    <row r="66" spans="1:17" x14ac:dyDescent="0.2">
      <c r="A66" s="7">
        <v>3321</v>
      </c>
      <c r="B66" s="6" t="s">
        <v>76</v>
      </c>
      <c r="C66" s="7">
        <v>1400318</v>
      </c>
      <c r="D66" s="7" t="s">
        <v>10</v>
      </c>
      <c r="E66" s="12">
        <v>0</v>
      </c>
      <c r="F66" s="14">
        <v>0</v>
      </c>
      <c r="G66" s="12"/>
      <c r="H66" s="12">
        <v>0</v>
      </c>
      <c r="I66" s="14">
        <v>0</v>
      </c>
      <c r="J66" s="14">
        <v>0</v>
      </c>
      <c r="K66" s="12">
        <v>0</v>
      </c>
      <c r="L66" s="14">
        <v>0</v>
      </c>
      <c r="M66" s="14">
        <v>0</v>
      </c>
      <c r="N66" s="12">
        <v>0</v>
      </c>
      <c r="O66" s="14">
        <v>0</v>
      </c>
      <c r="P66" s="14">
        <v>0</v>
      </c>
      <c r="Q66" s="12">
        <f>SUM(E66:P66)</f>
        <v>0</v>
      </c>
    </row>
    <row r="67" spans="1:17" x14ac:dyDescent="0.2">
      <c r="A67" s="7">
        <v>3331</v>
      </c>
      <c r="B67" s="6" t="s">
        <v>77</v>
      </c>
      <c r="C67" s="7">
        <v>1400318</v>
      </c>
      <c r="D67" s="7" t="s">
        <v>10</v>
      </c>
      <c r="E67" s="12">
        <v>0</v>
      </c>
      <c r="F67" s="14">
        <v>0</v>
      </c>
      <c r="G67" s="12">
        <v>10000</v>
      </c>
      <c r="H67" s="12">
        <v>0</v>
      </c>
      <c r="I67" s="14">
        <v>0</v>
      </c>
      <c r="J67" s="12">
        <v>0</v>
      </c>
      <c r="K67" s="12">
        <v>10000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f>SUM(E67:P67)</f>
        <v>20000</v>
      </c>
    </row>
    <row r="68" spans="1:17" x14ac:dyDescent="0.2">
      <c r="A68" s="7">
        <v>3341</v>
      </c>
      <c r="B68" s="6" t="s">
        <v>78</v>
      </c>
      <c r="C68" s="7">
        <v>1400318</v>
      </c>
      <c r="D68" s="7" t="s">
        <v>10</v>
      </c>
      <c r="E68" s="12"/>
      <c r="F68" s="12">
        <v>25000</v>
      </c>
      <c r="G68" s="12">
        <v>10000</v>
      </c>
      <c r="H68" s="12"/>
      <c r="I68" s="12"/>
      <c r="J68" s="12"/>
      <c r="K68" s="12"/>
      <c r="L68" s="12"/>
      <c r="M68" s="12"/>
      <c r="N68" s="12"/>
      <c r="O68" s="12"/>
      <c r="P68" s="12"/>
      <c r="Q68" s="12">
        <f>SUM(E68:P68)</f>
        <v>35000</v>
      </c>
    </row>
    <row r="69" spans="1:17" x14ac:dyDescent="0.2">
      <c r="A69" s="43">
        <v>3400</v>
      </c>
      <c r="B69" s="51" t="s">
        <v>79</v>
      </c>
      <c r="C69" s="52"/>
      <c r="D69" s="52"/>
      <c r="E69" s="17">
        <f t="shared" ref="E69:Q69" si="28">SUM(E70:E71)</f>
        <v>4500</v>
      </c>
      <c r="F69" s="17">
        <f t="shared" si="28"/>
        <v>4500</v>
      </c>
      <c r="G69" s="17">
        <f t="shared" si="28"/>
        <v>4500</v>
      </c>
      <c r="H69" s="17">
        <f t="shared" si="28"/>
        <v>11500</v>
      </c>
      <c r="I69" s="17">
        <f t="shared" si="28"/>
        <v>4500</v>
      </c>
      <c r="J69" s="17">
        <f t="shared" si="28"/>
        <v>4500</v>
      </c>
      <c r="K69" s="17">
        <f t="shared" si="28"/>
        <v>4500</v>
      </c>
      <c r="L69" s="17">
        <f t="shared" si="28"/>
        <v>4500</v>
      </c>
      <c r="M69" s="17">
        <f t="shared" si="28"/>
        <v>4500</v>
      </c>
      <c r="N69" s="17">
        <f t="shared" si="28"/>
        <v>4500</v>
      </c>
      <c r="O69" s="17">
        <f t="shared" si="28"/>
        <v>4500</v>
      </c>
      <c r="P69" s="17">
        <f t="shared" si="28"/>
        <v>4500</v>
      </c>
      <c r="Q69" s="17">
        <f t="shared" si="28"/>
        <v>61000</v>
      </c>
    </row>
    <row r="70" spans="1:17" x14ac:dyDescent="0.2">
      <c r="A70" s="7">
        <v>3411</v>
      </c>
      <c r="B70" s="6" t="s">
        <v>80</v>
      </c>
      <c r="C70" s="7">
        <v>1400318</v>
      </c>
      <c r="D70" s="7" t="s">
        <v>10</v>
      </c>
      <c r="E70" s="12">
        <v>4500</v>
      </c>
      <c r="F70" s="12">
        <v>4500</v>
      </c>
      <c r="G70" s="12">
        <v>4500</v>
      </c>
      <c r="H70" s="12">
        <v>4500</v>
      </c>
      <c r="I70" s="12">
        <v>4500</v>
      </c>
      <c r="J70" s="12">
        <v>4500</v>
      </c>
      <c r="K70" s="12">
        <v>4500</v>
      </c>
      <c r="L70" s="12">
        <v>4500</v>
      </c>
      <c r="M70" s="12">
        <v>4500</v>
      </c>
      <c r="N70" s="12">
        <v>4500</v>
      </c>
      <c r="O70" s="12">
        <v>4500</v>
      </c>
      <c r="P70" s="12">
        <v>4500</v>
      </c>
      <c r="Q70" s="13">
        <f>SUM(E70:P70)</f>
        <v>54000</v>
      </c>
    </row>
    <row r="71" spans="1:17" x14ac:dyDescent="0.2">
      <c r="A71" s="7">
        <v>3451</v>
      </c>
      <c r="B71" s="6" t="s">
        <v>81</v>
      </c>
      <c r="C71" s="7">
        <v>1400318</v>
      </c>
      <c r="D71" s="7" t="s">
        <v>10</v>
      </c>
      <c r="E71" s="14">
        <v>0</v>
      </c>
      <c r="F71" s="14">
        <v>0</v>
      </c>
      <c r="G71" s="14">
        <v>0</v>
      </c>
      <c r="H71" s="13">
        <v>7000</v>
      </c>
      <c r="I71" s="14">
        <v>0</v>
      </c>
      <c r="J71" s="14">
        <v>0</v>
      </c>
      <c r="K71" s="14">
        <v>0</v>
      </c>
      <c r="L71" s="14">
        <v>0</v>
      </c>
      <c r="M71" s="13">
        <v>0</v>
      </c>
      <c r="N71" s="14">
        <v>0</v>
      </c>
      <c r="O71" s="14">
        <v>0</v>
      </c>
      <c r="P71" s="14">
        <v>0</v>
      </c>
      <c r="Q71" s="13">
        <f>SUM(E71:P71)</f>
        <v>7000</v>
      </c>
    </row>
    <row r="72" spans="1:17" x14ac:dyDescent="0.2">
      <c r="A72" s="43">
        <v>3500</v>
      </c>
      <c r="B72" s="51" t="s">
        <v>82</v>
      </c>
      <c r="C72" s="52"/>
      <c r="D72" s="52"/>
      <c r="E72" s="17">
        <f t="shared" ref="E72:Q72" si="29">SUM(E73:E75)</f>
        <v>14500</v>
      </c>
      <c r="F72" s="17">
        <f t="shared" si="29"/>
        <v>1500</v>
      </c>
      <c r="G72" s="17">
        <f t="shared" si="29"/>
        <v>1500</v>
      </c>
      <c r="H72" s="17">
        <f t="shared" si="29"/>
        <v>1500</v>
      </c>
      <c r="I72" s="17">
        <f t="shared" si="29"/>
        <v>1500</v>
      </c>
      <c r="J72" s="17">
        <f t="shared" si="29"/>
        <v>4500</v>
      </c>
      <c r="K72" s="17">
        <f t="shared" si="29"/>
        <v>13500</v>
      </c>
      <c r="L72" s="17">
        <f t="shared" si="29"/>
        <v>1500</v>
      </c>
      <c r="M72" s="17">
        <f t="shared" si="29"/>
        <v>1500</v>
      </c>
      <c r="N72" s="17">
        <f t="shared" si="29"/>
        <v>1500</v>
      </c>
      <c r="O72" s="17">
        <f t="shared" si="29"/>
        <v>1500</v>
      </c>
      <c r="P72" s="17">
        <f t="shared" si="29"/>
        <v>1500</v>
      </c>
      <c r="Q72" s="17">
        <f t="shared" si="29"/>
        <v>46000</v>
      </c>
    </row>
    <row r="73" spans="1:17" x14ac:dyDescent="0.2">
      <c r="A73" s="7">
        <v>3551</v>
      </c>
      <c r="B73" s="6" t="s">
        <v>83</v>
      </c>
      <c r="C73" s="7">
        <v>1400318</v>
      </c>
      <c r="D73" s="7" t="s">
        <v>10</v>
      </c>
      <c r="E73" s="12">
        <v>12000</v>
      </c>
      <c r="F73" s="12"/>
      <c r="G73" s="12"/>
      <c r="H73" s="12"/>
      <c r="I73" s="12"/>
      <c r="J73" s="12"/>
      <c r="K73" s="12">
        <v>12000</v>
      </c>
      <c r="L73" s="12">
        <v>0</v>
      </c>
      <c r="M73" s="12">
        <v>0</v>
      </c>
      <c r="N73" s="12">
        <v>0</v>
      </c>
      <c r="O73" s="12"/>
      <c r="P73" s="12">
        <v>0</v>
      </c>
      <c r="Q73" s="12">
        <f>SUM(E73:P73)</f>
        <v>24000</v>
      </c>
    </row>
    <row r="74" spans="1:17" x14ac:dyDescent="0.2">
      <c r="A74" s="7">
        <v>3531</v>
      </c>
      <c r="B74" s="6" t="s">
        <v>84</v>
      </c>
      <c r="C74" s="7">
        <v>1400318</v>
      </c>
      <c r="D74" s="7" t="s">
        <v>10</v>
      </c>
      <c r="E74" s="12">
        <v>1500</v>
      </c>
      <c r="F74" s="12">
        <v>1500</v>
      </c>
      <c r="G74" s="12">
        <v>1500</v>
      </c>
      <c r="H74" s="12">
        <v>1500</v>
      </c>
      <c r="I74" s="12">
        <v>1500</v>
      </c>
      <c r="J74" s="12">
        <v>1500</v>
      </c>
      <c r="K74" s="12">
        <v>1500</v>
      </c>
      <c r="L74" s="12">
        <v>1500</v>
      </c>
      <c r="M74" s="12">
        <v>1500</v>
      </c>
      <c r="N74" s="12">
        <v>1500</v>
      </c>
      <c r="O74" s="12">
        <v>1500</v>
      </c>
      <c r="P74" s="12">
        <v>1500</v>
      </c>
      <c r="Q74" s="12">
        <f>SUM(E74:P74)</f>
        <v>18000</v>
      </c>
    </row>
    <row r="75" spans="1:17" x14ac:dyDescent="0.2">
      <c r="A75" s="7">
        <v>3591</v>
      </c>
      <c r="B75" s="6" t="s">
        <v>85</v>
      </c>
      <c r="C75" s="7">
        <v>1400318</v>
      </c>
      <c r="D75" s="7" t="s">
        <v>10</v>
      </c>
      <c r="E75" s="12">
        <v>1000</v>
      </c>
      <c r="F75" s="14">
        <v>0</v>
      </c>
      <c r="G75" s="14">
        <v>0</v>
      </c>
      <c r="H75" s="14">
        <v>0</v>
      </c>
      <c r="I75" s="14">
        <v>0</v>
      </c>
      <c r="J75" s="12">
        <v>3000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2">
        <f>SUM(E75:P75)</f>
        <v>4000</v>
      </c>
    </row>
    <row r="76" spans="1:17" x14ac:dyDescent="0.2">
      <c r="A76" s="43">
        <v>3700</v>
      </c>
      <c r="B76" s="51" t="s">
        <v>86</v>
      </c>
      <c r="C76" s="43"/>
      <c r="D76" s="52"/>
      <c r="E76" s="66">
        <f t="shared" ref="E76:Q76" si="30">SUM(E77:E79)</f>
        <v>900</v>
      </c>
      <c r="F76" s="66">
        <f t="shared" si="30"/>
        <v>3900</v>
      </c>
      <c r="G76" s="66">
        <f t="shared" si="30"/>
        <v>900</v>
      </c>
      <c r="H76" s="66">
        <f t="shared" si="30"/>
        <v>900</v>
      </c>
      <c r="I76" s="66">
        <f t="shared" si="30"/>
        <v>3900</v>
      </c>
      <c r="J76" s="66">
        <f t="shared" si="30"/>
        <v>900</v>
      </c>
      <c r="K76" s="66">
        <f t="shared" si="30"/>
        <v>900</v>
      </c>
      <c r="L76" s="66">
        <f t="shared" si="30"/>
        <v>900</v>
      </c>
      <c r="M76" s="66">
        <f t="shared" si="30"/>
        <v>900</v>
      </c>
      <c r="N76" s="66">
        <f t="shared" si="30"/>
        <v>900</v>
      </c>
      <c r="O76" s="66">
        <f t="shared" si="30"/>
        <v>900</v>
      </c>
      <c r="P76" s="66">
        <f t="shared" si="30"/>
        <v>900</v>
      </c>
      <c r="Q76" s="66">
        <f t="shared" si="30"/>
        <v>16800</v>
      </c>
    </row>
    <row r="77" spans="1:17" x14ac:dyDescent="0.2">
      <c r="A77" s="7">
        <v>3721</v>
      </c>
      <c r="B77" s="6" t="s">
        <v>87</v>
      </c>
      <c r="C77" s="7">
        <v>1400318</v>
      </c>
      <c r="D77" s="5" t="s">
        <v>10</v>
      </c>
      <c r="E77" s="18">
        <v>0</v>
      </c>
      <c r="F77" s="18">
        <v>3000</v>
      </c>
      <c r="G77" s="18">
        <v>0</v>
      </c>
      <c r="H77" s="18">
        <v>0</v>
      </c>
      <c r="I77" s="18">
        <v>3000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3">
        <f>SUM(E77:P77)</f>
        <v>6000</v>
      </c>
    </row>
    <row r="78" spans="1:17" x14ac:dyDescent="0.2">
      <c r="A78" s="7">
        <v>3751</v>
      </c>
      <c r="B78" s="6" t="s">
        <v>88</v>
      </c>
      <c r="C78" s="7">
        <v>1400318</v>
      </c>
      <c r="D78" s="7" t="s">
        <v>10</v>
      </c>
      <c r="E78" s="12">
        <v>600</v>
      </c>
      <c r="F78" s="12">
        <v>600</v>
      </c>
      <c r="G78" s="12">
        <v>600</v>
      </c>
      <c r="H78" s="12">
        <v>600</v>
      </c>
      <c r="I78" s="12">
        <v>600</v>
      </c>
      <c r="J78" s="12">
        <v>600</v>
      </c>
      <c r="K78" s="12">
        <v>600</v>
      </c>
      <c r="L78" s="12">
        <v>600</v>
      </c>
      <c r="M78" s="12">
        <v>600</v>
      </c>
      <c r="N78" s="12">
        <v>600</v>
      </c>
      <c r="O78" s="12">
        <v>600</v>
      </c>
      <c r="P78" s="12">
        <v>600</v>
      </c>
      <c r="Q78" s="13">
        <f>SUM(E78:P78)</f>
        <v>7200</v>
      </c>
    </row>
    <row r="79" spans="1:17" x14ac:dyDescent="0.2">
      <c r="A79" s="7">
        <v>3791</v>
      </c>
      <c r="B79" s="6" t="s">
        <v>89</v>
      </c>
      <c r="C79" s="7">
        <v>1400318</v>
      </c>
      <c r="D79" s="7" t="s">
        <v>10</v>
      </c>
      <c r="E79" s="12">
        <v>300</v>
      </c>
      <c r="F79" s="12">
        <v>300</v>
      </c>
      <c r="G79" s="12">
        <v>300</v>
      </c>
      <c r="H79" s="12">
        <v>300</v>
      </c>
      <c r="I79" s="12">
        <v>300</v>
      </c>
      <c r="J79" s="12">
        <v>300</v>
      </c>
      <c r="K79" s="12">
        <v>300</v>
      </c>
      <c r="L79" s="12">
        <v>300</v>
      </c>
      <c r="M79" s="12">
        <v>300</v>
      </c>
      <c r="N79" s="12">
        <v>300</v>
      </c>
      <c r="O79" s="12">
        <v>300</v>
      </c>
      <c r="P79" s="12">
        <v>300</v>
      </c>
      <c r="Q79" s="13">
        <f>SUM(E79:P79)</f>
        <v>3600</v>
      </c>
    </row>
    <row r="80" spans="1:17" x14ac:dyDescent="0.2">
      <c r="A80" s="43">
        <v>3900</v>
      </c>
      <c r="B80" s="51" t="s">
        <v>45</v>
      </c>
      <c r="C80" s="43"/>
      <c r="D80" s="43"/>
      <c r="E80" s="17">
        <f t="shared" ref="E80:Q80" si="31">SUM(E81:E81)</f>
        <v>9000</v>
      </c>
      <c r="F80" s="17">
        <f t="shared" si="31"/>
        <v>9000</v>
      </c>
      <c r="G80" s="17">
        <f t="shared" si="31"/>
        <v>9000</v>
      </c>
      <c r="H80" s="17">
        <f t="shared" si="31"/>
        <v>9000</v>
      </c>
      <c r="I80" s="17">
        <f t="shared" si="31"/>
        <v>9000</v>
      </c>
      <c r="J80" s="17">
        <f t="shared" si="31"/>
        <v>9000</v>
      </c>
      <c r="K80" s="17">
        <f t="shared" si="31"/>
        <v>9000</v>
      </c>
      <c r="L80" s="17">
        <f t="shared" si="31"/>
        <v>9000</v>
      </c>
      <c r="M80" s="17">
        <f t="shared" si="31"/>
        <v>9000</v>
      </c>
      <c r="N80" s="17">
        <f t="shared" si="31"/>
        <v>9000</v>
      </c>
      <c r="O80" s="17">
        <f t="shared" si="31"/>
        <v>9000</v>
      </c>
      <c r="P80" s="17">
        <f t="shared" si="31"/>
        <v>9000</v>
      </c>
      <c r="Q80" s="17">
        <f t="shared" si="31"/>
        <v>108000</v>
      </c>
    </row>
    <row r="81" spans="1:17" x14ac:dyDescent="0.2">
      <c r="A81" s="7">
        <v>3921</v>
      </c>
      <c r="B81" s="6" t="s">
        <v>90</v>
      </c>
      <c r="C81" s="7">
        <v>1400318</v>
      </c>
      <c r="D81" s="7" t="s">
        <v>10</v>
      </c>
      <c r="E81" s="12">
        <v>9000</v>
      </c>
      <c r="F81" s="12">
        <v>9000</v>
      </c>
      <c r="G81" s="12">
        <v>9000</v>
      </c>
      <c r="H81" s="12">
        <v>9000</v>
      </c>
      <c r="I81" s="12">
        <v>9000</v>
      </c>
      <c r="J81" s="12">
        <v>9000</v>
      </c>
      <c r="K81" s="12">
        <v>9000</v>
      </c>
      <c r="L81" s="12">
        <v>9000</v>
      </c>
      <c r="M81" s="12">
        <v>9000</v>
      </c>
      <c r="N81" s="12">
        <v>9000</v>
      </c>
      <c r="O81" s="12">
        <v>9000</v>
      </c>
      <c r="P81" s="12">
        <v>9000</v>
      </c>
      <c r="Q81" s="12">
        <f>SUM(E81:P81)</f>
        <v>108000</v>
      </c>
    </row>
    <row r="82" spans="1:17" x14ac:dyDescent="0.2">
      <c r="A82" s="43">
        <v>5000</v>
      </c>
      <c r="B82" s="51" t="s">
        <v>91</v>
      </c>
      <c r="C82" s="52"/>
      <c r="D82" s="52"/>
      <c r="E82" s="20">
        <f t="shared" ref="E82:Q82" si="32">+E83</f>
        <v>0</v>
      </c>
      <c r="F82" s="20">
        <f t="shared" si="32"/>
        <v>20000</v>
      </c>
      <c r="G82" s="20">
        <f t="shared" si="32"/>
        <v>0</v>
      </c>
      <c r="H82" s="20">
        <f t="shared" si="32"/>
        <v>0</v>
      </c>
      <c r="I82" s="20">
        <f t="shared" si="32"/>
        <v>0</v>
      </c>
      <c r="J82" s="20">
        <f t="shared" si="32"/>
        <v>0</v>
      </c>
      <c r="K82" s="20">
        <f t="shared" si="32"/>
        <v>0</v>
      </c>
      <c r="L82" s="20">
        <f t="shared" si="32"/>
        <v>0</v>
      </c>
      <c r="M82" s="20">
        <f t="shared" si="32"/>
        <v>25000</v>
      </c>
      <c r="N82" s="20">
        <f t="shared" si="32"/>
        <v>15000</v>
      </c>
      <c r="O82" s="20">
        <f t="shared" si="32"/>
        <v>0</v>
      </c>
      <c r="P82" s="20">
        <f t="shared" si="32"/>
        <v>0</v>
      </c>
      <c r="Q82" s="20">
        <f t="shared" si="32"/>
        <v>60000</v>
      </c>
    </row>
    <row r="83" spans="1:17" x14ac:dyDescent="0.2">
      <c r="A83" s="58">
        <v>5100</v>
      </c>
      <c r="B83" s="57" t="s">
        <v>92</v>
      </c>
      <c r="C83" s="58"/>
      <c r="D83" s="58"/>
      <c r="E83" s="17">
        <f t="shared" ref="E83:Q83" si="33">SUM(E84:E86)</f>
        <v>0</v>
      </c>
      <c r="F83" s="17">
        <f t="shared" si="33"/>
        <v>20000</v>
      </c>
      <c r="G83" s="17">
        <f t="shared" si="33"/>
        <v>0</v>
      </c>
      <c r="H83" s="17">
        <f t="shared" si="33"/>
        <v>0</v>
      </c>
      <c r="I83" s="17">
        <f t="shared" si="33"/>
        <v>0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25000</v>
      </c>
      <c r="N83" s="17">
        <f t="shared" si="33"/>
        <v>15000</v>
      </c>
      <c r="O83" s="17">
        <f t="shared" si="33"/>
        <v>0</v>
      </c>
      <c r="P83" s="17">
        <f t="shared" si="33"/>
        <v>0</v>
      </c>
      <c r="Q83" s="17">
        <f t="shared" si="33"/>
        <v>60000</v>
      </c>
    </row>
    <row r="84" spans="1:17" x14ac:dyDescent="0.2">
      <c r="A84" s="7">
        <v>5111</v>
      </c>
      <c r="B84" s="64" t="s">
        <v>93</v>
      </c>
      <c r="C84" s="7">
        <v>1400318</v>
      </c>
      <c r="D84" s="7" t="s">
        <v>10</v>
      </c>
      <c r="E84" s="14">
        <v>0</v>
      </c>
      <c r="F84" s="12">
        <v>5000</v>
      </c>
      <c r="G84" s="14">
        <v>0</v>
      </c>
      <c r="H84" s="14">
        <v>0</v>
      </c>
      <c r="I84" s="14">
        <v>0</v>
      </c>
      <c r="J84" s="14">
        <v>0</v>
      </c>
      <c r="K84" s="12">
        <v>0</v>
      </c>
      <c r="L84" s="14">
        <v>0</v>
      </c>
      <c r="M84" s="12">
        <v>5000</v>
      </c>
      <c r="N84" s="14">
        <v>0</v>
      </c>
      <c r="O84" s="14">
        <v>0</v>
      </c>
      <c r="P84" s="14">
        <v>0</v>
      </c>
      <c r="Q84" s="12">
        <f t="shared" ref="Q84:Q86" si="34">SUM(E84:P84)</f>
        <v>10000</v>
      </c>
    </row>
    <row r="85" spans="1:17" x14ac:dyDescent="0.2">
      <c r="A85" s="7">
        <v>5151</v>
      </c>
      <c r="B85" s="64" t="s">
        <v>94</v>
      </c>
      <c r="C85" s="7">
        <v>1400318</v>
      </c>
      <c r="D85" s="7" t="s">
        <v>10</v>
      </c>
      <c r="E85" s="14">
        <v>0</v>
      </c>
      <c r="F85" s="12">
        <v>15000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2">
        <v>0</v>
      </c>
      <c r="N85" s="14">
        <v>15000</v>
      </c>
      <c r="O85" s="14">
        <v>0</v>
      </c>
      <c r="P85" s="14">
        <v>0</v>
      </c>
      <c r="Q85" s="12">
        <f t="shared" si="34"/>
        <v>30000</v>
      </c>
    </row>
    <row r="86" spans="1:17" x14ac:dyDescent="0.2">
      <c r="A86" s="7">
        <v>5221</v>
      </c>
      <c r="B86" s="64" t="s">
        <v>95</v>
      </c>
      <c r="C86" s="7">
        <v>1400318</v>
      </c>
      <c r="D86" s="7" t="s">
        <v>10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2">
        <v>20000</v>
      </c>
      <c r="N86" s="14">
        <v>0</v>
      </c>
      <c r="O86" s="14">
        <v>0</v>
      </c>
      <c r="P86" s="14">
        <v>0</v>
      </c>
      <c r="Q86" s="12">
        <f t="shared" si="34"/>
        <v>20000</v>
      </c>
    </row>
    <row r="87" spans="1:17" x14ac:dyDescent="0.2">
      <c r="A87" s="67" t="s">
        <v>96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9"/>
    </row>
    <row r="88" spans="1:17" x14ac:dyDescent="0.2">
      <c r="A88" s="5" t="s">
        <v>2</v>
      </c>
      <c r="B88" s="6">
        <v>31120</v>
      </c>
      <c r="C88" s="5"/>
      <c r="D88" s="5"/>
      <c r="E88" s="37" t="s">
        <v>3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/>
    </row>
    <row r="89" spans="1:17" x14ac:dyDescent="0.2">
      <c r="A89" s="5" t="s">
        <v>4</v>
      </c>
      <c r="B89" s="6" t="s">
        <v>5</v>
      </c>
      <c r="C89" s="5"/>
      <c r="D89" s="5"/>
      <c r="E89" s="37" t="s">
        <v>6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9"/>
    </row>
    <row r="90" spans="1:17" x14ac:dyDescent="0.2">
      <c r="A90" s="5" t="s">
        <v>7</v>
      </c>
      <c r="B90" s="6" t="s">
        <v>8</v>
      </c>
      <c r="C90" s="5"/>
      <c r="D90" s="5"/>
      <c r="E90" s="37" t="s">
        <v>6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9"/>
    </row>
    <row r="91" spans="1:17" x14ac:dyDescent="0.2">
      <c r="A91" s="5" t="s">
        <v>9</v>
      </c>
      <c r="B91" s="40" t="s">
        <v>97</v>
      </c>
      <c r="C91" s="41"/>
      <c r="D91" s="41"/>
      <c r="E91" s="1" t="s">
        <v>98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</row>
    <row r="92" spans="1:17" x14ac:dyDescent="0.2">
      <c r="A92" s="7" t="s">
        <v>12</v>
      </c>
      <c r="B92" s="15" t="s">
        <v>13</v>
      </c>
      <c r="C92" s="7"/>
      <c r="D92" s="7"/>
      <c r="E92" s="5" t="s">
        <v>15</v>
      </c>
      <c r="F92" s="5" t="s">
        <v>16</v>
      </c>
      <c r="G92" s="5" t="s">
        <v>17</v>
      </c>
      <c r="H92" s="5" t="s">
        <v>18</v>
      </c>
      <c r="I92" s="5" t="s">
        <v>19</v>
      </c>
      <c r="J92" s="5" t="s">
        <v>20</v>
      </c>
      <c r="K92" s="5" t="s">
        <v>21</v>
      </c>
      <c r="L92" s="5" t="s">
        <v>22</v>
      </c>
      <c r="M92" s="5" t="s">
        <v>23</v>
      </c>
      <c r="N92" s="5" t="s">
        <v>24</v>
      </c>
      <c r="O92" s="5" t="s">
        <v>25</v>
      </c>
      <c r="P92" s="5" t="s">
        <v>26</v>
      </c>
      <c r="Q92" s="5" t="s">
        <v>27</v>
      </c>
    </row>
    <row r="93" spans="1:17" x14ac:dyDescent="0.2">
      <c r="A93" s="70"/>
      <c r="B93" s="43" t="s">
        <v>99</v>
      </c>
      <c r="C93" s="43"/>
      <c r="D93" s="43"/>
      <c r="E93" s="44">
        <f t="shared" ref="E93:Q93" si="35">+E94+E115</f>
        <v>61454.630000000005</v>
      </c>
      <c r="F93" s="44">
        <f t="shared" si="35"/>
        <v>57704.630000000005</v>
      </c>
      <c r="G93" s="44">
        <f t="shared" si="35"/>
        <v>102704.63</v>
      </c>
      <c r="H93" s="44">
        <f t="shared" si="35"/>
        <v>51454.630000000005</v>
      </c>
      <c r="I93" s="44">
        <f t="shared" si="35"/>
        <v>52704.630000000005</v>
      </c>
      <c r="J93" s="44">
        <f t="shared" si="35"/>
        <v>68109.31</v>
      </c>
      <c r="K93" s="44">
        <f t="shared" si="35"/>
        <v>62954.630000000005</v>
      </c>
      <c r="L93" s="44">
        <f t="shared" si="35"/>
        <v>53204.630000000005</v>
      </c>
      <c r="M93" s="44">
        <f t="shared" si="35"/>
        <v>56204.630000000005</v>
      </c>
      <c r="N93" s="44">
        <f t="shared" si="35"/>
        <v>144862.99</v>
      </c>
      <c r="O93" s="44">
        <f t="shared" si="35"/>
        <v>74109.31</v>
      </c>
      <c r="P93" s="44">
        <f t="shared" si="35"/>
        <v>105101.44</v>
      </c>
      <c r="Q93" s="44">
        <f t="shared" si="35"/>
        <v>890570.09000000008</v>
      </c>
    </row>
    <row r="94" spans="1:17" x14ac:dyDescent="0.2">
      <c r="A94" s="43"/>
      <c r="B94" s="43" t="s">
        <v>100</v>
      </c>
      <c r="C94" s="43"/>
      <c r="D94" s="43"/>
      <c r="E94" s="44">
        <f t="shared" ref="E94:Q94" si="36">+E95+E103+E110</f>
        <v>42438.080000000002</v>
      </c>
      <c r="F94" s="44">
        <f t="shared" si="36"/>
        <v>44688.08</v>
      </c>
      <c r="G94" s="44">
        <f t="shared" si="36"/>
        <v>57647.43</v>
      </c>
      <c r="H94" s="44">
        <f t="shared" si="36"/>
        <v>42938.080000000002</v>
      </c>
      <c r="I94" s="44">
        <f t="shared" si="36"/>
        <v>44188.08</v>
      </c>
      <c r="J94" s="44">
        <f t="shared" si="36"/>
        <v>39963.08</v>
      </c>
      <c r="K94" s="44">
        <f t="shared" si="36"/>
        <v>42438.080000000002</v>
      </c>
      <c r="L94" s="44">
        <f t="shared" si="36"/>
        <v>44688.08</v>
      </c>
      <c r="M94" s="44">
        <f t="shared" si="36"/>
        <v>39188.080000000002</v>
      </c>
      <c r="N94" s="44">
        <f t="shared" si="36"/>
        <v>49688.08</v>
      </c>
      <c r="O94" s="44">
        <f t="shared" si="36"/>
        <v>47463.08</v>
      </c>
      <c r="P94" s="44">
        <f t="shared" si="36"/>
        <v>40788.080000000002</v>
      </c>
      <c r="Q94" s="44">
        <f t="shared" si="36"/>
        <v>536116.31000000006</v>
      </c>
    </row>
    <row r="95" spans="1:17" x14ac:dyDescent="0.2">
      <c r="A95" s="58">
        <v>1000</v>
      </c>
      <c r="B95" s="71" t="s">
        <v>30</v>
      </c>
      <c r="C95" s="58"/>
      <c r="D95" s="58"/>
      <c r="E95" s="46">
        <f t="shared" ref="E95:Q95" si="37">+E96+E98+E101</f>
        <v>35638.080000000002</v>
      </c>
      <c r="F95" s="46">
        <f t="shared" si="37"/>
        <v>35638.080000000002</v>
      </c>
      <c r="G95" s="46">
        <f t="shared" si="37"/>
        <v>35638.080000000002</v>
      </c>
      <c r="H95" s="46">
        <f t="shared" si="37"/>
        <v>35638.080000000002</v>
      </c>
      <c r="I95" s="46">
        <f t="shared" si="37"/>
        <v>35638.080000000002</v>
      </c>
      <c r="J95" s="46">
        <f t="shared" si="37"/>
        <v>35638.080000000002</v>
      </c>
      <c r="K95" s="46">
        <f t="shared" si="37"/>
        <v>35638.080000000002</v>
      </c>
      <c r="L95" s="46">
        <f t="shared" si="37"/>
        <v>35638.080000000002</v>
      </c>
      <c r="M95" s="46">
        <f t="shared" si="37"/>
        <v>35638.080000000002</v>
      </c>
      <c r="N95" s="46">
        <f t="shared" si="37"/>
        <v>35638.080000000002</v>
      </c>
      <c r="O95" s="46">
        <f t="shared" si="37"/>
        <v>35638.080000000002</v>
      </c>
      <c r="P95" s="46">
        <f t="shared" si="37"/>
        <v>35638.080000000002</v>
      </c>
      <c r="Q95" s="46">
        <f t="shared" si="37"/>
        <v>427656.96000000002</v>
      </c>
    </row>
    <row r="96" spans="1:17" x14ac:dyDescent="0.2">
      <c r="A96" s="58">
        <v>1100</v>
      </c>
      <c r="B96" s="71" t="s">
        <v>31</v>
      </c>
      <c r="C96" s="58"/>
      <c r="D96" s="58"/>
      <c r="E96" s="46">
        <f t="shared" ref="E96:Q96" si="38">SUM(E97)</f>
        <v>27022.47</v>
      </c>
      <c r="F96" s="46">
        <f t="shared" si="38"/>
        <v>27022.47</v>
      </c>
      <c r="G96" s="46">
        <f t="shared" si="38"/>
        <v>27022.47</v>
      </c>
      <c r="H96" s="46">
        <f t="shared" si="38"/>
        <v>27022.47</v>
      </c>
      <c r="I96" s="46">
        <f t="shared" si="38"/>
        <v>27022.47</v>
      </c>
      <c r="J96" s="46">
        <f t="shared" si="38"/>
        <v>27022.47</v>
      </c>
      <c r="K96" s="46">
        <f t="shared" si="38"/>
        <v>27022.47</v>
      </c>
      <c r="L96" s="46">
        <f t="shared" si="38"/>
        <v>27022.47</v>
      </c>
      <c r="M96" s="46">
        <f t="shared" si="38"/>
        <v>27022.47</v>
      </c>
      <c r="N96" s="46">
        <f t="shared" si="38"/>
        <v>27022.47</v>
      </c>
      <c r="O96" s="46">
        <f t="shared" si="38"/>
        <v>27022.47</v>
      </c>
      <c r="P96" s="46">
        <f t="shared" si="38"/>
        <v>27022.47</v>
      </c>
      <c r="Q96" s="46">
        <f t="shared" si="38"/>
        <v>324269.64</v>
      </c>
    </row>
    <row r="97" spans="1:17" x14ac:dyDescent="0.2">
      <c r="A97" s="5">
        <v>1131</v>
      </c>
      <c r="B97" s="6" t="s">
        <v>32</v>
      </c>
      <c r="C97" s="7">
        <v>1100118</v>
      </c>
      <c r="D97" s="7" t="s">
        <v>97</v>
      </c>
      <c r="E97" s="8">
        <v>27022.47</v>
      </c>
      <c r="F97" s="8">
        <v>27022.47</v>
      </c>
      <c r="G97" s="8">
        <v>27022.47</v>
      </c>
      <c r="H97" s="8">
        <v>27022.47</v>
      </c>
      <c r="I97" s="8">
        <v>27022.47</v>
      </c>
      <c r="J97" s="8">
        <v>27022.47</v>
      </c>
      <c r="K97" s="8">
        <v>27022.47</v>
      </c>
      <c r="L97" s="8">
        <v>27022.47</v>
      </c>
      <c r="M97" s="8">
        <v>27022.47</v>
      </c>
      <c r="N97" s="8">
        <v>27022.47</v>
      </c>
      <c r="O97" s="8">
        <v>27022.47</v>
      </c>
      <c r="P97" s="8">
        <v>27022.47</v>
      </c>
      <c r="Q97" s="8">
        <f>SUM(E97:P97)</f>
        <v>324269.64</v>
      </c>
    </row>
    <row r="98" spans="1:17" x14ac:dyDescent="0.2">
      <c r="A98" s="60">
        <v>1500</v>
      </c>
      <c r="B98" s="61" t="s">
        <v>57</v>
      </c>
      <c r="C98" s="58"/>
      <c r="D98" s="58"/>
      <c r="E98" s="19">
        <f t="shared" ref="E98:Q98" si="39">SUM(E99:E100)</f>
        <v>3211.12</v>
      </c>
      <c r="F98" s="19">
        <f t="shared" si="39"/>
        <v>3211.12</v>
      </c>
      <c r="G98" s="19">
        <f t="shared" si="39"/>
        <v>3211.12</v>
      </c>
      <c r="H98" s="19">
        <f t="shared" si="39"/>
        <v>3211.12</v>
      </c>
      <c r="I98" s="19">
        <f t="shared" si="39"/>
        <v>3211.12</v>
      </c>
      <c r="J98" s="19">
        <f t="shared" si="39"/>
        <v>3211.12</v>
      </c>
      <c r="K98" s="19">
        <f t="shared" si="39"/>
        <v>3211.12</v>
      </c>
      <c r="L98" s="19">
        <f t="shared" si="39"/>
        <v>3211.12</v>
      </c>
      <c r="M98" s="19">
        <f t="shared" si="39"/>
        <v>3211.12</v>
      </c>
      <c r="N98" s="19">
        <f t="shared" si="39"/>
        <v>3211.12</v>
      </c>
      <c r="O98" s="19">
        <f t="shared" si="39"/>
        <v>3211.12</v>
      </c>
      <c r="P98" s="19">
        <f t="shared" si="39"/>
        <v>3211.12</v>
      </c>
      <c r="Q98" s="19">
        <f t="shared" si="39"/>
        <v>38533.439999999995</v>
      </c>
    </row>
    <row r="99" spans="1:17" x14ac:dyDescent="0.2">
      <c r="A99" s="9">
        <v>1511</v>
      </c>
      <c r="B99" s="10" t="s">
        <v>34</v>
      </c>
      <c r="C99" s="7">
        <v>1100118</v>
      </c>
      <c r="D99" s="7" t="s">
        <v>97</v>
      </c>
      <c r="E99" s="12">
        <v>1351.12</v>
      </c>
      <c r="F99" s="12">
        <v>1351.12</v>
      </c>
      <c r="G99" s="12">
        <v>1351.12</v>
      </c>
      <c r="H99" s="12">
        <v>1351.12</v>
      </c>
      <c r="I99" s="12">
        <v>1351.12</v>
      </c>
      <c r="J99" s="12">
        <v>1351.12</v>
      </c>
      <c r="K99" s="12">
        <v>1351.12</v>
      </c>
      <c r="L99" s="12">
        <v>1351.12</v>
      </c>
      <c r="M99" s="12">
        <v>1351.12</v>
      </c>
      <c r="N99" s="12">
        <v>1351.12</v>
      </c>
      <c r="O99" s="12">
        <v>1351.12</v>
      </c>
      <c r="P99" s="12">
        <v>1351.12</v>
      </c>
      <c r="Q99" s="12">
        <f>SUM(E99:P99)</f>
        <v>16213.439999999995</v>
      </c>
    </row>
    <row r="100" spans="1:17" x14ac:dyDescent="0.2">
      <c r="A100" s="9">
        <v>1592</v>
      </c>
      <c r="B100" s="10" t="s">
        <v>59</v>
      </c>
      <c r="C100" s="7">
        <v>1100118</v>
      </c>
      <c r="D100" s="7" t="s">
        <v>97</v>
      </c>
      <c r="E100" s="12">
        <v>1860</v>
      </c>
      <c r="F100" s="12">
        <v>1860</v>
      </c>
      <c r="G100" s="12">
        <v>1860</v>
      </c>
      <c r="H100" s="12">
        <v>1860</v>
      </c>
      <c r="I100" s="12">
        <v>1860</v>
      </c>
      <c r="J100" s="12">
        <v>1860</v>
      </c>
      <c r="K100" s="12">
        <v>1860</v>
      </c>
      <c r="L100" s="12">
        <v>1860</v>
      </c>
      <c r="M100" s="12">
        <v>1860</v>
      </c>
      <c r="N100" s="12">
        <v>1860</v>
      </c>
      <c r="O100" s="12">
        <v>1860</v>
      </c>
      <c r="P100" s="12">
        <v>1860</v>
      </c>
      <c r="Q100" s="12">
        <f>SUM(E100:P100)</f>
        <v>22320</v>
      </c>
    </row>
    <row r="101" spans="1:17" x14ac:dyDescent="0.2">
      <c r="A101" s="60">
        <v>1700</v>
      </c>
      <c r="B101" s="61" t="s">
        <v>101</v>
      </c>
      <c r="C101" s="58"/>
      <c r="D101" s="58"/>
      <c r="E101" s="46">
        <f t="shared" ref="E101:Q101" si="40">SUM(E102)</f>
        <v>5404.49</v>
      </c>
      <c r="F101" s="46">
        <f t="shared" si="40"/>
        <v>5404.49</v>
      </c>
      <c r="G101" s="46">
        <f t="shared" si="40"/>
        <v>5404.49</v>
      </c>
      <c r="H101" s="46">
        <f t="shared" si="40"/>
        <v>5404.49</v>
      </c>
      <c r="I101" s="46">
        <f t="shared" si="40"/>
        <v>5404.49</v>
      </c>
      <c r="J101" s="46">
        <f t="shared" si="40"/>
        <v>5404.49</v>
      </c>
      <c r="K101" s="46">
        <f t="shared" si="40"/>
        <v>5404.49</v>
      </c>
      <c r="L101" s="46">
        <f t="shared" si="40"/>
        <v>5404.49</v>
      </c>
      <c r="M101" s="46">
        <f t="shared" si="40"/>
        <v>5404.49</v>
      </c>
      <c r="N101" s="46">
        <f t="shared" si="40"/>
        <v>5404.49</v>
      </c>
      <c r="O101" s="46">
        <f t="shared" si="40"/>
        <v>5404.49</v>
      </c>
      <c r="P101" s="46">
        <f t="shared" si="40"/>
        <v>5404.49</v>
      </c>
      <c r="Q101" s="46">
        <f t="shared" si="40"/>
        <v>64853.879999999983</v>
      </c>
    </row>
    <row r="102" spans="1:17" x14ac:dyDescent="0.2">
      <c r="A102" s="9">
        <v>1711</v>
      </c>
      <c r="B102" s="10" t="s">
        <v>101</v>
      </c>
      <c r="C102" s="7">
        <v>1100118</v>
      </c>
      <c r="D102" s="7" t="s">
        <v>97</v>
      </c>
      <c r="E102" s="12">
        <v>5404.49</v>
      </c>
      <c r="F102" s="12">
        <v>5404.49</v>
      </c>
      <c r="G102" s="12">
        <v>5404.49</v>
      </c>
      <c r="H102" s="12">
        <v>5404.49</v>
      </c>
      <c r="I102" s="12">
        <v>5404.49</v>
      </c>
      <c r="J102" s="12">
        <v>5404.49</v>
      </c>
      <c r="K102" s="12">
        <v>5404.49</v>
      </c>
      <c r="L102" s="12">
        <v>5404.49</v>
      </c>
      <c r="M102" s="12">
        <v>5404.49</v>
      </c>
      <c r="N102" s="12">
        <v>5404.49</v>
      </c>
      <c r="O102" s="12">
        <v>5404.49</v>
      </c>
      <c r="P102" s="12">
        <v>5404.49</v>
      </c>
      <c r="Q102" s="13">
        <f>SUM(E102:P102)</f>
        <v>64853.879999999983</v>
      </c>
    </row>
    <row r="103" spans="1:17" x14ac:dyDescent="0.2">
      <c r="A103" s="47">
        <v>2000</v>
      </c>
      <c r="B103" s="48" t="s">
        <v>37</v>
      </c>
      <c r="C103" s="47"/>
      <c r="D103" s="47"/>
      <c r="E103" s="49">
        <f>+E104+E108</f>
        <v>6250</v>
      </c>
      <c r="F103" s="49">
        <f t="shared" ref="F103:Q103" si="41">+F104+F108</f>
        <v>3500</v>
      </c>
      <c r="G103" s="49">
        <f t="shared" si="41"/>
        <v>3000</v>
      </c>
      <c r="H103" s="49">
        <f t="shared" si="41"/>
        <v>6750</v>
      </c>
      <c r="I103" s="49">
        <f t="shared" si="41"/>
        <v>3000</v>
      </c>
      <c r="J103" s="49">
        <f t="shared" si="41"/>
        <v>3500</v>
      </c>
      <c r="K103" s="49">
        <f t="shared" si="41"/>
        <v>6250</v>
      </c>
      <c r="L103" s="49">
        <f t="shared" si="41"/>
        <v>3500</v>
      </c>
      <c r="M103" s="49">
        <f t="shared" si="41"/>
        <v>3000</v>
      </c>
      <c r="N103" s="49">
        <f t="shared" si="41"/>
        <v>13500</v>
      </c>
      <c r="O103" s="49">
        <f t="shared" si="41"/>
        <v>3000</v>
      </c>
      <c r="P103" s="49">
        <f t="shared" si="41"/>
        <v>3500</v>
      </c>
      <c r="Q103" s="49">
        <f t="shared" si="41"/>
        <v>58750</v>
      </c>
    </row>
    <row r="104" spans="1:17" x14ac:dyDescent="0.2">
      <c r="A104" s="47">
        <v>2100</v>
      </c>
      <c r="B104" s="48" t="s">
        <v>60</v>
      </c>
      <c r="C104" s="47"/>
      <c r="D104" s="47"/>
      <c r="E104" s="50">
        <f>SUM(E105:E107)</f>
        <v>3250</v>
      </c>
      <c r="F104" s="50">
        <f t="shared" ref="F104:Q104" si="42">SUM(F105:F107)</f>
        <v>500</v>
      </c>
      <c r="G104" s="50">
        <f t="shared" si="42"/>
        <v>0</v>
      </c>
      <c r="H104" s="50">
        <f t="shared" si="42"/>
        <v>3750</v>
      </c>
      <c r="I104" s="50">
        <f t="shared" si="42"/>
        <v>0</v>
      </c>
      <c r="J104" s="50">
        <f t="shared" si="42"/>
        <v>500</v>
      </c>
      <c r="K104" s="50">
        <f t="shared" si="42"/>
        <v>3250</v>
      </c>
      <c r="L104" s="50">
        <f t="shared" si="42"/>
        <v>500</v>
      </c>
      <c r="M104" s="50">
        <f t="shared" si="42"/>
        <v>0</v>
      </c>
      <c r="N104" s="50">
        <f t="shared" si="42"/>
        <v>10500</v>
      </c>
      <c r="O104" s="50">
        <f t="shared" si="42"/>
        <v>0</v>
      </c>
      <c r="P104" s="50">
        <f t="shared" si="42"/>
        <v>500</v>
      </c>
      <c r="Q104" s="50">
        <f t="shared" si="42"/>
        <v>22750</v>
      </c>
    </row>
    <row r="105" spans="1:17" x14ac:dyDescent="0.2">
      <c r="A105" s="7">
        <v>2111</v>
      </c>
      <c r="B105" s="6" t="s">
        <v>39</v>
      </c>
      <c r="C105" s="7">
        <v>1100118</v>
      </c>
      <c r="D105" s="7" t="s">
        <v>97</v>
      </c>
      <c r="E105" s="12">
        <v>2500</v>
      </c>
      <c r="F105" s="12"/>
      <c r="G105" s="12"/>
      <c r="H105" s="12">
        <v>2500</v>
      </c>
      <c r="I105" s="12"/>
      <c r="J105" s="12"/>
      <c r="K105" s="12">
        <v>2500</v>
      </c>
      <c r="L105" s="12"/>
      <c r="M105" s="12"/>
      <c r="N105" s="12">
        <v>2500</v>
      </c>
      <c r="O105" s="12"/>
      <c r="P105" s="12"/>
      <c r="Q105" s="13">
        <f>SUM(E105:P105)</f>
        <v>10000</v>
      </c>
    </row>
    <row r="106" spans="1:17" x14ac:dyDescent="0.2">
      <c r="A106" s="7">
        <v>2121</v>
      </c>
      <c r="B106" s="6" t="s">
        <v>40</v>
      </c>
      <c r="C106" s="7"/>
      <c r="D106" s="7"/>
      <c r="E106" s="12"/>
      <c r="F106" s="12">
        <v>500</v>
      </c>
      <c r="G106" s="12"/>
      <c r="H106" s="12">
        <v>500</v>
      </c>
      <c r="I106" s="12"/>
      <c r="J106" s="12">
        <v>500</v>
      </c>
      <c r="K106" s="12"/>
      <c r="L106" s="12">
        <v>500</v>
      </c>
      <c r="M106" s="12"/>
      <c r="N106" s="12">
        <v>500</v>
      </c>
      <c r="O106" s="12"/>
      <c r="P106" s="12">
        <v>500</v>
      </c>
      <c r="Q106" s="13">
        <f>SUM(E106:P106)</f>
        <v>3000</v>
      </c>
    </row>
    <row r="107" spans="1:17" x14ac:dyDescent="0.2">
      <c r="A107" s="7">
        <v>2161</v>
      </c>
      <c r="B107" s="6" t="s">
        <v>102</v>
      </c>
      <c r="C107" s="7">
        <v>1100118</v>
      </c>
      <c r="D107" s="7" t="s">
        <v>97</v>
      </c>
      <c r="E107" s="14">
        <v>750</v>
      </c>
      <c r="F107" s="14"/>
      <c r="G107" s="14"/>
      <c r="H107" s="14">
        <v>750</v>
      </c>
      <c r="I107" s="14"/>
      <c r="J107" s="14"/>
      <c r="K107" s="14">
        <v>750</v>
      </c>
      <c r="L107" s="14"/>
      <c r="M107" s="14"/>
      <c r="N107" s="14">
        <v>7500</v>
      </c>
      <c r="O107" s="14"/>
      <c r="P107" s="14"/>
      <c r="Q107" s="13">
        <f>SUM(E107:P107)</f>
        <v>9750</v>
      </c>
    </row>
    <row r="108" spans="1:17" x14ac:dyDescent="0.2">
      <c r="A108" s="58">
        <v>2600</v>
      </c>
      <c r="B108" s="57" t="s">
        <v>42</v>
      </c>
      <c r="C108" s="56"/>
      <c r="D108" s="56"/>
      <c r="E108" s="62">
        <f t="shared" ref="E108:Q108" si="43">SUM(E109)</f>
        <v>3000</v>
      </c>
      <c r="F108" s="62">
        <f t="shared" si="43"/>
        <v>3000</v>
      </c>
      <c r="G108" s="62">
        <f t="shared" si="43"/>
        <v>3000</v>
      </c>
      <c r="H108" s="62">
        <f t="shared" si="43"/>
        <v>3000</v>
      </c>
      <c r="I108" s="62">
        <f t="shared" si="43"/>
        <v>3000</v>
      </c>
      <c r="J108" s="62">
        <f t="shared" si="43"/>
        <v>3000</v>
      </c>
      <c r="K108" s="62">
        <f t="shared" si="43"/>
        <v>3000</v>
      </c>
      <c r="L108" s="62">
        <f t="shared" si="43"/>
        <v>3000</v>
      </c>
      <c r="M108" s="62">
        <f t="shared" si="43"/>
        <v>3000</v>
      </c>
      <c r="N108" s="62">
        <f t="shared" si="43"/>
        <v>3000</v>
      </c>
      <c r="O108" s="62">
        <f t="shared" si="43"/>
        <v>3000</v>
      </c>
      <c r="P108" s="62">
        <f t="shared" si="43"/>
        <v>3000</v>
      </c>
      <c r="Q108" s="62">
        <f t="shared" si="43"/>
        <v>36000</v>
      </c>
    </row>
    <row r="109" spans="1:17" x14ac:dyDescent="0.2">
      <c r="A109" s="7">
        <v>2612</v>
      </c>
      <c r="B109" s="6" t="s">
        <v>43</v>
      </c>
      <c r="C109" s="7">
        <v>1100118</v>
      </c>
      <c r="D109" s="7" t="s">
        <v>97</v>
      </c>
      <c r="E109" s="14">
        <v>3000</v>
      </c>
      <c r="F109" s="14">
        <v>3000</v>
      </c>
      <c r="G109" s="14">
        <v>3000</v>
      </c>
      <c r="H109" s="14">
        <v>3000</v>
      </c>
      <c r="I109" s="14">
        <v>3000</v>
      </c>
      <c r="J109" s="14">
        <v>3000</v>
      </c>
      <c r="K109" s="14">
        <v>3000</v>
      </c>
      <c r="L109" s="14">
        <v>3000</v>
      </c>
      <c r="M109" s="14">
        <v>3000</v>
      </c>
      <c r="N109" s="14">
        <v>3000</v>
      </c>
      <c r="O109" s="14">
        <v>3000</v>
      </c>
      <c r="P109" s="14">
        <v>3000</v>
      </c>
      <c r="Q109" s="13">
        <f>SUM(E109:P109)</f>
        <v>36000</v>
      </c>
    </row>
    <row r="110" spans="1:17" x14ac:dyDescent="0.2">
      <c r="A110" s="43">
        <v>3000</v>
      </c>
      <c r="B110" s="51" t="s">
        <v>44</v>
      </c>
      <c r="C110" s="47"/>
      <c r="D110" s="47"/>
      <c r="E110" s="49">
        <f>+E111+E113</f>
        <v>550</v>
      </c>
      <c r="F110" s="49">
        <f t="shared" ref="F110:Q110" si="44">+F111+F113</f>
        <v>5550</v>
      </c>
      <c r="G110" s="49">
        <f t="shared" si="44"/>
        <v>19009.349999999999</v>
      </c>
      <c r="H110" s="49">
        <f t="shared" si="44"/>
        <v>550</v>
      </c>
      <c r="I110" s="49">
        <f t="shared" si="44"/>
        <v>5550</v>
      </c>
      <c r="J110" s="49">
        <f t="shared" si="44"/>
        <v>825</v>
      </c>
      <c r="K110" s="49">
        <f t="shared" si="44"/>
        <v>550</v>
      </c>
      <c r="L110" s="49">
        <f t="shared" si="44"/>
        <v>5550</v>
      </c>
      <c r="M110" s="49">
        <f t="shared" si="44"/>
        <v>550</v>
      </c>
      <c r="N110" s="49">
        <f t="shared" si="44"/>
        <v>550</v>
      </c>
      <c r="O110" s="49">
        <f t="shared" si="44"/>
        <v>8825</v>
      </c>
      <c r="P110" s="49">
        <f t="shared" si="44"/>
        <v>1650</v>
      </c>
      <c r="Q110" s="49">
        <f t="shared" si="44"/>
        <v>49709.35</v>
      </c>
    </row>
    <row r="111" spans="1:17" x14ac:dyDescent="0.2">
      <c r="A111" s="43">
        <v>3600</v>
      </c>
      <c r="B111" s="51" t="s">
        <v>103</v>
      </c>
      <c r="C111" s="43"/>
      <c r="D111" s="52"/>
      <c r="E111" s="66">
        <f>SUM(E112)</f>
        <v>0</v>
      </c>
      <c r="F111" s="66">
        <f t="shared" ref="F111:Q111" si="45">SUM(F112)</f>
        <v>5000</v>
      </c>
      <c r="G111" s="66">
        <f t="shared" si="45"/>
        <v>18459.349999999999</v>
      </c>
      <c r="H111" s="66">
        <f t="shared" si="45"/>
        <v>0</v>
      </c>
      <c r="I111" s="66">
        <f t="shared" si="45"/>
        <v>5000</v>
      </c>
      <c r="J111" s="66">
        <f t="shared" si="45"/>
        <v>0</v>
      </c>
      <c r="K111" s="66">
        <f t="shared" si="45"/>
        <v>0</v>
      </c>
      <c r="L111" s="66">
        <f t="shared" si="45"/>
        <v>5000</v>
      </c>
      <c r="M111" s="66">
        <f t="shared" si="45"/>
        <v>0</v>
      </c>
      <c r="N111" s="66">
        <f t="shared" si="45"/>
        <v>0</v>
      </c>
      <c r="O111" s="66">
        <f t="shared" si="45"/>
        <v>8000</v>
      </c>
      <c r="P111" s="66">
        <f t="shared" si="45"/>
        <v>0</v>
      </c>
      <c r="Q111" s="66">
        <f t="shared" si="45"/>
        <v>41459.35</v>
      </c>
    </row>
    <row r="112" spans="1:17" x14ac:dyDescent="0.2">
      <c r="A112" s="7">
        <v>3621</v>
      </c>
      <c r="B112" s="6" t="s">
        <v>104</v>
      </c>
      <c r="C112" s="7">
        <v>1100318</v>
      </c>
      <c r="D112" s="7" t="s">
        <v>97</v>
      </c>
      <c r="E112" s="12"/>
      <c r="F112" s="12">
        <v>5000</v>
      </c>
      <c r="G112" s="12">
        <v>18459.349999999999</v>
      </c>
      <c r="H112" s="12"/>
      <c r="I112" s="12">
        <v>5000</v>
      </c>
      <c r="J112" s="12"/>
      <c r="K112" s="12"/>
      <c r="L112" s="12">
        <v>5000</v>
      </c>
      <c r="M112" s="12"/>
      <c r="N112" s="12"/>
      <c r="O112" s="12">
        <v>8000</v>
      </c>
      <c r="P112" s="12"/>
      <c r="Q112" s="13">
        <f>SUM(E112:P112)</f>
        <v>41459.35</v>
      </c>
    </row>
    <row r="113" spans="1:17" x14ac:dyDescent="0.2">
      <c r="A113" s="58">
        <v>3900</v>
      </c>
      <c r="B113" s="57" t="s">
        <v>45</v>
      </c>
      <c r="C113" s="7"/>
      <c r="D113" s="7"/>
      <c r="E113" s="12">
        <f>SUM(E114)</f>
        <v>550</v>
      </c>
      <c r="F113" s="12">
        <f t="shared" ref="F113:Q113" si="46">SUM(F114)</f>
        <v>550</v>
      </c>
      <c r="G113" s="12">
        <f t="shared" si="46"/>
        <v>550</v>
      </c>
      <c r="H113" s="12">
        <f t="shared" si="46"/>
        <v>550</v>
      </c>
      <c r="I113" s="12">
        <f t="shared" si="46"/>
        <v>550</v>
      </c>
      <c r="J113" s="12">
        <f t="shared" si="46"/>
        <v>825</v>
      </c>
      <c r="K113" s="12">
        <f t="shared" si="46"/>
        <v>550</v>
      </c>
      <c r="L113" s="12">
        <f t="shared" si="46"/>
        <v>550</v>
      </c>
      <c r="M113" s="12">
        <f t="shared" si="46"/>
        <v>550</v>
      </c>
      <c r="N113" s="12">
        <f t="shared" si="46"/>
        <v>550</v>
      </c>
      <c r="O113" s="12">
        <f t="shared" si="46"/>
        <v>825</v>
      </c>
      <c r="P113" s="12">
        <f t="shared" si="46"/>
        <v>1650</v>
      </c>
      <c r="Q113" s="12">
        <f t="shared" si="46"/>
        <v>8250</v>
      </c>
    </row>
    <row r="114" spans="1:17" x14ac:dyDescent="0.2">
      <c r="A114" s="7">
        <v>3981</v>
      </c>
      <c r="B114" s="6" t="s">
        <v>46</v>
      </c>
      <c r="C114" s="7">
        <v>1100118</v>
      </c>
      <c r="D114" s="7" t="s">
        <v>97</v>
      </c>
      <c r="E114" s="14">
        <v>550</v>
      </c>
      <c r="F114" s="14">
        <v>550</v>
      </c>
      <c r="G114" s="14">
        <v>550</v>
      </c>
      <c r="H114" s="14">
        <v>550</v>
      </c>
      <c r="I114" s="14">
        <v>550</v>
      </c>
      <c r="J114" s="14">
        <v>825</v>
      </c>
      <c r="K114" s="14">
        <v>550</v>
      </c>
      <c r="L114" s="14">
        <v>550</v>
      </c>
      <c r="M114" s="14">
        <v>550</v>
      </c>
      <c r="N114" s="14">
        <v>550</v>
      </c>
      <c r="O114" s="14">
        <v>825</v>
      </c>
      <c r="P114" s="14">
        <v>1650</v>
      </c>
      <c r="Q114" s="13">
        <f>SUM(E114:P114)</f>
        <v>8250</v>
      </c>
    </row>
    <row r="115" spans="1:17" x14ac:dyDescent="0.2">
      <c r="A115" s="60"/>
      <c r="B115" s="47" t="s">
        <v>105</v>
      </c>
      <c r="C115" s="58"/>
      <c r="D115" s="58"/>
      <c r="E115" s="19">
        <f t="shared" ref="E115:Q115" si="47">++E116+E126+E136+E153</f>
        <v>19016.55</v>
      </c>
      <c r="F115" s="19">
        <f t="shared" si="47"/>
        <v>13016.55</v>
      </c>
      <c r="G115" s="19">
        <f t="shared" si="47"/>
        <v>45057.200000000004</v>
      </c>
      <c r="H115" s="19">
        <f t="shared" si="47"/>
        <v>8516.5499999999993</v>
      </c>
      <c r="I115" s="19">
        <f t="shared" si="47"/>
        <v>8516.5499999999993</v>
      </c>
      <c r="J115" s="19">
        <f t="shared" si="47"/>
        <v>28146.23</v>
      </c>
      <c r="K115" s="19">
        <f t="shared" si="47"/>
        <v>20516.55</v>
      </c>
      <c r="L115" s="19">
        <f t="shared" si="47"/>
        <v>8516.5499999999993</v>
      </c>
      <c r="M115" s="19">
        <f t="shared" si="47"/>
        <v>17016.55</v>
      </c>
      <c r="N115" s="19">
        <f t="shared" si="47"/>
        <v>95174.91</v>
      </c>
      <c r="O115" s="19">
        <f t="shared" si="47"/>
        <v>26646.23</v>
      </c>
      <c r="P115" s="19">
        <f t="shared" si="47"/>
        <v>64313.36</v>
      </c>
      <c r="Q115" s="19">
        <f t="shared" si="47"/>
        <v>354453.78</v>
      </c>
    </row>
    <row r="116" spans="1:17" x14ac:dyDescent="0.2">
      <c r="A116" s="58">
        <v>1000</v>
      </c>
      <c r="B116" s="71" t="s">
        <v>30</v>
      </c>
      <c r="C116" s="58"/>
      <c r="D116" s="58"/>
      <c r="E116" s="19">
        <f>+E117+E120+E124</f>
        <v>5816.55</v>
      </c>
      <c r="F116" s="19">
        <f t="shared" ref="F116:Q116" si="48">+F117+F120+F124</f>
        <v>5816.55</v>
      </c>
      <c r="G116" s="19">
        <f t="shared" si="48"/>
        <v>5816.55</v>
      </c>
      <c r="H116" s="19">
        <f t="shared" si="48"/>
        <v>5816.55</v>
      </c>
      <c r="I116" s="19">
        <f t="shared" si="48"/>
        <v>5816.55</v>
      </c>
      <c r="J116" s="19">
        <f t="shared" si="48"/>
        <v>11446.23</v>
      </c>
      <c r="K116" s="19">
        <f t="shared" si="48"/>
        <v>5816.55</v>
      </c>
      <c r="L116" s="19">
        <f t="shared" si="48"/>
        <v>5816.55</v>
      </c>
      <c r="M116" s="19">
        <f t="shared" si="48"/>
        <v>5816.55</v>
      </c>
      <c r="N116" s="19">
        <f t="shared" si="48"/>
        <v>90974.91</v>
      </c>
      <c r="O116" s="19">
        <f t="shared" si="48"/>
        <v>11446.23</v>
      </c>
      <c r="P116" s="19">
        <f t="shared" si="48"/>
        <v>62113.36</v>
      </c>
      <c r="Q116" s="19">
        <f t="shared" si="48"/>
        <v>222513.13</v>
      </c>
    </row>
    <row r="117" spans="1:17" x14ac:dyDescent="0.2">
      <c r="A117" s="56">
        <v>1300</v>
      </c>
      <c r="B117" s="57" t="s">
        <v>50</v>
      </c>
      <c r="C117" s="58"/>
      <c r="D117" s="58"/>
      <c r="E117" s="46">
        <f t="shared" ref="E117:Q117" si="49">SUM(E118:E119)</f>
        <v>0</v>
      </c>
      <c r="F117" s="46">
        <f t="shared" si="49"/>
        <v>0</v>
      </c>
      <c r="G117" s="46">
        <f t="shared" si="49"/>
        <v>0</v>
      </c>
      <c r="H117" s="46">
        <f t="shared" si="49"/>
        <v>0</v>
      </c>
      <c r="I117" s="46">
        <f t="shared" si="49"/>
        <v>0</v>
      </c>
      <c r="J117" s="46">
        <f t="shared" si="49"/>
        <v>5629.68</v>
      </c>
      <c r="K117" s="46">
        <f t="shared" si="49"/>
        <v>0</v>
      </c>
      <c r="L117" s="46">
        <f t="shared" si="49"/>
        <v>0</v>
      </c>
      <c r="M117" s="46">
        <f t="shared" si="49"/>
        <v>0</v>
      </c>
      <c r="N117" s="46">
        <f t="shared" si="49"/>
        <v>0</v>
      </c>
      <c r="O117" s="46">
        <f t="shared" si="49"/>
        <v>5629.68</v>
      </c>
      <c r="P117" s="46">
        <f t="shared" si="49"/>
        <v>56296.81</v>
      </c>
      <c r="Q117" s="46">
        <f t="shared" si="49"/>
        <v>67556.17</v>
      </c>
    </row>
    <row r="118" spans="1:17" x14ac:dyDescent="0.2">
      <c r="A118" s="9">
        <v>1321</v>
      </c>
      <c r="B118" s="10" t="s">
        <v>51</v>
      </c>
      <c r="C118" s="7">
        <v>1400318</v>
      </c>
      <c r="D118" s="7" t="s">
        <v>97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6">
        <v>5629.68</v>
      </c>
      <c r="K118" s="12">
        <v>0</v>
      </c>
      <c r="L118" s="12">
        <v>0</v>
      </c>
      <c r="M118" s="12">
        <v>0</v>
      </c>
      <c r="N118" s="12">
        <v>0</v>
      </c>
      <c r="O118" s="12">
        <v>5629.68</v>
      </c>
      <c r="P118" s="12">
        <v>0</v>
      </c>
      <c r="Q118" s="13">
        <f>SUM(E118:P118)</f>
        <v>11259.36</v>
      </c>
    </row>
    <row r="119" spans="1:17" x14ac:dyDescent="0.2">
      <c r="A119" s="9">
        <v>1323</v>
      </c>
      <c r="B119" s="10" t="s">
        <v>52</v>
      </c>
      <c r="C119" s="7">
        <v>1400318</v>
      </c>
      <c r="D119" s="7" t="s">
        <v>97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56296.81</v>
      </c>
      <c r="Q119" s="13">
        <f>SUM(E119:P119)</f>
        <v>56296.81</v>
      </c>
    </row>
    <row r="120" spans="1:17" x14ac:dyDescent="0.2">
      <c r="A120" s="60">
        <v>1400</v>
      </c>
      <c r="B120" s="61" t="s">
        <v>53</v>
      </c>
      <c r="C120" s="58"/>
      <c r="D120" s="58"/>
      <c r="E120" s="46">
        <f t="shared" ref="E120:Q120" si="50">SUM(E121:E123)</f>
        <v>5816.55</v>
      </c>
      <c r="F120" s="46">
        <f t="shared" si="50"/>
        <v>5816.55</v>
      </c>
      <c r="G120" s="46">
        <f t="shared" si="50"/>
        <v>5816.55</v>
      </c>
      <c r="H120" s="46">
        <f t="shared" si="50"/>
        <v>5816.55</v>
      </c>
      <c r="I120" s="46">
        <f t="shared" si="50"/>
        <v>5816.55</v>
      </c>
      <c r="J120" s="46">
        <f t="shared" si="50"/>
        <v>5816.55</v>
      </c>
      <c r="K120" s="46">
        <f t="shared" si="50"/>
        <v>5816.55</v>
      </c>
      <c r="L120" s="46">
        <f t="shared" si="50"/>
        <v>5816.55</v>
      </c>
      <c r="M120" s="46">
        <f t="shared" si="50"/>
        <v>5816.55</v>
      </c>
      <c r="N120" s="46">
        <f t="shared" si="50"/>
        <v>5816.55</v>
      </c>
      <c r="O120" s="46">
        <f t="shared" si="50"/>
        <v>5816.55</v>
      </c>
      <c r="P120" s="46">
        <f t="shared" si="50"/>
        <v>5816.55</v>
      </c>
      <c r="Q120" s="46">
        <f t="shared" si="50"/>
        <v>69798.600000000006</v>
      </c>
    </row>
    <row r="121" spans="1:17" x14ac:dyDescent="0.2">
      <c r="A121" s="9">
        <v>1413</v>
      </c>
      <c r="B121" s="10" t="s">
        <v>54</v>
      </c>
      <c r="C121" s="7">
        <v>1400318</v>
      </c>
      <c r="D121" s="7" t="s">
        <v>97</v>
      </c>
      <c r="E121" s="12">
        <v>3638.08</v>
      </c>
      <c r="F121" s="12">
        <v>3638.08</v>
      </c>
      <c r="G121" s="12">
        <v>3638.08</v>
      </c>
      <c r="H121" s="12">
        <v>3638.08</v>
      </c>
      <c r="I121" s="12">
        <v>3638.08</v>
      </c>
      <c r="J121" s="12">
        <v>3638.08</v>
      </c>
      <c r="K121" s="12">
        <v>3638.08</v>
      </c>
      <c r="L121" s="12">
        <v>3638.08</v>
      </c>
      <c r="M121" s="12">
        <v>3638.08</v>
      </c>
      <c r="N121" s="12">
        <v>3638.08</v>
      </c>
      <c r="O121" s="12">
        <v>3638.08</v>
      </c>
      <c r="P121" s="12">
        <v>3638.08</v>
      </c>
      <c r="Q121" s="13">
        <f>SUM(E121:P121)</f>
        <v>43656.960000000014</v>
      </c>
    </row>
    <row r="122" spans="1:17" x14ac:dyDescent="0.2">
      <c r="A122" s="9">
        <v>1421</v>
      </c>
      <c r="B122" s="10" t="s">
        <v>55</v>
      </c>
      <c r="C122" s="7">
        <v>1400318</v>
      </c>
      <c r="D122" s="7" t="s">
        <v>97</v>
      </c>
      <c r="E122" s="12">
        <v>1556.05</v>
      </c>
      <c r="F122" s="12">
        <v>1556.05</v>
      </c>
      <c r="G122" s="12">
        <v>1556.05</v>
      </c>
      <c r="H122" s="12">
        <v>1556.05</v>
      </c>
      <c r="I122" s="12">
        <v>1556.05</v>
      </c>
      <c r="J122" s="12">
        <v>1556.05</v>
      </c>
      <c r="K122" s="12">
        <v>1556.05</v>
      </c>
      <c r="L122" s="12">
        <v>1556.05</v>
      </c>
      <c r="M122" s="12">
        <v>1556.05</v>
      </c>
      <c r="N122" s="12">
        <v>1556.05</v>
      </c>
      <c r="O122" s="12">
        <v>1556.05</v>
      </c>
      <c r="P122" s="12">
        <v>1556.05</v>
      </c>
      <c r="Q122" s="13">
        <f>SUM(E122:P122)</f>
        <v>18672.599999999995</v>
      </c>
    </row>
    <row r="123" spans="1:17" x14ac:dyDescent="0.2">
      <c r="A123" s="9">
        <v>1431</v>
      </c>
      <c r="B123" s="10" t="s">
        <v>56</v>
      </c>
      <c r="C123" s="7">
        <v>1400318</v>
      </c>
      <c r="D123" s="7" t="s">
        <v>97</v>
      </c>
      <c r="E123" s="12">
        <v>622.41999999999996</v>
      </c>
      <c r="F123" s="12">
        <v>622.41999999999996</v>
      </c>
      <c r="G123" s="12">
        <v>622.41999999999996</v>
      </c>
      <c r="H123" s="12">
        <v>622.41999999999996</v>
      </c>
      <c r="I123" s="12">
        <v>622.41999999999996</v>
      </c>
      <c r="J123" s="12">
        <v>622.41999999999996</v>
      </c>
      <c r="K123" s="12">
        <v>622.41999999999996</v>
      </c>
      <c r="L123" s="12">
        <v>622.41999999999996</v>
      </c>
      <c r="M123" s="12">
        <v>622.41999999999996</v>
      </c>
      <c r="N123" s="12">
        <v>622.41999999999996</v>
      </c>
      <c r="O123" s="12">
        <v>622.41999999999996</v>
      </c>
      <c r="P123" s="12">
        <v>622.41999999999996</v>
      </c>
      <c r="Q123" s="13">
        <f>SUM(E123:P123)</f>
        <v>7469.04</v>
      </c>
    </row>
    <row r="124" spans="1:17" x14ac:dyDescent="0.2">
      <c r="A124" s="60">
        <v>1500</v>
      </c>
      <c r="B124" s="61" t="s">
        <v>57</v>
      </c>
      <c r="C124" s="7"/>
      <c r="D124" s="7"/>
      <c r="E124" s="12">
        <f>+E125</f>
        <v>0</v>
      </c>
      <c r="F124" s="12">
        <f t="shared" ref="F124:Q124" si="51">+F125</f>
        <v>0</v>
      </c>
      <c r="G124" s="12">
        <f t="shared" si="51"/>
        <v>0</v>
      </c>
      <c r="H124" s="12">
        <f t="shared" si="51"/>
        <v>0</v>
      </c>
      <c r="I124" s="12">
        <f t="shared" si="51"/>
        <v>0</v>
      </c>
      <c r="J124" s="12">
        <f t="shared" si="51"/>
        <v>0</v>
      </c>
      <c r="K124" s="12">
        <f t="shared" si="51"/>
        <v>0</v>
      </c>
      <c r="L124" s="12">
        <f t="shared" si="51"/>
        <v>0</v>
      </c>
      <c r="M124" s="12">
        <f t="shared" si="51"/>
        <v>0</v>
      </c>
      <c r="N124" s="12">
        <f t="shared" si="51"/>
        <v>85158.36</v>
      </c>
      <c r="O124" s="12">
        <f t="shared" si="51"/>
        <v>0</v>
      </c>
      <c r="P124" s="12">
        <f t="shared" si="51"/>
        <v>0</v>
      </c>
      <c r="Q124" s="12">
        <f t="shared" si="51"/>
        <v>85158.36</v>
      </c>
    </row>
    <row r="125" spans="1:17" x14ac:dyDescent="0.2">
      <c r="A125" s="63">
        <v>1522</v>
      </c>
      <c r="B125" s="72" t="s">
        <v>58</v>
      </c>
      <c r="C125" s="7">
        <v>1400318</v>
      </c>
      <c r="D125" s="7" t="s">
        <v>97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85158.36</v>
      </c>
      <c r="O125" s="12">
        <v>0</v>
      </c>
      <c r="P125" s="12">
        <v>0</v>
      </c>
      <c r="Q125" s="13">
        <f>SUM(E125:P125)</f>
        <v>85158.36</v>
      </c>
    </row>
    <row r="126" spans="1:17" x14ac:dyDescent="0.2">
      <c r="A126" s="60">
        <v>2000</v>
      </c>
      <c r="B126" s="61" t="s">
        <v>37</v>
      </c>
      <c r="C126" s="60"/>
      <c r="D126" s="60"/>
      <c r="E126" s="19">
        <f t="shared" ref="E126:Q126" si="52">+E127+E130+E132+E134</f>
        <v>3000</v>
      </c>
      <c r="F126" s="19">
        <f t="shared" si="52"/>
        <v>5000</v>
      </c>
      <c r="G126" s="19">
        <f t="shared" si="52"/>
        <v>0</v>
      </c>
      <c r="H126" s="19">
        <f t="shared" si="52"/>
        <v>500</v>
      </c>
      <c r="I126" s="19">
        <f t="shared" si="52"/>
        <v>500</v>
      </c>
      <c r="J126" s="19">
        <f t="shared" si="52"/>
        <v>2500</v>
      </c>
      <c r="K126" s="19">
        <f t="shared" si="52"/>
        <v>500</v>
      </c>
      <c r="L126" s="19">
        <f t="shared" si="52"/>
        <v>500</v>
      </c>
      <c r="M126" s="19">
        <f t="shared" si="52"/>
        <v>0</v>
      </c>
      <c r="N126" s="19">
        <f t="shared" si="52"/>
        <v>500</v>
      </c>
      <c r="O126" s="19">
        <f t="shared" si="52"/>
        <v>1000</v>
      </c>
      <c r="P126" s="19">
        <f t="shared" si="52"/>
        <v>0</v>
      </c>
      <c r="Q126" s="19">
        <f t="shared" si="52"/>
        <v>14000</v>
      </c>
    </row>
    <row r="127" spans="1:17" x14ac:dyDescent="0.2">
      <c r="A127" s="60">
        <v>2100</v>
      </c>
      <c r="B127" s="61" t="s">
        <v>38</v>
      </c>
      <c r="C127" s="60"/>
      <c r="D127" s="60"/>
      <c r="E127" s="19">
        <f t="shared" ref="E127:Q127" si="53">SUM(E128:E129)</f>
        <v>2500</v>
      </c>
      <c r="F127" s="19">
        <f t="shared" si="53"/>
        <v>0</v>
      </c>
      <c r="G127" s="19">
        <f t="shared" si="53"/>
        <v>0</v>
      </c>
      <c r="H127" s="19">
        <f t="shared" si="53"/>
        <v>500</v>
      </c>
      <c r="I127" s="19">
        <f t="shared" si="53"/>
        <v>0</v>
      </c>
      <c r="J127" s="19">
        <f t="shared" si="53"/>
        <v>2000</v>
      </c>
      <c r="K127" s="19">
        <f t="shared" si="53"/>
        <v>500</v>
      </c>
      <c r="L127" s="19">
        <f t="shared" si="53"/>
        <v>0</v>
      </c>
      <c r="M127" s="19">
        <f t="shared" si="53"/>
        <v>0</v>
      </c>
      <c r="N127" s="19">
        <f t="shared" si="53"/>
        <v>500</v>
      </c>
      <c r="O127" s="19">
        <f t="shared" si="53"/>
        <v>0</v>
      </c>
      <c r="P127" s="19">
        <f t="shared" si="53"/>
        <v>0</v>
      </c>
      <c r="Q127" s="19">
        <f t="shared" si="53"/>
        <v>6000</v>
      </c>
    </row>
    <row r="128" spans="1:17" x14ac:dyDescent="0.2">
      <c r="A128" s="7">
        <v>2121</v>
      </c>
      <c r="B128" s="6" t="s">
        <v>40</v>
      </c>
      <c r="C128" s="7">
        <v>1400318</v>
      </c>
      <c r="D128" s="7" t="s">
        <v>97</v>
      </c>
      <c r="E128" s="14">
        <v>500</v>
      </c>
      <c r="F128" s="14"/>
      <c r="G128" s="14"/>
      <c r="H128" s="14">
        <v>500</v>
      </c>
      <c r="I128" s="14"/>
      <c r="J128" s="14"/>
      <c r="K128" s="14">
        <v>500</v>
      </c>
      <c r="L128" s="14"/>
      <c r="M128" s="14"/>
      <c r="N128" s="14">
        <v>500</v>
      </c>
      <c r="O128" s="14"/>
      <c r="P128" s="14"/>
      <c r="Q128" s="13">
        <f>SUM(E128:P128)</f>
        <v>2000</v>
      </c>
    </row>
    <row r="129" spans="1:17" x14ac:dyDescent="0.2">
      <c r="A129" s="7">
        <v>2151</v>
      </c>
      <c r="B129" s="6" t="s">
        <v>62</v>
      </c>
      <c r="C129" s="7">
        <v>1400318</v>
      </c>
      <c r="D129" s="7" t="s">
        <v>97</v>
      </c>
      <c r="E129" s="14">
        <v>2000</v>
      </c>
      <c r="F129" s="14"/>
      <c r="G129" s="14"/>
      <c r="H129" s="14"/>
      <c r="I129" s="14"/>
      <c r="J129" s="14">
        <v>2000</v>
      </c>
      <c r="K129" s="14"/>
      <c r="L129" s="14"/>
      <c r="M129" s="14"/>
      <c r="N129" s="14"/>
      <c r="O129" s="14"/>
      <c r="P129" s="14"/>
      <c r="Q129" s="13">
        <f>SUM(E129:P129)</f>
        <v>4000</v>
      </c>
    </row>
    <row r="130" spans="1:17" x14ac:dyDescent="0.2">
      <c r="A130" s="43">
        <v>2200</v>
      </c>
      <c r="B130" s="51" t="s">
        <v>63</v>
      </c>
      <c r="C130" s="7"/>
      <c r="D130" s="7"/>
      <c r="E130" s="14">
        <f t="shared" ref="E130:Q130" si="54">SUM(E131)</f>
        <v>0</v>
      </c>
      <c r="F130" s="14">
        <f t="shared" si="54"/>
        <v>500</v>
      </c>
      <c r="G130" s="14">
        <f t="shared" si="54"/>
        <v>0</v>
      </c>
      <c r="H130" s="14">
        <f t="shared" si="54"/>
        <v>0</v>
      </c>
      <c r="I130" s="14">
        <f t="shared" si="54"/>
        <v>500</v>
      </c>
      <c r="J130" s="14">
        <f t="shared" si="54"/>
        <v>0</v>
      </c>
      <c r="K130" s="14">
        <f t="shared" si="54"/>
        <v>0</v>
      </c>
      <c r="L130" s="14">
        <f t="shared" si="54"/>
        <v>500</v>
      </c>
      <c r="M130" s="14">
        <f t="shared" si="54"/>
        <v>0</v>
      </c>
      <c r="N130" s="14">
        <f t="shared" si="54"/>
        <v>0</v>
      </c>
      <c r="O130" s="14">
        <f t="shared" si="54"/>
        <v>500</v>
      </c>
      <c r="P130" s="14">
        <f t="shared" si="54"/>
        <v>0</v>
      </c>
      <c r="Q130" s="14">
        <f t="shared" si="54"/>
        <v>2000</v>
      </c>
    </row>
    <row r="131" spans="1:17" x14ac:dyDescent="0.2">
      <c r="A131" s="7">
        <v>2212</v>
      </c>
      <c r="B131" s="6" t="s">
        <v>64</v>
      </c>
      <c r="C131" s="7">
        <v>1400318</v>
      </c>
      <c r="D131" s="7" t="s">
        <v>97</v>
      </c>
      <c r="E131" s="14"/>
      <c r="F131" s="14">
        <v>500</v>
      </c>
      <c r="G131" s="14"/>
      <c r="H131" s="14"/>
      <c r="I131" s="14">
        <v>500</v>
      </c>
      <c r="J131" s="14"/>
      <c r="K131" s="14"/>
      <c r="L131" s="14">
        <v>500</v>
      </c>
      <c r="M131" s="14"/>
      <c r="N131" s="14"/>
      <c r="O131" s="14">
        <v>500</v>
      </c>
      <c r="P131" s="14"/>
      <c r="Q131" s="13">
        <f>SUM(E131:P131)</f>
        <v>2000</v>
      </c>
    </row>
    <row r="132" spans="1:17" x14ac:dyDescent="0.2">
      <c r="A132" s="58">
        <v>2600</v>
      </c>
      <c r="B132" s="57" t="s">
        <v>42</v>
      </c>
      <c r="C132" s="56"/>
      <c r="D132" s="56"/>
      <c r="E132" s="62">
        <f t="shared" ref="E132:Q132" si="55">SUM(E133)</f>
        <v>500</v>
      </c>
      <c r="F132" s="62">
        <f t="shared" si="55"/>
        <v>0</v>
      </c>
      <c r="G132" s="62">
        <f t="shared" si="55"/>
        <v>0</v>
      </c>
      <c r="H132" s="62">
        <f t="shared" si="55"/>
        <v>0</v>
      </c>
      <c r="I132" s="62">
        <f t="shared" si="55"/>
        <v>0</v>
      </c>
      <c r="J132" s="62">
        <f t="shared" si="55"/>
        <v>500</v>
      </c>
      <c r="K132" s="62">
        <f t="shared" si="55"/>
        <v>0</v>
      </c>
      <c r="L132" s="62">
        <f t="shared" si="55"/>
        <v>0</v>
      </c>
      <c r="M132" s="62">
        <f t="shared" si="55"/>
        <v>0</v>
      </c>
      <c r="N132" s="62">
        <f t="shared" si="55"/>
        <v>0</v>
      </c>
      <c r="O132" s="62">
        <f t="shared" si="55"/>
        <v>500</v>
      </c>
      <c r="P132" s="62">
        <f t="shared" si="55"/>
        <v>0</v>
      </c>
      <c r="Q132" s="62">
        <f t="shared" si="55"/>
        <v>1500</v>
      </c>
    </row>
    <row r="133" spans="1:17" x14ac:dyDescent="0.2">
      <c r="A133" s="7">
        <v>2612</v>
      </c>
      <c r="B133" s="6" t="s">
        <v>43</v>
      </c>
      <c r="C133" s="7">
        <v>1400318</v>
      </c>
      <c r="D133" s="7" t="s">
        <v>97</v>
      </c>
      <c r="E133" s="14">
        <v>500</v>
      </c>
      <c r="F133" s="14">
        <v>0</v>
      </c>
      <c r="G133" s="14">
        <v>0</v>
      </c>
      <c r="H133" s="14">
        <v>0</v>
      </c>
      <c r="I133" s="14">
        <v>0</v>
      </c>
      <c r="J133" s="14">
        <v>500</v>
      </c>
      <c r="K133" s="14">
        <v>0</v>
      </c>
      <c r="L133" s="14">
        <v>0</v>
      </c>
      <c r="M133" s="14">
        <v>0</v>
      </c>
      <c r="N133" s="14">
        <v>0</v>
      </c>
      <c r="O133" s="14">
        <v>500</v>
      </c>
      <c r="P133" s="14">
        <v>0</v>
      </c>
      <c r="Q133" s="13">
        <f>SUM(E133:P133)</f>
        <v>1500</v>
      </c>
    </row>
    <row r="134" spans="1:17" x14ac:dyDescent="0.2">
      <c r="A134" s="43">
        <v>2700</v>
      </c>
      <c r="B134" s="51" t="s">
        <v>106</v>
      </c>
      <c r="C134" s="52"/>
      <c r="D134" s="52"/>
      <c r="E134" s="73">
        <f t="shared" ref="E134:Q134" si="56">SUM(E135)</f>
        <v>0</v>
      </c>
      <c r="F134" s="73">
        <f t="shared" si="56"/>
        <v>4500</v>
      </c>
      <c r="G134" s="73">
        <f t="shared" si="56"/>
        <v>0</v>
      </c>
      <c r="H134" s="73">
        <f t="shared" si="56"/>
        <v>0</v>
      </c>
      <c r="I134" s="73">
        <f t="shared" si="56"/>
        <v>0</v>
      </c>
      <c r="J134" s="73">
        <f t="shared" si="56"/>
        <v>0</v>
      </c>
      <c r="K134" s="73">
        <f t="shared" si="56"/>
        <v>0</v>
      </c>
      <c r="L134" s="73">
        <f t="shared" si="56"/>
        <v>0</v>
      </c>
      <c r="M134" s="73">
        <f t="shared" si="56"/>
        <v>0</v>
      </c>
      <c r="N134" s="73">
        <f t="shared" si="56"/>
        <v>0</v>
      </c>
      <c r="O134" s="73">
        <f t="shared" si="56"/>
        <v>0</v>
      </c>
      <c r="P134" s="73">
        <f t="shared" si="56"/>
        <v>0</v>
      </c>
      <c r="Q134" s="73">
        <f t="shared" si="56"/>
        <v>4500</v>
      </c>
    </row>
    <row r="135" spans="1:17" x14ac:dyDescent="0.2">
      <c r="A135" s="7">
        <v>2711</v>
      </c>
      <c r="B135" s="6" t="s">
        <v>66</v>
      </c>
      <c r="C135" s="7">
        <v>1400318</v>
      </c>
      <c r="D135" s="7" t="s">
        <v>97</v>
      </c>
      <c r="E135" s="12"/>
      <c r="F135" s="12">
        <v>4500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3">
        <f>SUM(E135:P135)</f>
        <v>4500</v>
      </c>
    </row>
    <row r="136" spans="1:17" x14ac:dyDescent="0.2">
      <c r="A136" s="58">
        <v>3000</v>
      </c>
      <c r="B136" s="57" t="s">
        <v>44</v>
      </c>
      <c r="C136" s="56"/>
      <c r="D136" s="56"/>
      <c r="E136" s="19">
        <f>+E137+E139+E142+E144+E147+E149</f>
        <v>10200</v>
      </c>
      <c r="F136" s="19">
        <f t="shared" ref="F136:Q136" si="57">+F137+F139+F142+F144+F147+F149</f>
        <v>2200</v>
      </c>
      <c r="G136" s="19">
        <f t="shared" si="57"/>
        <v>39240.65</v>
      </c>
      <c r="H136" s="19">
        <f t="shared" si="57"/>
        <v>2200</v>
      </c>
      <c r="I136" s="19">
        <f t="shared" si="57"/>
        <v>2200</v>
      </c>
      <c r="J136" s="19">
        <f t="shared" si="57"/>
        <v>14200</v>
      </c>
      <c r="K136" s="19">
        <f t="shared" si="57"/>
        <v>8200</v>
      </c>
      <c r="L136" s="19">
        <f t="shared" si="57"/>
        <v>2200</v>
      </c>
      <c r="M136" s="19">
        <f t="shared" si="57"/>
        <v>11200</v>
      </c>
      <c r="N136" s="19">
        <f t="shared" si="57"/>
        <v>3700</v>
      </c>
      <c r="O136" s="19">
        <f t="shared" si="57"/>
        <v>14200</v>
      </c>
      <c r="P136" s="19">
        <f t="shared" si="57"/>
        <v>2200</v>
      </c>
      <c r="Q136" s="19">
        <f t="shared" si="57"/>
        <v>111940.65</v>
      </c>
    </row>
    <row r="137" spans="1:17" x14ac:dyDescent="0.2">
      <c r="A137" s="43">
        <v>3200</v>
      </c>
      <c r="B137" s="51" t="s">
        <v>71</v>
      </c>
      <c r="C137" s="7"/>
      <c r="D137" s="7"/>
      <c r="E137" s="20">
        <f t="shared" ref="E137:Q137" si="58">SUM(E138)</f>
        <v>750</v>
      </c>
      <c r="F137" s="20">
        <f t="shared" si="58"/>
        <v>750</v>
      </c>
      <c r="G137" s="20">
        <f t="shared" si="58"/>
        <v>750</v>
      </c>
      <c r="H137" s="20">
        <f t="shared" si="58"/>
        <v>750</v>
      </c>
      <c r="I137" s="20">
        <f t="shared" si="58"/>
        <v>750</v>
      </c>
      <c r="J137" s="20">
        <f t="shared" si="58"/>
        <v>750</v>
      </c>
      <c r="K137" s="20">
        <f t="shared" si="58"/>
        <v>750</v>
      </c>
      <c r="L137" s="20">
        <f t="shared" si="58"/>
        <v>750</v>
      </c>
      <c r="M137" s="20">
        <f t="shared" si="58"/>
        <v>750</v>
      </c>
      <c r="N137" s="20">
        <f t="shared" si="58"/>
        <v>750</v>
      </c>
      <c r="O137" s="20">
        <f t="shared" si="58"/>
        <v>750</v>
      </c>
      <c r="P137" s="20">
        <f t="shared" si="58"/>
        <v>750</v>
      </c>
      <c r="Q137" s="20">
        <f t="shared" si="58"/>
        <v>9000</v>
      </c>
    </row>
    <row r="138" spans="1:17" x14ac:dyDescent="0.2">
      <c r="A138" s="7">
        <v>3231</v>
      </c>
      <c r="B138" s="6" t="s">
        <v>73</v>
      </c>
      <c r="C138" s="7">
        <v>1400318</v>
      </c>
      <c r="D138" s="7" t="s">
        <v>97</v>
      </c>
      <c r="E138" s="14">
        <v>750</v>
      </c>
      <c r="F138" s="14">
        <v>750</v>
      </c>
      <c r="G138" s="14">
        <v>750</v>
      </c>
      <c r="H138" s="14">
        <v>750</v>
      </c>
      <c r="I138" s="14">
        <v>750</v>
      </c>
      <c r="J138" s="14">
        <v>750</v>
      </c>
      <c r="K138" s="14">
        <v>750</v>
      </c>
      <c r="L138" s="14">
        <v>750</v>
      </c>
      <c r="M138" s="14">
        <v>750</v>
      </c>
      <c r="N138" s="14">
        <v>750</v>
      </c>
      <c r="O138" s="14">
        <v>750</v>
      </c>
      <c r="P138" s="14">
        <v>750</v>
      </c>
      <c r="Q138" s="13">
        <f>SUM(E138:P138)</f>
        <v>9000</v>
      </c>
    </row>
    <row r="139" spans="1:17" x14ac:dyDescent="0.2">
      <c r="A139" s="43">
        <v>3300</v>
      </c>
      <c r="B139" s="51" t="s">
        <v>107</v>
      </c>
      <c r="C139" s="43"/>
      <c r="D139" s="43"/>
      <c r="E139" s="20">
        <f>SUM(E140:E141)</f>
        <v>0</v>
      </c>
      <c r="F139" s="20">
        <f t="shared" ref="F139:Q139" si="59">SUM(F140:F141)</f>
        <v>0</v>
      </c>
      <c r="G139" s="20">
        <f t="shared" si="59"/>
        <v>7000</v>
      </c>
      <c r="H139" s="20">
        <f t="shared" si="59"/>
        <v>0</v>
      </c>
      <c r="I139" s="20">
        <f t="shared" si="59"/>
        <v>0</v>
      </c>
      <c r="J139" s="20">
        <f t="shared" si="59"/>
        <v>12000</v>
      </c>
      <c r="K139" s="20">
        <f t="shared" si="59"/>
        <v>0</v>
      </c>
      <c r="L139" s="20">
        <f t="shared" si="59"/>
        <v>0</v>
      </c>
      <c r="M139" s="20">
        <f t="shared" si="59"/>
        <v>0</v>
      </c>
      <c r="N139" s="20">
        <f t="shared" si="59"/>
        <v>0</v>
      </c>
      <c r="O139" s="20">
        <f t="shared" si="59"/>
        <v>0</v>
      </c>
      <c r="P139" s="20">
        <f t="shared" si="59"/>
        <v>0</v>
      </c>
      <c r="Q139" s="20">
        <f t="shared" si="59"/>
        <v>19000</v>
      </c>
    </row>
    <row r="140" spans="1:17" x14ac:dyDescent="0.2">
      <c r="A140" s="7">
        <v>3331</v>
      </c>
      <c r="B140" s="6" t="s">
        <v>108</v>
      </c>
      <c r="C140" s="7">
        <v>1400318</v>
      </c>
      <c r="D140" s="7" t="s">
        <v>97</v>
      </c>
      <c r="E140" s="14">
        <v>0</v>
      </c>
      <c r="F140" s="14">
        <v>0</v>
      </c>
      <c r="G140" s="14">
        <v>0</v>
      </c>
      <c r="H140" s="14"/>
      <c r="I140" s="14"/>
      <c r="J140" s="14">
        <v>12000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2">
        <f>SUM(E140:P140)</f>
        <v>12000</v>
      </c>
    </row>
    <row r="141" spans="1:17" x14ac:dyDescent="0.2">
      <c r="A141" s="7">
        <v>3341</v>
      </c>
      <c r="B141" s="6" t="s">
        <v>109</v>
      </c>
      <c r="C141" s="7">
        <v>1400318</v>
      </c>
      <c r="D141" s="7" t="s">
        <v>97</v>
      </c>
      <c r="E141" s="14"/>
      <c r="F141" s="14"/>
      <c r="G141" s="14">
        <v>7000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2">
        <f>SUM(E141:P141)</f>
        <v>7000</v>
      </c>
    </row>
    <row r="142" spans="1:17" x14ac:dyDescent="0.2">
      <c r="A142" s="58">
        <v>3400</v>
      </c>
      <c r="B142" s="57" t="s">
        <v>79</v>
      </c>
      <c r="C142" s="7"/>
      <c r="D142" s="7"/>
      <c r="E142" s="14">
        <f t="shared" ref="E142:Q142" si="60">SUM(E143)</f>
        <v>0</v>
      </c>
      <c r="F142" s="14">
        <f t="shared" si="60"/>
        <v>0</v>
      </c>
      <c r="G142" s="14">
        <f t="shared" si="60"/>
        <v>0</v>
      </c>
      <c r="H142" s="14">
        <f t="shared" si="60"/>
        <v>0</v>
      </c>
      <c r="I142" s="14">
        <f t="shared" si="60"/>
        <v>0</v>
      </c>
      <c r="J142" s="14">
        <f t="shared" si="60"/>
        <v>0</v>
      </c>
      <c r="K142" s="14">
        <f t="shared" si="60"/>
        <v>0</v>
      </c>
      <c r="L142" s="14">
        <f t="shared" si="60"/>
        <v>0</v>
      </c>
      <c r="M142" s="14">
        <f t="shared" si="60"/>
        <v>9000</v>
      </c>
      <c r="N142" s="14">
        <f t="shared" si="60"/>
        <v>0</v>
      </c>
      <c r="O142" s="14">
        <f t="shared" si="60"/>
        <v>7000</v>
      </c>
      <c r="P142" s="14">
        <f t="shared" si="60"/>
        <v>0</v>
      </c>
      <c r="Q142" s="14">
        <f t="shared" si="60"/>
        <v>16000</v>
      </c>
    </row>
    <row r="143" spans="1:17" x14ac:dyDescent="0.2">
      <c r="A143" s="7">
        <v>3451</v>
      </c>
      <c r="B143" s="6" t="s">
        <v>81</v>
      </c>
      <c r="C143" s="7">
        <v>1400318</v>
      </c>
      <c r="D143" s="7" t="s">
        <v>97</v>
      </c>
      <c r="E143" s="14"/>
      <c r="F143" s="14"/>
      <c r="G143" s="14"/>
      <c r="H143" s="14"/>
      <c r="I143" s="14"/>
      <c r="J143" s="14"/>
      <c r="K143" s="14"/>
      <c r="L143" s="14"/>
      <c r="M143" s="14">
        <v>9000</v>
      </c>
      <c r="N143" s="14"/>
      <c r="O143" s="14">
        <v>7000</v>
      </c>
      <c r="P143" s="14"/>
      <c r="Q143" s="13">
        <f>SUM(E143:P143)</f>
        <v>16000</v>
      </c>
    </row>
    <row r="144" spans="1:17" x14ac:dyDescent="0.2">
      <c r="A144" s="58">
        <v>3500</v>
      </c>
      <c r="B144" s="57" t="s">
        <v>110</v>
      </c>
      <c r="C144" s="7"/>
      <c r="D144" s="7"/>
      <c r="E144" s="20">
        <f>SUM(E145:E146)</f>
        <v>9000</v>
      </c>
      <c r="F144" s="20">
        <f t="shared" ref="F144:Q144" si="61">SUM(F145:F146)</f>
        <v>1000</v>
      </c>
      <c r="G144" s="20">
        <f t="shared" si="61"/>
        <v>1000</v>
      </c>
      <c r="H144" s="20">
        <f t="shared" si="61"/>
        <v>1000</v>
      </c>
      <c r="I144" s="20">
        <f t="shared" si="61"/>
        <v>1000</v>
      </c>
      <c r="J144" s="20">
        <f t="shared" si="61"/>
        <v>1000</v>
      </c>
      <c r="K144" s="20">
        <f t="shared" si="61"/>
        <v>7000</v>
      </c>
      <c r="L144" s="20">
        <f t="shared" si="61"/>
        <v>1000</v>
      </c>
      <c r="M144" s="20">
        <f t="shared" si="61"/>
        <v>1000</v>
      </c>
      <c r="N144" s="20">
        <f t="shared" si="61"/>
        <v>1000</v>
      </c>
      <c r="O144" s="20">
        <f t="shared" si="61"/>
        <v>1000</v>
      </c>
      <c r="P144" s="20">
        <f t="shared" si="61"/>
        <v>1000</v>
      </c>
      <c r="Q144" s="20">
        <f t="shared" si="61"/>
        <v>26000</v>
      </c>
    </row>
    <row r="145" spans="1:17" x14ac:dyDescent="0.2">
      <c r="A145" s="7">
        <v>3531</v>
      </c>
      <c r="B145" s="6" t="s">
        <v>84</v>
      </c>
      <c r="C145" s="7">
        <v>1400318</v>
      </c>
      <c r="D145" s="7" t="s">
        <v>97</v>
      </c>
      <c r="E145" s="14">
        <v>1000</v>
      </c>
      <c r="F145" s="14">
        <v>1000</v>
      </c>
      <c r="G145" s="14">
        <v>1000</v>
      </c>
      <c r="H145" s="14">
        <v>1000</v>
      </c>
      <c r="I145" s="14">
        <v>1000</v>
      </c>
      <c r="J145" s="14">
        <v>1000</v>
      </c>
      <c r="K145" s="14">
        <v>1000</v>
      </c>
      <c r="L145" s="14">
        <v>1000</v>
      </c>
      <c r="M145" s="14">
        <v>1000</v>
      </c>
      <c r="N145" s="14">
        <v>1000</v>
      </c>
      <c r="O145" s="14">
        <v>1000</v>
      </c>
      <c r="P145" s="14">
        <v>1000</v>
      </c>
      <c r="Q145" s="14">
        <f>SUM(E145:P145)</f>
        <v>12000</v>
      </c>
    </row>
    <row r="146" spans="1:17" x14ac:dyDescent="0.2">
      <c r="A146" s="7">
        <v>3551</v>
      </c>
      <c r="B146" s="6" t="s">
        <v>83</v>
      </c>
      <c r="C146" s="7">
        <v>1400318</v>
      </c>
      <c r="D146" s="7" t="s">
        <v>97</v>
      </c>
      <c r="E146" s="14">
        <v>8000</v>
      </c>
      <c r="F146" s="14">
        <v>0</v>
      </c>
      <c r="G146" s="14"/>
      <c r="H146" s="14"/>
      <c r="I146" s="14"/>
      <c r="J146" s="14"/>
      <c r="K146" s="14">
        <v>6000</v>
      </c>
      <c r="L146" s="14"/>
      <c r="M146" s="14"/>
      <c r="N146" s="14"/>
      <c r="O146" s="14">
        <v>0</v>
      </c>
      <c r="P146" s="14"/>
      <c r="Q146" s="13">
        <f>SUM(E146:P146)</f>
        <v>14000</v>
      </c>
    </row>
    <row r="147" spans="1:17" x14ac:dyDescent="0.2">
      <c r="A147" s="58">
        <v>3600</v>
      </c>
      <c r="B147" s="57" t="s">
        <v>103</v>
      </c>
      <c r="C147" s="58"/>
      <c r="D147" s="58"/>
      <c r="E147" s="19">
        <f t="shared" ref="E147:Q147" si="62">SUM(E148)</f>
        <v>0</v>
      </c>
      <c r="F147" s="19">
        <f t="shared" si="62"/>
        <v>0</v>
      </c>
      <c r="G147" s="19">
        <f t="shared" si="62"/>
        <v>28540.65</v>
      </c>
      <c r="H147" s="19">
        <f t="shared" si="62"/>
        <v>0</v>
      </c>
      <c r="I147" s="19">
        <f t="shared" si="62"/>
        <v>0</v>
      </c>
      <c r="J147" s="19">
        <f t="shared" si="62"/>
        <v>0</v>
      </c>
      <c r="K147" s="19">
        <f t="shared" si="62"/>
        <v>0</v>
      </c>
      <c r="L147" s="19">
        <f t="shared" si="62"/>
        <v>0</v>
      </c>
      <c r="M147" s="19">
        <f t="shared" si="62"/>
        <v>0</v>
      </c>
      <c r="N147" s="19">
        <f t="shared" si="62"/>
        <v>0</v>
      </c>
      <c r="O147" s="19">
        <f t="shared" si="62"/>
        <v>5000</v>
      </c>
      <c r="P147" s="19">
        <f t="shared" si="62"/>
        <v>0</v>
      </c>
      <c r="Q147" s="19">
        <f t="shared" si="62"/>
        <v>33540.65</v>
      </c>
    </row>
    <row r="148" spans="1:17" x14ac:dyDescent="0.2">
      <c r="A148" s="7">
        <v>3621</v>
      </c>
      <c r="B148" s="6" t="s">
        <v>111</v>
      </c>
      <c r="C148" s="7">
        <v>1400318</v>
      </c>
      <c r="D148" s="7" t="s">
        <v>97</v>
      </c>
      <c r="E148" s="14">
        <v>0</v>
      </c>
      <c r="F148" s="14">
        <v>0</v>
      </c>
      <c r="G148" s="12">
        <v>28540.65</v>
      </c>
      <c r="H148" s="12">
        <v>0</v>
      </c>
      <c r="I148" s="12"/>
      <c r="J148" s="12">
        <v>0</v>
      </c>
      <c r="K148" s="12"/>
      <c r="L148" s="12">
        <v>0</v>
      </c>
      <c r="M148" s="12">
        <v>0</v>
      </c>
      <c r="N148" s="12">
        <v>0</v>
      </c>
      <c r="O148" s="12">
        <v>5000</v>
      </c>
      <c r="P148" s="12">
        <v>0</v>
      </c>
      <c r="Q148" s="13">
        <f>SUM(E148:P148)</f>
        <v>33540.65</v>
      </c>
    </row>
    <row r="149" spans="1:17" x14ac:dyDescent="0.2">
      <c r="A149" s="43">
        <v>3700</v>
      </c>
      <c r="B149" s="51" t="s">
        <v>112</v>
      </c>
      <c r="C149" s="43"/>
      <c r="D149" s="52"/>
      <c r="E149" s="66">
        <f t="shared" ref="E149:Q149" si="63">SUM(E150:E152)</f>
        <v>450</v>
      </c>
      <c r="F149" s="66">
        <f t="shared" si="63"/>
        <v>450</v>
      </c>
      <c r="G149" s="66">
        <f t="shared" si="63"/>
        <v>1950</v>
      </c>
      <c r="H149" s="66">
        <f t="shared" si="63"/>
        <v>450</v>
      </c>
      <c r="I149" s="66">
        <f t="shared" si="63"/>
        <v>450</v>
      </c>
      <c r="J149" s="66">
        <f t="shared" si="63"/>
        <v>450</v>
      </c>
      <c r="K149" s="66">
        <f t="shared" si="63"/>
        <v>450</v>
      </c>
      <c r="L149" s="66">
        <f t="shared" si="63"/>
        <v>450</v>
      </c>
      <c r="M149" s="66">
        <f t="shared" si="63"/>
        <v>450</v>
      </c>
      <c r="N149" s="66">
        <f t="shared" si="63"/>
        <v>1950</v>
      </c>
      <c r="O149" s="66">
        <f t="shared" si="63"/>
        <v>450</v>
      </c>
      <c r="P149" s="66">
        <f t="shared" si="63"/>
        <v>450</v>
      </c>
      <c r="Q149" s="66">
        <f t="shared" si="63"/>
        <v>8400</v>
      </c>
    </row>
    <row r="150" spans="1:17" x14ac:dyDescent="0.2">
      <c r="A150" s="7">
        <v>3721</v>
      </c>
      <c r="B150" s="6" t="s">
        <v>87</v>
      </c>
      <c r="C150" s="7">
        <v>1400318</v>
      </c>
      <c r="D150" s="5" t="s">
        <v>97</v>
      </c>
      <c r="E150" s="18">
        <v>0</v>
      </c>
      <c r="F150" s="18">
        <v>0</v>
      </c>
      <c r="G150" s="18">
        <v>1500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1500</v>
      </c>
      <c r="O150" s="18">
        <v>0</v>
      </c>
      <c r="P150" s="18">
        <v>0</v>
      </c>
      <c r="Q150" s="13">
        <f>SUM(E150:P150)</f>
        <v>3000</v>
      </c>
    </row>
    <row r="151" spans="1:17" x14ac:dyDescent="0.2">
      <c r="A151" s="7">
        <v>3751</v>
      </c>
      <c r="B151" s="6" t="s">
        <v>113</v>
      </c>
      <c r="C151" s="7">
        <v>1400318</v>
      </c>
      <c r="D151" s="7" t="s">
        <v>97</v>
      </c>
      <c r="E151" s="12">
        <v>300</v>
      </c>
      <c r="F151" s="12">
        <v>300</v>
      </c>
      <c r="G151" s="12">
        <v>300</v>
      </c>
      <c r="H151" s="12">
        <v>300</v>
      </c>
      <c r="I151" s="12">
        <v>300</v>
      </c>
      <c r="J151" s="12">
        <v>300</v>
      </c>
      <c r="K151" s="12">
        <v>300</v>
      </c>
      <c r="L151" s="12">
        <v>300</v>
      </c>
      <c r="M151" s="12">
        <v>300</v>
      </c>
      <c r="N151" s="12">
        <v>300</v>
      </c>
      <c r="O151" s="12">
        <v>300</v>
      </c>
      <c r="P151" s="12">
        <v>300</v>
      </c>
      <c r="Q151" s="13">
        <f>SUM(E151:P151)</f>
        <v>3600</v>
      </c>
    </row>
    <row r="152" spans="1:17" x14ac:dyDescent="0.2">
      <c r="A152" s="7">
        <v>3791</v>
      </c>
      <c r="B152" s="6" t="s">
        <v>114</v>
      </c>
      <c r="C152" s="7">
        <v>1400318</v>
      </c>
      <c r="D152" s="7" t="s">
        <v>97</v>
      </c>
      <c r="E152" s="12">
        <v>150</v>
      </c>
      <c r="F152" s="12">
        <v>150</v>
      </c>
      <c r="G152" s="12">
        <v>150</v>
      </c>
      <c r="H152" s="12">
        <v>150</v>
      </c>
      <c r="I152" s="12">
        <v>150</v>
      </c>
      <c r="J152" s="12">
        <v>150</v>
      </c>
      <c r="K152" s="12">
        <v>150</v>
      </c>
      <c r="L152" s="12">
        <v>150</v>
      </c>
      <c r="M152" s="12">
        <v>150</v>
      </c>
      <c r="N152" s="12">
        <v>150</v>
      </c>
      <c r="O152" s="12">
        <v>150</v>
      </c>
      <c r="P152" s="12">
        <v>150</v>
      </c>
      <c r="Q152" s="13">
        <f>SUM(E152:P152)</f>
        <v>1800</v>
      </c>
    </row>
    <row r="153" spans="1:17" x14ac:dyDescent="0.2">
      <c r="A153" s="58">
        <v>5000</v>
      </c>
      <c r="B153" s="57" t="s">
        <v>91</v>
      </c>
      <c r="C153" s="56"/>
      <c r="D153" s="56"/>
      <c r="E153" s="62">
        <f t="shared" ref="E153:Q153" si="64">+E154</f>
        <v>0</v>
      </c>
      <c r="F153" s="62">
        <f t="shared" si="64"/>
        <v>0</v>
      </c>
      <c r="G153" s="62">
        <f t="shared" si="64"/>
        <v>0</v>
      </c>
      <c r="H153" s="62">
        <f t="shared" si="64"/>
        <v>0</v>
      </c>
      <c r="I153" s="62">
        <f t="shared" si="64"/>
        <v>0</v>
      </c>
      <c r="J153" s="62">
        <f t="shared" si="64"/>
        <v>0</v>
      </c>
      <c r="K153" s="62">
        <f t="shared" si="64"/>
        <v>6000</v>
      </c>
      <c r="L153" s="62">
        <f t="shared" si="64"/>
        <v>0</v>
      </c>
      <c r="M153" s="62">
        <f t="shared" si="64"/>
        <v>0</v>
      </c>
      <c r="N153" s="62">
        <f t="shared" si="64"/>
        <v>0</v>
      </c>
      <c r="O153" s="62">
        <f t="shared" si="64"/>
        <v>0</v>
      </c>
      <c r="P153" s="62">
        <f t="shared" si="64"/>
        <v>0</v>
      </c>
      <c r="Q153" s="62">
        <f t="shared" si="64"/>
        <v>6000</v>
      </c>
    </row>
    <row r="154" spans="1:17" x14ac:dyDescent="0.2">
      <c r="A154" s="58">
        <v>5100</v>
      </c>
      <c r="B154" s="57" t="s">
        <v>92</v>
      </c>
      <c r="C154" s="56"/>
      <c r="D154" s="56"/>
      <c r="E154" s="62">
        <f t="shared" ref="E154:Q154" si="65">SUM(E155:E155)</f>
        <v>0</v>
      </c>
      <c r="F154" s="62">
        <f t="shared" si="65"/>
        <v>0</v>
      </c>
      <c r="G154" s="62">
        <f t="shared" si="65"/>
        <v>0</v>
      </c>
      <c r="H154" s="62">
        <f t="shared" si="65"/>
        <v>0</v>
      </c>
      <c r="I154" s="62">
        <f t="shared" si="65"/>
        <v>0</v>
      </c>
      <c r="J154" s="62">
        <f t="shared" si="65"/>
        <v>0</v>
      </c>
      <c r="K154" s="62">
        <f t="shared" si="65"/>
        <v>6000</v>
      </c>
      <c r="L154" s="62">
        <f t="shared" si="65"/>
        <v>0</v>
      </c>
      <c r="M154" s="62">
        <f t="shared" si="65"/>
        <v>0</v>
      </c>
      <c r="N154" s="62">
        <f t="shared" si="65"/>
        <v>0</v>
      </c>
      <c r="O154" s="62">
        <f t="shared" si="65"/>
        <v>0</v>
      </c>
      <c r="P154" s="62">
        <f t="shared" si="65"/>
        <v>0</v>
      </c>
      <c r="Q154" s="62">
        <f t="shared" si="65"/>
        <v>6000</v>
      </c>
    </row>
    <row r="155" spans="1:17" x14ac:dyDescent="0.2">
      <c r="A155" s="7">
        <v>5111</v>
      </c>
      <c r="B155" s="6" t="s">
        <v>115</v>
      </c>
      <c r="C155" s="7">
        <v>1400318</v>
      </c>
      <c r="D155" s="7" t="s">
        <v>97</v>
      </c>
      <c r="E155" s="12"/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6000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3">
        <f>SUM(E155:P155)</f>
        <v>6000</v>
      </c>
    </row>
    <row r="156" spans="1:17" s="36" customFormat="1" x14ac:dyDescent="0.25">
      <c r="A156" s="67" t="s">
        <v>1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9"/>
    </row>
    <row r="157" spans="1:17" s="36" customFormat="1" x14ac:dyDescent="0.25">
      <c r="A157" s="5" t="s">
        <v>2</v>
      </c>
      <c r="B157" s="6">
        <v>31120</v>
      </c>
      <c r="C157" s="5"/>
      <c r="D157" s="5"/>
      <c r="E157" s="37" t="s">
        <v>3</v>
      </c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9"/>
    </row>
    <row r="158" spans="1:17" s="36" customFormat="1" x14ac:dyDescent="0.25">
      <c r="A158" s="5" t="s">
        <v>4</v>
      </c>
      <c r="B158" s="6" t="s">
        <v>5</v>
      </c>
      <c r="C158" s="5"/>
      <c r="D158" s="5"/>
      <c r="E158" s="37" t="s">
        <v>6</v>
      </c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9"/>
    </row>
    <row r="159" spans="1:17" s="36" customFormat="1" x14ac:dyDescent="0.25">
      <c r="A159" s="5" t="s">
        <v>7</v>
      </c>
      <c r="B159" s="6" t="s">
        <v>8</v>
      </c>
      <c r="C159" s="5"/>
      <c r="D159" s="5"/>
      <c r="E159" s="37" t="s">
        <v>6</v>
      </c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9"/>
    </row>
    <row r="160" spans="1:17" s="36" customFormat="1" x14ac:dyDescent="0.25">
      <c r="A160" s="5" t="s">
        <v>9</v>
      </c>
      <c r="B160" s="40" t="s">
        <v>116</v>
      </c>
      <c r="C160" s="41"/>
      <c r="D160" s="41"/>
      <c r="E160" s="1" t="s">
        <v>117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3"/>
    </row>
    <row r="161" spans="1:17" s="36" customFormat="1" x14ac:dyDescent="0.25">
      <c r="A161" s="7" t="s">
        <v>12</v>
      </c>
      <c r="B161" s="15" t="s">
        <v>13</v>
      </c>
      <c r="C161" s="7"/>
      <c r="D161" s="7"/>
      <c r="E161" s="5" t="s">
        <v>15</v>
      </c>
      <c r="F161" s="5" t="s">
        <v>16</v>
      </c>
      <c r="G161" s="5" t="s">
        <v>17</v>
      </c>
      <c r="H161" s="5" t="s">
        <v>18</v>
      </c>
      <c r="I161" s="5" t="s">
        <v>19</v>
      </c>
      <c r="J161" s="5" t="s">
        <v>20</v>
      </c>
      <c r="K161" s="5" t="s">
        <v>21</v>
      </c>
      <c r="L161" s="5" t="s">
        <v>22</v>
      </c>
      <c r="M161" s="5" t="s">
        <v>23</v>
      </c>
      <c r="N161" s="5" t="s">
        <v>24</v>
      </c>
      <c r="O161" s="5" t="s">
        <v>25</v>
      </c>
      <c r="P161" s="5" t="s">
        <v>26</v>
      </c>
      <c r="Q161" s="5" t="s">
        <v>27</v>
      </c>
    </row>
    <row r="162" spans="1:17" x14ac:dyDescent="0.2">
      <c r="A162" s="70"/>
      <c r="B162" s="43" t="s">
        <v>118</v>
      </c>
      <c r="C162" s="43"/>
      <c r="D162" s="43"/>
      <c r="E162" s="44">
        <f t="shared" ref="E162:Q162" si="66">+E163+E177</f>
        <v>87004.75</v>
      </c>
      <c r="F162" s="44">
        <f t="shared" si="66"/>
        <v>156633.69</v>
      </c>
      <c r="G162" s="44">
        <f t="shared" si="66"/>
        <v>171167.69</v>
      </c>
      <c r="H162" s="44">
        <f t="shared" si="66"/>
        <v>172987.69</v>
      </c>
      <c r="I162" s="44">
        <f t="shared" si="66"/>
        <v>143847.69</v>
      </c>
      <c r="J162" s="44">
        <f t="shared" si="66"/>
        <v>127298.98999999999</v>
      </c>
      <c r="K162" s="44">
        <f t="shared" si="66"/>
        <v>181267.66999999998</v>
      </c>
      <c r="L162" s="44">
        <f t="shared" si="66"/>
        <v>62163.02</v>
      </c>
      <c r="M162" s="44">
        <f t="shared" si="66"/>
        <v>95119.01999999999</v>
      </c>
      <c r="N162" s="44">
        <f t="shared" si="66"/>
        <v>1063465.42</v>
      </c>
      <c r="O162" s="44">
        <f t="shared" si="66"/>
        <v>1104938.26</v>
      </c>
      <c r="P162" s="44">
        <f t="shared" si="66"/>
        <v>326311.88999999996</v>
      </c>
      <c r="Q162" s="44">
        <f t="shared" si="66"/>
        <v>3692205.7800000003</v>
      </c>
    </row>
    <row r="163" spans="1:17" x14ac:dyDescent="0.2">
      <c r="A163" s="43"/>
      <c r="B163" s="43" t="s">
        <v>119</v>
      </c>
      <c r="C163" s="43"/>
      <c r="D163" s="43"/>
      <c r="E163" s="44">
        <f>+E164+E174</f>
        <v>31593.809999999998</v>
      </c>
      <c r="F163" s="44">
        <f t="shared" ref="F163:Q163" si="67">+F164+F174</f>
        <v>31593.809999999998</v>
      </c>
      <c r="G163" s="44">
        <f t="shared" si="67"/>
        <v>31593.809999999998</v>
      </c>
      <c r="H163" s="44">
        <f t="shared" si="67"/>
        <v>31593.809999999998</v>
      </c>
      <c r="I163" s="44">
        <f t="shared" si="67"/>
        <v>31593.809999999998</v>
      </c>
      <c r="J163" s="44">
        <f t="shared" si="67"/>
        <v>31593.809999999998</v>
      </c>
      <c r="K163" s="44">
        <f t="shared" si="67"/>
        <v>31593.809999999998</v>
      </c>
      <c r="L163" s="44">
        <f t="shared" si="67"/>
        <v>32095.429999999997</v>
      </c>
      <c r="M163" s="44">
        <f t="shared" si="67"/>
        <v>32343.809999999998</v>
      </c>
      <c r="N163" s="44">
        <f t="shared" si="67"/>
        <v>27318.03</v>
      </c>
      <c r="O163" s="44">
        <f t="shared" si="67"/>
        <v>22520.1</v>
      </c>
      <c r="P163" s="44">
        <f t="shared" si="67"/>
        <v>23645.1</v>
      </c>
      <c r="Q163" s="44">
        <f t="shared" si="67"/>
        <v>359079.1399999999</v>
      </c>
    </row>
    <row r="164" spans="1:17" x14ac:dyDescent="0.2">
      <c r="A164" s="43">
        <v>1000</v>
      </c>
      <c r="B164" s="45" t="s">
        <v>30</v>
      </c>
      <c r="C164" s="43"/>
      <c r="D164" s="43"/>
      <c r="E164" s="44">
        <f>+E165+E167+E169+E172</f>
        <v>31593.809999999998</v>
      </c>
      <c r="F164" s="44">
        <f t="shared" ref="F164:Q164" si="68">+F165+F167+F169+F172</f>
        <v>31593.809999999998</v>
      </c>
      <c r="G164" s="44">
        <f t="shared" si="68"/>
        <v>31593.809999999998</v>
      </c>
      <c r="H164" s="44">
        <f t="shared" si="68"/>
        <v>31593.809999999998</v>
      </c>
      <c r="I164" s="44">
        <f t="shared" si="68"/>
        <v>31593.809999999998</v>
      </c>
      <c r="J164" s="44">
        <f t="shared" si="68"/>
        <v>31593.809999999998</v>
      </c>
      <c r="K164" s="44">
        <f t="shared" si="68"/>
        <v>31593.809999999998</v>
      </c>
      <c r="L164" s="44">
        <f t="shared" si="68"/>
        <v>31593.809999999998</v>
      </c>
      <c r="M164" s="44">
        <f t="shared" si="68"/>
        <v>31593.809999999998</v>
      </c>
      <c r="N164" s="44">
        <f t="shared" si="68"/>
        <v>26568.03</v>
      </c>
      <c r="O164" s="44">
        <f t="shared" si="68"/>
        <v>21395.1</v>
      </c>
      <c r="P164" s="44">
        <f t="shared" si="68"/>
        <v>21395.1</v>
      </c>
      <c r="Q164" s="44">
        <f t="shared" si="68"/>
        <v>353702.5199999999</v>
      </c>
    </row>
    <row r="165" spans="1:17" x14ac:dyDescent="0.2">
      <c r="A165" s="58">
        <v>1100</v>
      </c>
      <c r="B165" s="71" t="s">
        <v>31</v>
      </c>
      <c r="C165" s="58"/>
      <c r="D165" s="58"/>
      <c r="E165" s="46">
        <f t="shared" ref="E165:Q165" si="69">SUM(E166)</f>
        <v>16372.08</v>
      </c>
      <c r="F165" s="46">
        <f t="shared" si="69"/>
        <v>16372.08</v>
      </c>
      <c r="G165" s="46">
        <f t="shared" si="69"/>
        <v>16372.08</v>
      </c>
      <c r="H165" s="46">
        <f t="shared" si="69"/>
        <v>16372.08</v>
      </c>
      <c r="I165" s="46">
        <f t="shared" si="69"/>
        <v>16372.08</v>
      </c>
      <c r="J165" s="46">
        <f t="shared" si="69"/>
        <v>16372.08</v>
      </c>
      <c r="K165" s="46">
        <f t="shared" si="69"/>
        <v>16372.08</v>
      </c>
      <c r="L165" s="46">
        <f t="shared" si="69"/>
        <v>16372.08</v>
      </c>
      <c r="M165" s="46">
        <f t="shared" si="69"/>
        <v>16372.08</v>
      </c>
      <c r="N165" s="46">
        <f t="shared" si="69"/>
        <v>16372.08</v>
      </c>
      <c r="O165" s="46">
        <f t="shared" si="69"/>
        <v>16372.08</v>
      </c>
      <c r="P165" s="46">
        <f t="shared" si="69"/>
        <v>16372.08</v>
      </c>
      <c r="Q165" s="46">
        <f t="shared" si="69"/>
        <v>196464.95999999996</v>
      </c>
    </row>
    <row r="166" spans="1:17" x14ac:dyDescent="0.2">
      <c r="A166" s="5">
        <v>1131</v>
      </c>
      <c r="B166" s="6" t="s">
        <v>32</v>
      </c>
      <c r="C166" s="7">
        <v>1100118</v>
      </c>
      <c r="D166" s="7" t="s">
        <v>116</v>
      </c>
      <c r="E166" s="8">
        <v>16372.08</v>
      </c>
      <c r="F166" s="8">
        <v>16372.08</v>
      </c>
      <c r="G166" s="8">
        <v>16372.08</v>
      </c>
      <c r="H166" s="8">
        <v>16372.08</v>
      </c>
      <c r="I166" s="8">
        <v>16372.08</v>
      </c>
      <c r="J166" s="8">
        <v>16372.08</v>
      </c>
      <c r="K166" s="8">
        <v>16372.08</v>
      </c>
      <c r="L166" s="8">
        <v>16372.08</v>
      </c>
      <c r="M166" s="8">
        <v>16372.08</v>
      </c>
      <c r="N166" s="8">
        <v>16372.08</v>
      </c>
      <c r="O166" s="8">
        <v>16372.08</v>
      </c>
      <c r="P166" s="8">
        <v>16372.08</v>
      </c>
      <c r="Q166" s="8">
        <f>SUM(E166:P166)</f>
        <v>196464.95999999996</v>
      </c>
    </row>
    <row r="167" spans="1:17" x14ac:dyDescent="0.2">
      <c r="A167" s="47">
        <v>1200</v>
      </c>
      <c r="B167" s="48" t="s">
        <v>48</v>
      </c>
      <c r="C167" s="7"/>
      <c r="D167" s="7"/>
      <c r="E167" s="8">
        <f>SUM(E168)</f>
        <v>10198.709999999999</v>
      </c>
      <c r="F167" s="8">
        <f t="shared" ref="F167:Q167" si="70">SUM(F168)</f>
        <v>10198.709999999999</v>
      </c>
      <c r="G167" s="8">
        <f t="shared" si="70"/>
        <v>10198.709999999999</v>
      </c>
      <c r="H167" s="8">
        <f t="shared" si="70"/>
        <v>10198.709999999999</v>
      </c>
      <c r="I167" s="8">
        <f t="shared" si="70"/>
        <v>10198.709999999999</v>
      </c>
      <c r="J167" s="8">
        <f t="shared" si="70"/>
        <v>10198.709999999999</v>
      </c>
      <c r="K167" s="8">
        <f t="shared" si="70"/>
        <v>10198.709999999999</v>
      </c>
      <c r="L167" s="8">
        <f t="shared" si="70"/>
        <v>10198.709999999999</v>
      </c>
      <c r="M167" s="8">
        <f t="shared" si="70"/>
        <v>10198.709999999999</v>
      </c>
      <c r="N167" s="8">
        <f t="shared" si="70"/>
        <v>5172.93</v>
      </c>
      <c r="O167" s="8">
        <f t="shared" si="70"/>
        <v>0</v>
      </c>
      <c r="P167" s="8">
        <f t="shared" si="70"/>
        <v>0</v>
      </c>
      <c r="Q167" s="8">
        <f t="shared" si="70"/>
        <v>96961.319999999978</v>
      </c>
    </row>
    <row r="168" spans="1:17" x14ac:dyDescent="0.2">
      <c r="A168" s="7">
        <v>1212</v>
      </c>
      <c r="B168" s="15" t="s">
        <v>120</v>
      </c>
      <c r="C168" s="7">
        <v>1100118</v>
      </c>
      <c r="D168" s="7" t="s">
        <v>116</v>
      </c>
      <c r="E168" s="12">
        <v>10198.709999999999</v>
      </c>
      <c r="F168" s="12">
        <v>10198.709999999999</v>
      </c>
      <c r="G168" s="12">
        <v>10198.709999999999</v>
      </c>
      <c r="H168" s="12">
        <v>10198.709999999999</v>
      </c>
      <c r="I168" s="12">
        <v>10198.709999999999</v>
      </c>
      <c r="J168" s="12">
        <v>10198.709999999999</v>
      </c>
      <c r="K168" s="12">
        <v>10198.709999999999</v>
      </c>
      <c r="L168" s="12">
        <v>10198.709999999999</v>
      </c>
      <c r="M168" s="12">
        <v>10198.709999999999</v>
      </c>
      <c r="N168" s="8">
        <v>5172.93</v>
      </c>
      <c r="O168" s="8"/>
      <c r="P168" s="8"/>
      <c r="Q168" s="8">
        <f>SUM(E168:P168)</f>
        <v>96961.319999999978</v>
      </c>
    </row>
    <row r="169" spans="1:17" x14ac:dyDescent="0.2">
      <c r="A169" s="60">
        <v>1500</v>
      </c>
      <c r="B169" s="61" t="s">
        <v>57</v>
      </c>
      <c r="C169" s="58"/>
      <c r="D169" s="58"/>
      <c r="E169" s="62">
        <f t="shared" ref="E169:Q169" si="71">SUM(E170:E171)</f>
        <v>1748.6</v>
      </c>
      <c r="F169" s="62">
        <f t="shared" si="71"/>
        <v>1748.6</v>
      </c>
      <c r="G169" s="62">
        <f t="shared" si="71"/>
        <v>1748.6</v>
      </c>
      <c r="H169" s="62">
        <f t="shared" si="71"/>
        <v>1748.6</v>
      </c>
      <c r="I169" s="62">
        <f t="shared" si="71"/>
        <v>1748.6</v>
      </c>
      <c r="J169" s="62">
        <f t="shared" si="71"/>
        <v>1748.6</v>
      </c>
      <c r="K169" s="62">
        <f t="shared" si="71"/>
        <v>1748.6</v>
      </c>
      <c r="L169" s="62">
        <f t="shared" si="71"/>
        <v>1748.6</v>
      </c>
      <c r="M169" s="62">
        <f t="shared" si="71"/>
        <v>1748.6</v>
      </c>
      <c r="N169" s="62">
        <f t="shared" si="71"/>
        <v>1748.6</v>
      </c>
      <c r="O169" s="62">
        <f t="shared" si="71"/>
        <v>1748.6</v>
      </c>
      <c r="P169" s="62">
        <f t="shared" si="71"/>
        <v>1748.6</v>
      </c>
      <c r="Q169" s="62">
        <f t="shared" si="71"/>
        <v>20983.200000000004</v>
      </c>
    </row>
    <row r="170" spans="1:17" x14ac:dyDescent="0.2">
      <c r="A170" s="9">
        <v>1511</v>
      </c>
      <c r="B170" s="10" t="s">
        <v>34</v>
      </c>
      <c r="C170" s="7">
        <v>1100118</v>
      </c>
      <c r="D170" s="7" t="s">
        <v>116</v>
      </c>
      <c r="E170" s="14">
        <v>818.6</v>
      </c>
      <c r="F170" s="14">
        <v>818.6</v>
      </c>
      <c r="G170" s="14">
        <v>818.6</v>
      </c>
      <c r="H170" s="14">
        <v>818.6</v>
      </c>
      <c r="I170" s="14">
        <v>818.6</v>
      </c>
      <c r="J170" s="14">
        <v>818.6</v>
      </c>
      <c r="K170" s="14">
        <v>818.6</v>
      </c>
      <c r="L170" s="14">
        <v>818.6</v>
      </c>
      <c r="M170" s="14">
        <v>818.6</v>
      </c>
      <c r="N170" s="14">
        <v>818.6</v>
      </c>
      <c r="O170" s="14">
        <v>818.6</v>
      </c>
      <c r="P170" s="14">
        <v>818.6</v>
      </c>
      <c r="Q170" s="14">
        <f>SUM(E170:P170)</f>
        <v>9823.2000000000025</v>
      </c>
    </row>
    <row r="171" spans="1:17" x14ac:dyDescent="0.2">
      <c r="A171" s="9">
        <v>1592</v>
      </c>
      <c r="B171" s="10" t="s">
        <v>59</v>
      </c>
      <c r="C171" s="7">
        <v>1100118</v>
      </c>
      <c r="D171" s="7" t="s">
        <v>116</v>
      </c>
      <c r="E171" s="14">
        <v>930</v>
      </c>
      <c r="F171" s="14">
        <v>930</v>
      </c>
      <c r="G171" s="14">
        <v>930</v>
      </c>
      <c r="H171" s="14">
        <v>930</v>
      </c>
      <c r="I171" s="14">
        <v>930</v>
      </c>
      <c r="J171" s="14">
        <v>930</v>
      </c>
      <c r="K171" s="14">
        <v>930</v>
      </c>
      <c r="L171" s="14">
        <v>930</v>
      </c>
      <c r="M171" s="14">
        <v>930</v>
      </c>
      <c r="N171" s="14">
        <v>930</v>
      </c>
      <c r="O171" s="14">
        <v>930</v>
      </c>
      <c r="P171" s="14">
        <v>930</v>
      </c>
      <c r="Q171" s="14">
        <f>SUM(E171:P171)</f>
        <v>11160</v>
      </c>
    </row>
    <row r="172" spans="1:17" x14ac:dyDescent="0.2">
      <c r="A172" s="60">
        <v>1700</v>
      </c>
      <c r="B172" s="61" t="s">
        <v>101</v>
      </c>
      <c r="C172" s="58"/>
      <c r="D172" s="58"/>
      <c r="E172" s="46">
        <f t="shared" ref="E172:Q172" si="72">SUM(E173)</f>
        <v>3274.42</v>
      </c>
      <c r="F172" s="46">
        <f t="shared" si="72"/>
        <v>3274.42</v>
      </c>
      <c r="G172" s="46">
        <f t="shared" si="72"/>
        <v>3274.42</v>
      </c>
      <c r="H172" s="46">
        <f t="shared" si="72"/>
        <v>3274.42</v>
      </c>
      <c r="I172" s="46">
        <f t="shared" si="72"/>
        <v>3274.42</v>
      </c>
      <c r="J172" s="46">
        <f t="shared" si="72"/>
        <v>3274.42</v>
      </c>
      <c r="K172" s="46">
        <f t="shared" si="72"/>
        <v>3274.42</v>
      </c>
      <c r="L172" s="46">
        <f t="shared" si="72"/>
        <v>3274.42</v>
      </c>
      <c r="M172" s="46">
        <f t="shared" si="72"/>
        <v>3274.42</v>
      </c>
      <c r="N172" s="46">
        <f t="shared" si="72"/>
        <v>3274.42</v>
      </c>
      <c r="O172" s="46">
        <f t="shared" si="72"/>
        <v>3274.42</v>
      </c>
      <c r="P172" s="46">
        <f t="shared" si="72"/>
        <v>3274.42</v>
      </c>
      <c r="Q172" s="46">
        <f t="shared" si="72"/>
        <v>39293.039999999994</v>
      </c>
    </row>
    <row r="173" spans="1:17" x14ac:dyDescent="0.2">
      <c r="A173" s="9">
        <v>1711</v>
      </c>
      <c r="B173" s="10" t="s">
        <v>101</v>
      </c>
      <c r="C173" s="7">
        <v>1100118</v>
      </c>
      <c r="D173" s="7" t="s">
        <v>116</v>
      </c>
      <c r="E173" s="12">
        <v>3274.42</v>
      </c>
      <c r="F173" s="12">
        <v>3274.42</v>
      </c>
      <c r="G173" s="12">
        <v>3274.42</v>
      </c>
      <c r="H173" s="12">
        <v>3274.42</v>
      </c>
      <c r="I173" s="12">
        <v>3274.42</v>
      </c>
      <c r="J173" s="12">
        <v>3274.42</v>
      </c>
      <c r="K173" s="12">
        <v>3274.42</v>
      </c>
      <c r="L173" s="12">
        <v>3274.42</v>
      </c>
      <c r="M173" s="12">
        <v>3274.42</v>
      </c>
      <c r="N173" s="12">
        <v>3274.42</v>
      </c>
      <c r="O173" s="12">
        <v>3274.42</v>
      </c>
      <c r="P173" s="12">
        <v>3274.42</v>
      </c>
      <c r="Q173" s="13">
        <f>SUM(E173:P173)</f>
        <v>39293.039999999994</v>
      </c>
    </row>
    <row r="174" spans="1:17" x14ac:dyDescent="0.2">
      <c r="A174" s="43">
        <v>3000</v>
      </c>
      <c r="B174" s="51" t="s">
        <v>44</v>
      </c>
      <c r="C174" s="47"/>
      <c r="D174" s="47"/>
      <c r="E174" s="49">
        <f>E175</f>
        <v>0</v>
      </c>
      <c r="F174" s="49">
        <f t="shared" ref="F174:Q174" si="73">F175</f>
        <v>0</v>
      </c>
      <c r="G174" s="49">
        <f t="shared" si="73"/>
        <v>0</v>
      </c>
      <c r="H174" s="49">
        <f t="shared" si="73"/>
        <v>0</v>
      </c>
      <c r="I174" s="49">
        <f t="shared" si="73"/>
        <v>0</v>
      </c>
      <c r="J174" s="49">
        <f t="shared" si="73"/>
        <v>0</v>
      </c>
      <c r="K174" s="49">
        <f t="shared" si="73"/>
        <v>0</v>
      </c>
      <c r="L174" s="49">
        <f t="shared" si="73"/>
        <v>501.62</v>
      </c>
      <c r="M174" s="49">
        <f t="shared" si="73"/>
        <v>750</v>
      </c>
      <c r="N174" s="49">
        <f t="shared" si="73"/>
        <v>750</v>
      </c>
      <c r="O174" s="49">
        <f t="shared" si="73"/>
        <v>1125</v>
      </c>
      <c r="P174" s="49">
        <f t="shared" si="73"/>
        <v>2250</v>
      </c>
      <c r="Q174" s="49">
        <f t="shared" si="73"/>
        <v>5376.62</v>
      </c>
    </row>
    <row r="175" spans="1:17" x14ac:dyDescent="0.2">
      <c r="A175" s="58">
        <v>3900</v>
      </c>
      <c r="B175" s="57" t="s">
        <v>45</v>
      </c>
      <c r="C175" s="7"/>
      <c r="D175" s="7"/>
      <c r="E175" s="12">
        <f>SUM(E176)</f>
        <v>0</v>
      </c>
      <c r="F175" s="12">
        <f t="shared" ref="F175:Q175" si="74">SUM(F176)</f>
        <v>0</v>
      </c>
      <c r="G175" s="12">
        <f t="shared" si="74"/>
        <v>0</v>
      </c>
      <c r="H175" s="12">
        <f t="shared" si="74"/>
        <v>0</v>
      </c>
      <c r="I175" s="12">
        <f t="shared" si="74"/>
        <v>0</v>
      </c>
      <c r="J175" s="12">
        <f t="shared" si="74"/>
        <v>0</v>
      </c>
      <c r="K175" s="12">
        <f t="shared" si="74"/>
        <v>0</v>
      </c>
      <c r="L175" s="12">
        <f t="shared" si="74"/>
        <v>501.62</v>
      </c>
      <c r="M175" s="12">
        <f t="shared" si="74"/>
        <v>750</v>
      </c>
      <c r="N175" s="12">
        <f t="shared" si="74"/>
        <v>750</v>
      </c>
      <c r="O175" s="12">
        <f t="shared" si="74"/>
        <v>1125</v>
      </c>
      <c r="P175" s="12">
        <f t="shared" si="74"/>
        <v>2250</v>
      </c>
      <c r="Q175" s="12">
        <f t="shared" si="74"/>
        <v>5376.62</v>
      </c>
    </row>
    <row r="176" spans="1:17" x14ac:dyDescent="0.2">
      <c r="A176" s="7">
        <v>3981</v>
      </c>
      <c r="B176" s="6" t="s">
        <v>46</v>
      </c>
      <c r="C176" s="7">
        <v>1100118</v>
      </c>
      <c r="D176" s="7" t="s">
        <v>116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501.62</v>
      </c>
      <c r="M176" s="14">
        <v>750</v>
      </c>
      <c r="N176" s="14">
        <v>750</v>
      </c>
      <c r="O176" s="14">
        <v>1125</v>
      </c>
      <c r="P176" s="14">
        <v>2250</v>
      </c>
      <c r="Q176" s="13">
        <f>SUM(E176:P176)</f>
        <v>5376.62</v>
      </c>
    </row>
    <row r="177" spans="1:17" x14ac:dyDescent="0.2">
      <c r="A177" s="9"/>
      <c r="B177" s="47" t="s">
        <v>121</v>
      </c>
      <c r="C177" s="7"/>
      <c r="D177" s="7"/>
      <c r="E177" s="17">
        <f t="shared" ref="E177:Q177" si="75">+E178+E195+E216++E241+E244</f>
        <v>55410.94</v>
      </c>
      <c r="F177" s="17">
        <f t="shared" si="75"/>
        <v>125039.88</v>
      </c>
      <c r="G177" s="17">
        <f t="shared" si="75"/>
        <v>139573.88</v>
      </c>
      <c r="H177" s="17">
        <f t="shared" si="75"/>
        <v>141393.88</v>
      </c>
      <c r="I177" s="17">
        <f t="shared" si="75"/>
        <v>112253.88</v>
      </c>
      <c r="J177" s="17">
        <f t="shared" si="75"/>
        <v>95705.18</v>
      </c>
      <c r="K177" s="17">
        <f t="shared" si="75"/>
        <v>149673.85999999999</v>
      </c>
      <c r="L177" s="17">
        <f t="shared" si="75"/>
        <v>30067.59</v>
      </c>
      <c r="M177" s="17">
        <f t="shared" si="75"/>
        <v>62775.21</v>
      </c>
      <c r="N177" s="17">
        <f t="shared" si="75"/>
        <v>1036147.39</v>
      </c>
      <c r="O177" s="17">
        <f t="shared" si="75"/>
        <v>1082418.1599999999</v>
      </c>
      <c r="P177" s="17">
        <f t="shared" si="75"/>
        <v>302666.78999999998</v>
      </c>
      <c r="Q177" s="17">
        <f t="shared" si="75"/>
        <v>3333126.64</v>
      </c>
    </row>
    <row r="178" spans="1:17" x14ac:dyDescent="0.2">
      <c r="A178" s="43">
        <v>1000</v>
      </c>
      <c r="B178" s="45" t="s">
        <v>30</v>
      </c>
      <c r="C178" s="43"/>
      <c r="D178" s="43"/>
      <c r="E178" s="17">
        <f>+E179+E182+E185+E189+E193</f>
        <v>11400.94</v>
      </c>
      <c r="F178" s="17">
        <f t="shared" ref="F178:Q178" si="76">+F179+F182+F185+F189+F193</f>
        <v>22115.21</v>
      </c>
      <c r="G178" s="17">
        <f t="shared" si="76"/>
        <v>22115.21</v>
      </c>
      <c r="H178" s="17">
        <f t="shared" si="76"/>
        <v>22115.21</v>
      </c>
      <c r="I178" s="17">
        <f t="shared" si="76"/>
        <v>22115.21</v>
      </c>
      <c r="J178" s="17">
        <f t="shared" si="76"/>
        <v>28151.510000000002</v>
      </c>
      <c r="K178" s="17">
        <f t="shared" si="76"/>
        <v>22115.21</v>
      </c>
      <c r="L178" s="17">
        <f t="shared" si="76"/>
        <v>22115.21</v>
      </c>
      <c r="M178" s="17">
        <f t="shared" si="76"/>
        <v>22115.21</v>
      </c>
      <c r="N178" s="17">
        <f t="shared" si="76"/>
        <v>189347.38999999998</v>
      </c>
      <c r="O178" s="17">
        <f t="shared" si="76"/>
        <v>35350.22</v>
      </c>
      <c r="P178" s="17">
        <f t="shared" si="76"/>
        <v>92676.95</v>
      </c>
      <c r="Q178" s="17">
        <f t="shared" si="76"/>
        <v>511733.48000000004</v>
      </c>
    </row>
    <row r="179" spans="1:17" x14ac:dyDescent="0.2">
      <c r="A179" s="47">
        <v>1200</v>
      </c>
      <c r="B179" s="48" t="s">
        <v>48</v>
      </c>
      <c r="C179" s="43"/>
      <c r="D179" s="43"/>
      <c r="E179" s="17">
        <f t="shared" ref="E179:Q179" si="77">SUM(E180:E181)</f>
        <v>0</v>
      </c>
      <c r="F179" s="17">
        <f t="shared" si="77"/>
        <v>10714.27</v>
      </c>
      <c r="G179" s="17">
        <f t="shared" si="77"/>
        <v>10714.27</v>
      </c>
      <c r="H179" s="17">
        <f t="shared" si="77"/>
        <v>10714.27</v>
      </c>
      <c r="I179" s="17">
        <f t="shared" si="77"/>
        <v>10714.27</v>
      </c>
      <c r="J179" s="17">
        <f t="shared" si="77"/>
        <v>10714.27</v>
      </c>
      <c r="K179" s="17">
        <f t="shared" si="77"/>
        <v>10714.27</v>
      </c>
      <c r="L179" s="17">
        <f t="shared" si="77"/>
        <v>10714.27</v>
      </c>
      <c r="M179" s="17">
        <f t="shared" si="77"/>
        <v>10714.27</v>
      </c>
      <c r="N179" s="17">
        <f t="shared" si="77"/>
        <v>15740.05</v>
      </c>
      <c r="O179" s="17">
        <f t="shared" si="77"/>
        <v>20912.98</v>
      </c>
      <c r="P179" s="17">
        <f t="shared" si="77"/>
        <v>20912.98</v>
      </c>
      <c r="Q179" s="17">
        <f t="shared" si="77"/>
        <v>143280.17000000004</v>
      </c>
    </row>
    <row r="180" spans="1:17" x14ac:dyDescent="0.2">
      <c r="A180" s="7">
        <v>1212</v>
      </c>
      <c r="B180" s="15" t="s">
        <v>120</v>
      </c>
      <c r="C180" s="7">
        <v>1400318</v>
      </c>
      <c r="D180" s="7" t="s">
        <v>116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5025.78</v>
      </c>
      <c r="O180" s="12">
        <v>10198.709999999999</v>
      </c>
      <c r="P180" s="12">
        <v>10198.709999999999</v>
      </c>
      <c r="Q180" s="13">
        <f>SUM(E180:P180)</f>
        <v>25423.199999999997</v>
      </c>
    </row>
    <row r="181" spans="1:17" x14ac:dyDescent="0.2">
      <c r="A181" s="5">
        <v>1221</v>
      </c>
      <c r="B181" s="6" t="s">
        <v>122</v>
      </c>
      <c r="C181" s="7">
        <v>1400318</v>
      </c>
      <c r="D181" s="7" t="s">
        <v>116</v>
      </c>
      <c r="E181" s="12">
        <v>0</v>
      </c>
      <c r="F181" s="12">
        <v>10714.27</v>
      </c>
      <c r="G181" s="12">
        <v>10714.27</v>
      </c>
      <c r="H181" s="12">
        <v>10714.27</v>
      </c>
      <c r="I181" s="12">
        <v>10714.27</v>
      </c>
      <c r="J181" s="12">
        <v>10714.27</v>
      </c>
      <c r="K181" s="12">
        <v>10714.27</v>
      </c>
      <c r="L181" s="12">
        <v>10714.27</v>
      </c>
      <c r="M181" s="12">
        <v>10714.27</v>
      </c>
      <c r="N181" s="12">
        <v>10714.27</v>
      </c>
      <c r="O181" s="12">
        <v>10714.27</v>
      </c>
      <c r="P181" s="12">
        <v>10714.27</v>
      </c>
      <c r="Q181" s="13">
        <f>SUM(E181:P181)</f>
        <v>117856.97000000003</v>
      </c>
    </row>
    <row r="182" spans="1:17" x14ac:dyDescent="0.2">
      <c r="A182" s="56">
        <v>1300</v>
      </c>
      <c r="B182" s="57" t="s">
        <v>50</v>
      </c>
      <c r="C182" s="58"/>
      <c r="D182" s="58"/>
      <c r="E182" s="46">
        <f t="shared" ref="E182:Q182" si="78">SUM(E183:E184)</f>
        <v>0</v>
      </c>
      <c r="F182" s="46">
        <f t="shared" si="78"/>
        <v>0</v>
      </c>
      <c r="G182" s="46">
        <f t="shared" si="78"/>
        <v>0</v>
      </c>
      <c r="H182" s="46">
        <f t="shared" si="78"/>
        <v>0</v>
      </c>
      <c r="I182" s="46">
        <f t="shared" si="78"/>
        <v>0</v>
      </c>
      <c r="J182" s="46">
        <f t="shared" si="78"/>
        <v>6036.3</v>
      </c>
      <c r="K182" s="46">
        <f t="shared" si="78"/>
        <v>0</v>
      </c>
      <c r="L182" s="46">
        <f t="shared" si="78"/>
        <v>0</v>
      </c>
      <c r="M182" s="46">
        <f t="shared" si="78"/>
        <v>0</v>
      </c>
      <c r="N182" s="46">
        <f t="shared" si="78"/>
        <v>0</v>
      </c>
      <c r="O182" s="46">
        <f t="shared" si="78"/>
        <v>3036.3</v>
      </c>
      <c r="P182" s="46">
        <f t="shared" si="78"/>
        <v>60363.03</v>
      </c>
      <c r="Q182" s="46">
        <f t="shared" si="78"/>
        <v>69435.63</v>
      </c>
    </row>
    <row r="183" spans="1:17" x14ac:dyDescent="0.2">
      <c r="A183" s="9">
        <v>1321</v>
      </c>
      <c r="B183" s="10" t="s">
        <v>51</v>
      </c>
      <c r="C183" s="7">
        <v>1400318</v>
      </c>
      <c r="D183" s="7" t="s">
        <v>116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6">
        <v>6036.3</v>
      </c>
      <c r="K183" s="12">
        <v>0</v>
      </c>
      <c r="L183" s="12">
        <v>0</v>
      </c>
      <c r="M183" s="12">
        <v>0</v>
      </c>
      <c r="N183" s="12">
        <v>0</v>
      </c>
      <c r="O183" s="16">
        <v>3036.3</v>
      </c>
      <c r="P183" s="12">
        <v>0</v>
      </c>
      <c r="Q183" s="13">
        <f>SUM(E183:P183)</f>
        <v>9072.6</v>
      </c>
    </row>
    <row r="184" spans="1:17" x14ac:dyDescent="0.2">
      <c r="A184" s="9">
        <v>1323</v>
      </c>
      <c r="B184" s="10" t="s">
        <v>52</v>
      </c>
      <c r="C184" s="7">
        <v>1400318</v>
      </c>
      <c r="D184" s="7" t="s">
        <v>116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60363.03</v>
      </c>
      <c r="Q184" s="13">
        <f>SUM(E184:P184)</f>
        <v>60363.03</v>
      </c>
    </row>
    <row r="185" spans="1:17" x14ac:dyDescent="0.2">
      <c r="A185" s="60">
        <v>1400</v>
      </c>
      <c r="B185" s="61" t="s">
        <v>53</v>
      </c>
      <c r="C185" s="58"/>
      <c r="D185" s="58"/>
      <c r="E185" s="46">
        <f t="shared" ref="E185:Q185" si="79">SUM(E186:E188)</f>
        <v>7914.84</v>
      </c>
      <c r="F185" s="46">
        <f t="shared" si="79"/>
        <v>7914.84</v>
      </c>
      <c r="G185" s="46">
        <f t="shared" si="79"/>
        <v>7914.84</v>
      </c>
      <c r="H185" s="46">
        <f t="shared" si="79"/>
        <v>7914.84</v>
      </c>
      <c r="I185" s="46">
        <f t="shared" si="79"/>
        <v>7914.84</v>
      </c>
      <c r="J185" s="46">
        <f t="shared" si="79"/>
        <v>7914.84</v>
      </c>
      <c r="K185" s="46">
        <f t="shared" si="79"/>
        <v>7914.84</v>
      </c>
      <c r="L185" s="46">
        <f t="shared" si="79"/>
        <v>7914.84</v>
      </c>
      <c r="M185" s="46">
        <f t="shared" si="79"/>
        <v>7914.84</v>
      </c>
      <c r="N185" s="46">
        <f t="shared" si="79"/>
        <v>7914.84</v>
      </c>
      <c r="O185" s="46">
        <f t="shared" si="79"/>
        <v>7914.84</v>
      </c>
      <c r="P185" s="46">
        <f t="shared" si="79"/>
        <v>7914.84</v>
      </c>
      <c r="Q185" s="46">
        <f t="shared" si="79"/>
        <v>94978.08</v>
      </c>
    </row>
    <row r="186" spans="1:17" x14ac:dyDescent="0.2">
      <c r="A186" s="9">
        <v>1413</v>
      </c>
      <c r="B186" s="10" t="s">
        <v>54</v>
      </c>
      <c r="C186" s="7">
        <v>1400318</v>
      </c>
      <c r="D186" s="7" t="s">
        <v>116</v>
      </c>
      <c r="E186" s="12">
        <v>4996.05</v>
      </c>
      <c r="F186" s="12">
        <v>4996.05</v>
      </c>
      <c r="G186" s="12">
        <v>4996.05</v>
      </c>
      <c r="H186" s="12">
        <v>4996.05</v>
      </c>
      <c r="I186" s="12">
        <v>4996.05</v>
      </c>
      <c r="J186" s="12">
        <v>4996.05</v>
      </c>
      <c r="K186" s="12">
        <v>4996.05</v>
      </c>
      <c r="L186" s="12">
        <v>4996.05</v>
      </c>
      <c r="M186" s="12">
        <v>4996.05</v>
      </c>
      <c r="N186" s="12">
        <v>4996.05</v>
      </c>
      <c r="O186" s="12">
        <v>4996.05</v>
      </c>
      <c r="P186" s="12">
        <v>4996.05</v>
      </c>
      <c r="Q186" s="13">
        <f>SUM(E186:P186)</f>
        <v>59952.600000000013</v>
      </c>
    </row>
    <row r="187" spans="1:17" x14ac:dyDescent="0.2">
      <c r="A187" s="9">
        <v>1421</v>
      </c>
      <c r="B187" s="10" t="s">
        <v>55</v>
      </c>
      <c r="C187" s="7">
        <v>1400318</v>
      </c>
      <c r="D187" s="7" t="s">
        <v>116</v>
      </c>
      <c r="E187" s="12">
        <v>2084.85</v>
      </c>
      <c r="F187" s="12">
        <v>2084.85</v>
      </c>
      <c r="G187" s="12">
        <v>2084.85</v>
      </c>
      <c r="H187" s="12">
        <v>2084.85</v>
      </c>
      <c r="I187" s="12">
        <v>2084.85</v>
      </c>
      <c r="J187" s="12">
        <v>2084.85</v>
      </c>
      <c r="K187" s="12">
        <v>2084.85</v>
      </c>
      <c r="L187" s="12">
        <v>2084.85</v>
      </c>
      <c r="M187" s="12">
        <v>2084.85</v>
      </c>
      <c r="N187" s="12">
        <v>2084.85</v>
      </c>
      <c r="O187" s="12">
        <v>2084.85</v>
      </c>
      <c r="P187" s="12">
        <v>2084.85</v>
      </c>
      <c r="Q187" s="13">
        <f>SUM(E187:P187)</f>
        <v>25018.199999999993</v>
      </c>
    </row>
    <row r="188" spans="1:17" x14ac:dyDescent="0.2">
      <c r="A188" s="9">
        <v>1431</v>
      </c>
      <c r="B188" s="10" t="s">
        <v>56</v>
      </c>
      <c r="C188" s="7">
        <v>1400318</v>
      </c>
      <c r="D188" s="7" t="s">
        <v>116</v>
      </c>
      <c r="E188" s="12">
        <v>833.94</v>
      </c>
      <c r="F188" s="12">
        <v>833.94</v>
      </c>
      <c r="G188" s="12">
        <v>833.94</v>
      </c>
      <c r="H188" s="12">
        <v>833.94</v>
      </c>
      <c r="I188" s="12">
        <v>833.94</v>
      </c>
      <c r="J188" s="12">
        <v>833.94</v>
      </c>
      <c r="K188" s="12">
        <v>833.94</v>
      </c>
      <c r="L188" s="12">
        <v>833.94</v>
      </c>
      <c r="M188" s="12">
        <v>833.94</v>
      </c>
      <c r="N188" s="12">
        <v>833.94</v>
      </c>
      <c r="O188" s="12">
        <v>833.94</v>
      </c>
      <c r="P188" s="12">
        <v>833.94</v>
      </c>
      <c r="Q188" s="13">
        <f>SUM(E188:P188)</f>
        <v>10007.280000000004</v>
      </c>
    </row>
    <row r="189" spans="1:17" x14ac:dyDescent="0.2">
      <c r="A189" s="60">
        <v>1500</v>
      </c>
      <c r="B189" s="61" t="s">
        <v>57</v>
      </c>
      <c r="C189" s="7"/>
      <c r="D189" s="7"/>
      <c r="E189" s="17">
        <f>SUM(E190:E192)</f>
        <v>1356.02</v>
      </c>
      <c r="F189" s="17">
        <f t="shared" ref="F189:Q189" si="80">SUM(F190:F192)</f>
        <v>1356.02</v>
      </c>
      <c r="G189" s="17">
        <f t="shared" si="80"/>
        <v>1356.02</v>
      </c>
      <c r="H189" s="17">
        <f t="shared" si="80"/>
        <v>1356.02</v>
      </c>
      <c r="I189" s="17">
        <f t="shared" si="80"/>
        <v>1356.02</v>
      </c>
      <c r="J189" s="17">
        <f t="shared" si="80"/>
        <v>1356.02</v>
      </c>
      <c r="K189" s="17">
        <f t="shared" si="80"/>
        <v>1356.02</v>
      </c>
      <c r="L189" s="17">
        <f t="shared" si="80"/>
        <v>1356.02</v>
      </c>
      <c r="M189" s="17">
        <f t="shared" si="80"/>
        <v>1356.02</v>
      </c>
      <c r="N189" s="17">
        <f t="shared" si="80"/>
        <v>163562.41999999998</v>
      </c>
      <c r="O189" s="17">
        <f t="shared" si="80"/>
        <v>1356.02</v>
      </c>
      <c r="P189" s="17">
        <f t="shared" si="80"/>
        <v>1356.02</v>
      </c>
      <c r="Q189" s="17">
        <f t="shared" si="80"/>
        <v>178478.63999999998</v>
      </c>
    </row>
    <row r="190" spans="1:17" x14ac:dyDescent="0.2">
      <c r="A190" s="9">
        <v>1511</v>
      </c>
      <c r="B190" s="10" t="s">
        <v>34</v>
      </c>
      <c r="C190" s="7">
        <v>1400318</v>
      </c>
      <c r="D190" s="7" t="s">
        <v>116</v>
      </c>
      <c r="E190" s="12">
        <v>426.02</v>
      </c>
      <c r="F190" s="12">
        <v>426.02</v>
      </c>
      <c r="G190" s="12">
        <v>426.02</v>
      </c>
      <c r="H190" s="12">
        <v>426.02</v>
      </c>
      <c r="I190" s="12">
        <v>426.02</v>
      </c>
      <c r="J190" s="12">
        <v>426.02</v>
      </c>
      <c r="K190" s="12">
        <v>426.02</v>
      </c>
      <c r="L190" s="12">
        <v>426.02</v>
      </c>
      <c r="M190" s="12">
        <v>426.02</v>
      </c>
      <c r="N190" s="12">
        <v>426.02</v>
      </c>
      <c r="O190" s="12">
        <v>426.02</v>
      </c>
      <c r="P190" s="12">
        <v>426.02</v>
      </c>
      <c r="Q190" s="13">
        <f t="shared" ref="Q190:Q192" si="81">SUM(E190:P190)</f>
        <v>5112.24</v>
      </c>
    </row>
    <row r="191" spans="1:17" x14ac:dyDescent="0.2">
      <c r="A191" s="63">
        <v>1522</v>
      </c>
      <c r="B191" s="72" t="s">
        <v>58</v>
      </c>
      <c r="C191" s="7">
        <v>1400318</v>
      </c>
      <c r="D191" s="7" t="s">
        <v>116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162206.39999999999</v>
      </c>
      <c r="O191" s="12">
        <v>0</v>
      </c>
      <c r="P191" s="12">
        <v>0</v>
      </c>
      <c r="Q191" s="13">
        <f t="shared" si="81"/>
        <v>162206.39999999999</v>
      </c>
    </row>
    <row r="192" spans="1:17" x14ac:dyDescent="0.2">
      <c r="A192" s="9">
        <v>1592</v>
      </c>
      <c r="B192" s="10" t="s">
        <v>35</v>
      </c>
      <c r="C192" s="7">
        <v>1400318</v>
      </c>
      <c r="D192" s="7" t="s">
        <v>116</v>
      </c>
      <c r="E192" s="12">
        <v>930</v>
      </c>
      <c r="F192" s="12">
        <v>930</v>
      </c>
      <c r="G192" s="12">
        <v>930</v>
      </c>
      <c r="H192" s="12">
        <v>930</v>
      </c>
      <c r="I192" s="12">
        <v>930</v>
      </c>
      <c r="J192" s="12">
        <v>930</v>
      </c>
      <c r="K192" s="12">
        <v>930</v>
      </c>
      <c r="L192" s="12">
        <v>930</v>
      </c>
      <c r="M192" s="12">
        <v>930</v>
      </c>
      <c r="N192" s="12">
        <v>930</v>
      </c>
      <c r="O192" s="12">
        <v>930</v>
      </c>
      <c r="P192" s="12">
        <v>930</v>
      </c>
      <c r="Q192" s="13">
        <f t="shared" si="81"/>
        <v>11160</v>
      </c>
    </row>
    <row r="193" spans="1:17" x14ac:dyDescent="0.2">
      <c r="A193" s="60">
        <v>1700</v>
      </c>
      <c r="B193" s="61" t="s">
        <v>36</v>
      </c>
      <c r="C193" s="7"/>
      <c r="D193" s="7"/>
      <c r="E193" s="17">
        <f>SUM(E194)</f>
        <v>2130.08</v>
      </c>
      <c r="F193" s="17">
        <f t="shared" ref="F193:Q193" si="82">SUM(F194)</f>
        <v>2130.08</v>
      </c>
      <c r="G193" s="17">
        <f t="shared" si="82"/>
        <v>2130.08</v>
      </c>
      <c r="H193" s="17">
        <f t="shared" si="82"/>
        <v>2130.08</v>
      </c>
      <c r="I193" s="17">
        <f t="shared" si="82"/>
        <v>2130.08</v>
      </c>
      <c r="J193" s="17">
        <f t="shared" si="82"/>
        <v>2130.08</v>
      </c>
      <c r="K193" s="17">
        <f t="shared" si="82"/>
        <v>2130.08</v>
      </c>
      <c r="L193" s="17">
        <f t="shared" si="82"/>
        <v>2130.08</v>
      </c>
      <c r="M193" s="17">
        <f t="shared" si="82"/>
        <v>2130.08</v>
      </c>
      <c r="N193" s="17">
        <f t="shared" si="82"/>
        <v>2130.08</v>
      </c>
      <c r="O193" s="17">
        <f t="shared" si="82"/>
        <v>2130.08</v>
      </c>
      <c r="P193" s="17">
        <f t="shared" si="82"/>
        <v>2130.08</v>
      </c>
      <c r="Q193" s="17">
        <f t="shared" si="82"/>
        <v>25560.960000000006</v>
      </c>
    </row>
    <row r="194" spans="1:17" x14ac:dyDescent="0.2">
      <c r="A194" s="9">
        <v>1711</v>
      </c>
      <c r="B194" s="10" t="s">
        <v>36</v>
      </c>
      <c r="C194" s="7">
        <v>1400318</v>
      </c>
      <c r="D194" s="7" t="s">
        <v>116</v>
      </c>
      <c r="E194" s="12">
        <v>2130.08</v>
      </c>
      <c r="F194" s="12">
        <v>2130.08</v>
      </c>
      <c r="G194" s="12">
        <v>2130.08</v>
      </c>
      <c r="H194" s="12">
        <v>2130.08</v>
      </c>
      <c r="I194" s="12">
        <v>2130.08</v>
      </c>
      <c r="J194" s="12">
        <v>2130.08</v>
      </c>
      <c r="K194" s="12">
        <v>2130.08</v>
      </c>
      <c r="L194" s="12">
        <v>2130.08</v>
      </c>
      <c r="M194" s="12">
        <v>2130.08</v>
      </c>
      <c r="N194" s="12">
        <v>2130.08</v>
      </c>
      <c r="O194" s="12">
        <v>2130.08</v>
      </c>
      <c r="P194" s="12">
        <v>2130.08</v>
      </c>
      <c r="Q194" s="13">
        <f>SUM(E194:P194)</f>
        <v>25560.960000000006</v>
      </c>
    </row>
    <row r="195" spans="1:17" x14ac:dyDescent="0.2">
      <c r="A195" s="56">
        <v>2000</v>
      </c>
      <c r="B195" s="57" t="s">
        <v>37</v>
      </c>
      <c r="C195" s="56"/>
      <c r="D195" s="56"/>
      <c r="E195" s="62">
        <f>+E196+E201+E203+E209+E211+E214</f>
        <v>16600</v>
      </c>
      <c r="F195" s="62">
        <f t="shared" ref="F195:Q195" si="83">+F196+F201+F203+F209+F211+F214</f>
        <v>60478.67</v>
      </c>
      <c r="G195" s="62">
        <f t="shared" si="83"/>
        <v>52728.67</v>
      </c>
      <c r="H195" s="62">
        <f t="shared" si="83"/>
        <v>56828.67</v>
      </c>
      <c r="I195" s="62">
        <f t="shared" si="83"/>
        <v>52728.67</v>
      </c>
      <c r="J195" s="62">
        <f t="shared" si="83"/>
        <v>62228.67</v>
      </c>
      <c r="K195" s="62">
        <f t="shared" si="83"/>
        <v>56828.65</v>
      </c>
      <c r="L195" s="62">
        <f t="shared" si="83"/>
        <v>3500</v>
      </c>
      <c r="M195" s="62">
        <f t="shared" si="83"/>
        <v>4500</v>
      </c>
      <c r="N195" s="62">
        <f t="shared" si="83"/>
        <v>11100</v>
      </c>
      <c r="O195" s="62">
        <f t="shared" si="83"/>
        <v>3500</v>
      </c>
      <c r="P195" s="62">
        <f t="shared" si="83"/>
        <v>4500</v>
      </c>
      <c r="Q195" s="62">
        <f t="shared" si="83"/>
        <v>385522</v>
      </c>
    </row>
    <row r="196" spans="1:17" x14ac:dyDescent="0.2">
      <c r="A196" s="60">
        <v>2100</v>
      </c>
      <c r="B196" s="61" t="s">
        <v>123</v>
      </c>
      <c r="C196" s="60"/>
      <c r="D196" s="60"/>
      <c r="E196" s="19">
        <f>SUM(E197:E200)</f>
        <v>7100</v>
      </c>
      <c r="F196" s="19">
        <f t="shared" ref="F196:Q196" si="84">SUM(F197:F200)</f>
        <v>500</v>
      </c>
      <c r="G196" s="19">
        <f t="shared" si="84"/>
        <v>500</v>
      </c>
      <c r="H196" s="19">
        <f t="shared" si="84"/>
        <v>4600</v>
      </c>
      <c r="I196" s="19">
        <f t="shared" si="84"/>
        <v>500</v>
      </c>
      <c r="J196" s="19">
        <f t="shared" si="84"/>
        <v>2500</v>
      </c>
      <c r="K196" s="19">
        <f t="shared" si="84"/>
        <v>4600</v>
      </c>
      <c r="L196" s="19">
        <f t="shared" si="84"/>
        <v>500</v>
      </c>
      <c r="M196" s="19">
        <f t="shared" si="84"/>
        <v>500</v>
      </c>
      <c r="N196" s="19">
        <f t="shared" si="84"/>
        <v>6100</v>
      </c>
      <c r="O196" s="19">
        <f t="shared" si="84"/>
        <v>500</v>
      </c>
      <c r="P196" s="19">
        <f t="shared" si="84"/>
        <v>500</v>
      </c>
      <c r="Q196" s="19">
        <f t="shared" si="84"/>
        <v>28400</v>
      </c>
    </row>
    <row r="197" spans="1:17" x14ac:dyDescent="0.2">
      <c r="A197" s="7">
        <v>2111</v>
      </c>
      <c r="B197" s="6" t="s">
        <v>39</v>
      </c>
      <c r="C197" s="7">
        <v>1400318</v>
      </c>
      <c r="D197" s="7" t="s">
        <v>116</v>
      </c>
      <c r="E197" s="12">
        <v>3000</v>
      </c>
      <c r="F197" s="12"/>
      <c r="G197" s="12"/>
      <c r="H197" s="12">
        <v>3000</v>
      </c>
      <c r="I197" s="12"/>
      <c r="J197" s="12"/>
      <c r="K197" s="12">
        <v>3000</v>
      </c>
      <c r="L197" s="12"/>
      <c r="M197" s="12"/>
      <c r="N197" s="12">
        <v>3000</v>
      </c>
      <c r="O197" s="12"/>
      <c r="P197" s="12"/>
      <c r="Q197" s="19">
        <f>SUM(E197:P197)</f>
        <v>12000</v>
      </c>
    </row>
    <row r="198" spans="1:17" x14ac:dyDescent="0.2">
      <c r="A198" s="7">
        <v>2121</v>
      </c>
      <c r="B198" s="6" t="s">
        <v>40</v>
      </c>
      <c r="C198" s="7">
        <v>1400318</v>
      </c>
      <c r="D198" s="7" t="s">
        <v>116</v>
      </c>
      <c r="E198" s="14">
        <v>1100</v>
      </c>
      <c r="F198" s="14">
        <v>500</v>
      </c>
      <c r="G198" s="14">
        <v>500</v>
      </c>
      <c r="H198" s="14">
        <v>1100</v>
      </c>
      <c r="I198" s="14">
        <v>500</v>
      </c>
      <c r="J198" s="14">
        <v>500</v>
      </c>
      <c r="K198" s="14">
        <v>1100</v>
      </c>
      <c r="L198" s="14">
        <v>500</v>
      </c>
      <c r="M198" s="14">
        <v>500</v>
      </c>
      <c r="N198" s="14">
        <v>1100</v>
      </c>
      <c r="O198" s="14">
        <v>500</v>
      </c>
      <c r="P198" s="14">
        <v>500</v>
      </c>
      <c r="Q198" s="13">
        <f>SUM(E198:P198)</f>
        <v>8400</v>
      </c>
    </row>
    <row r="199" spans="1:17" x14ac:dyDescent="0.2">
      <c r="A199" s="7">
        <v>2151</v>
      </c>
      <c r="B199" s="6" t="s">
        <v>62</v>
      </c>
      <c r="C199" s="7">
        <v>1400318</v>
      </c>
      <c r="D199" s="7" t="s">
        <v>116</v>
      </c>
      <c r="E199" s="14">
        <v>2000</v>
      </c>
      <c r="F199" s="14">
        <v>0</v>
      </c>
      <c r="G199" s="14">
        <v>0</v>
      </c>
      <c r="H199" s="14">
        <v>0</v>
      </c>
      <c r="I199" s="14">
        <v>0</v>
      </c>
      <c r="J199" s="14">
        <v>2000</v>
      </c>
      <c r="K199" s="14">
        <v>0</v>
      </c>
      <c r="L199" s="14">
        <v>0</v>
      </c>
      <c r="M199" s="14">
        <v>0</v>
      </c>
      <c r="N199" s="14">
        <v>2000</v>
      </c>
      <c r="O199" s="14">
        <v>0</v>
      </c>
      <c r="P199" s="14">
        <v>0</v>
      </c>
      <c r="Q199" s="13">
        <f>SUM(E199:P199)</f>
        <v>6000</v>
      </c>
    </row>
    <row r="200" spans="1:17" x14ac:dyDescent="0.2">
      <c r="A200" s="7">
        <v>2161</v>
      </c>
      <c r="B200" s="6" t="s">
        <v>41</v>
      </c>
      <c r="C200" s="7">
        <v>1400318</v>
      </c>
      <c r="D200" s="7" t="s">
        <v>116</v>
      </c>
      <c r="E200" s="14">
        <v>1000</v>
      </c>
      <c r="F200" s="14"/>
      <c r="G200" s="14"/>
      <c r="H200" s="14">
        <v>500</v>
      </c>
      <c r="I200" s="14"/>
      <c r="J200" s="14"/>
      <c r="K200" s="14">
        <v>500</v>
      </c>
      <c r="L200" s="14"/>
      <c r="M200" s="14"/>
      <c r="N200" s="14"/>
      <c r="O200" s="14"/>
      <c r="P200" s="14"/>
      <c r="Q200" s="13">
        <f>SUM(E200:P200)</f>
        <v>2000</v>
      </c>
    </row>
    <row r="201" spans="1:17" x14ac:dyDescent="0.2">
      <c r="A201" s="43">
        <v>2200</v>
      </c>
      <c r="B201" s="51" t="s">
        <v>63</v>
      </c>
      <c r="C201" s="7"/>
      <c r="D201" s="7"/>
      <c r="E201" s="14">
        <f t="shared" ref="E201:Q201" si="85">SUM(E202)</f>
        <v>0</v>
      </c>
      <c r="F201" s="14">
        <f t="shared" si="85"/>
        <v>1000</v>
      </c>
      <c r="G201" s="14">
        <f t="shared" si="85"/>
        <v>0</v>
      </c>
      <c r="H201" s="14">
        <f t="shared" si="85"/>
        <v>0</v>
      </c>
      <c r="I201" s="14">
        <f t="shared" si="85"/>
        <v>0</v>
      </c>
      <c r="J201" s="14">
        <f t="shared" si="85"/>
        <v>1000</v>
      </c>
      <c r="K201" s="14">
        <f t="shared" si="85"/>
        <v>0</v>
      </c>
      <c r="L201" s="14">
        <f t="shared" si="85"/>
        <v>0</v>
      </c>
      <c r="M201" s="14">
        <f t="shared" si="85"/>
        <v>1000</v>
      </c>
      <c r="N201" s="14">
        <f t="shared" si="85"/>
        <v>0</v>
      </c>
      <c r="O201" s="14">
        <f t="shared" si="85"/>
        <v>0</v>
      </c>
      <c r="P201" s="14">
        <f t="shared" si="85"/>
        <v>1000</v>
      </c>
      <c r="Q201" s="14">
        <f t="shared" si="85"/>
        <v>4000</v>
      </c>
    </row>
    <row r="202" spans="1:17" x14ac:dyDescent="0.2">
      <c r="A202" s="7">
        <v>2212</v>
      </c>
      <c r="B202" s="6" t="s">
        <v>64</v>
      </c>
      <c r="C202" s="7">
        <v>1400318</v>
      </c>
      <c r="D202" s="7" t="s">
        <v>116</v>
      </c>
      <c r="E202" s="14">
        <v>0</v>
      </c>
      <c r="F202" s="14">
        <v>1000</v>
      </c>
      <c r="G202" s="14">
        <v>0</v>
      </c>
      <c r="H202" s="14">
        <v>0</v>
      </c>
      <c r="I202" s="14">
        <v>0</v>
      </c>
      <c r="J202" s="14">
        <v>1000</v>
      </c>
      <c r="K202" s="14">
        <v>0</v>
      </c>
      <c r="L202" s="14">
        <v>0</v>
      </c>
      <c r="M202" s="14">
        <v>1000</v>
      </c>
      <c r="N202" s="14">
        <v>0</v>
      </c>
      <c r="O202" s="14">
        <v>0</v>
      </c>
      <c r="P202" s="14">
        <v>1000</v>
      </c>
      <c r="Q202" s="13">
        <f>SUM(E202:P202)</f>
        <v>4000</v>
      </c>
    </row>
    <row r="203" spans="1:17" x14ac:dyDescent="0.2">
      <c r="A203" s="56">
        <v>2400</v>
      </c>
      <c r="B203" s="57" t="s">
        <v>124</v>
      </c>
      <c r="C203" s="56"/>
      <c r="D203" s="56"/>
      <c r="E203" s="62">
        <f t="shared" ref="E203:Q203" si="86">SUM(E204:E208)</f>
        <v>0</v>
      </c>
      <c r="F203" s="62">
        <f t="shared" si="86"/>
        <v>49228.67</v>
      </c>
      <c r="G203" s="62">
        <f t="shared" si="86"/>
        <v>49228.67</v>
      </c>
      <c r="H203" s="62">
        <f t="shared" si="86"/>
        <v>49228.67</v>
      </c>
      <c r="I203" s="62">
        <f t="shared" si="86"/>
        <v>49228.67</v>
      </c>
      <c r="J203" s="62">
        <f t="shared" si="86"/>
        <v>49228.67</v>
      </c>
      <c r="K203" s="62">
        <f t="shared" si="86"/>
        <v>49228.65</v>
      </c>
      <c r="L203" s="62">
        <f t="shared" si="86"/>
        <v>0</v>
      </c>
      <c r="M203" s="62">
        <f t="shared" si="86"/>
        <v>0</v>
      </c>
      <c r="N203" s="62">
        <f t="shared" si="86"/>
        <v>0</v>
      </c>
      <c r="O203" s="62">
        <f t="shared" si="86"/>
        <v>0</v>
      </c>
      <c r="P203" s="62">
        <f t="shared" si="86"/>
        <v>0</v>
      </c>
      <c r="Q203" s="62">
        <f t="shared" si="86"/>
        <v>295372</v>
      </c>
    </row>
    <row r="204" spans="1:17" x14ac:dyDescent="0.2">
      <c r="A204" s="7">
        <v>2421</v>
      </c>
      <c r="B204" s="6" t="s">
        <v>125</v>
      </c>
      <c r="C204" s="7">
        <v>1400318</v>
      </c>
      <c r="D204" s="7" t="s">
        <v>116</v>
      </c>
      <c r="E204" s="14">
        <v>0</v>
      </c>
      <c r="F204" s="14">
        <v>8390.67</v>
      </c>
      <c r="G204" s="14">
        <v>8390.67</v>
      </c>
      <c r="H204" s="14">
        <v>8390.67</v>
      </c>
      <c r="I204" s="14">
        <v>8390.67</v>
      </c>
      <c r="J204" s="14">
        <v>8390.67</v>
      </c>
      <c r="K204" s="14">
        <v>8390.65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f t="shared" ref="Q204:Q208" si="87">SUM(E204:P204)</f>
        <v>50344</v>
      </c>
    </row>
    <row r="205" spans="1:17" x14ac:dyDescent="0.2">
      <c r="A205" s="7">
        <v>2451</v>
      </c>
      <c r="B205" s="6" t="s">
        <v>126</v>
      </c>
      <c r="C205" s="7">
        <v>1400318</v>
      </c>
      <c r="D205" s="7" t="s">
        <v>116</v>
      </c>
      <c r="E205" s="14">
        <v>0</v>
      </c>
      <c r="F205" s="14">
        <v>4445</v>
      </c>
      <c r="G205" s="14">
        <v>4445</v>
      </c>
      <c r="H205" s="14">
        <v>4445</v>
      </c>
      <c r="I205" s="14">
        <v>4445</v>
      </c>
      <c r="J205" s="14">
        <v>4445</v>
      </c>
      <c r="K205" s="14">
        <v>4445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f t="shared" si="87"/>
        <v>26670</v>
      </c>
    </row>
    <row r="206" spans="1:17" x14ac:dyDescent="0.2">
      <c r="A206" s="7">
        <v>2461</v>
      </c>
      <c r="B206" s="6" t="s">
        <v>127</v>
      </c>
      <c r="C206" s="7">
        <v>1400318</v>
      </c>
      <c r="D206" s="7" t="s">
        <v>116</v>
      </c>
      <c r="E206" s="14">
        <v>0</v>
      </c>
      <c r="F206" s="14">
        <v>5663</v>
      </c>
      <c r="G206" s="14">
        <v>5663</v>
      </c>
      <c r="H206" s="14">
        <v>5663</v>
      </c>
      <c r="I206" s="14">
        <v>5663</v>
      </c>
      <c r="J206" s="14">
        <v>5663</v>
      </c>
      <c r="K206" s="14">
        <v>5663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f t="shared" si="87"/>
        <v>33978</v>
      </c>
    </row>
    <row r="207" spans="1:17" x14ac:dyDescent="0.2">
      <c r="A207" s="7">
        <v>2471</v>
      </c>
      <c r="B207" s="6" t="s">
        <v>128</v>
      </c>
      <c r="C207" s="7">
        <v>1400318</v>
      </c>
      <c r="D207" s="7" t="s">
        <v>116</v>
      </c>
      <c r="E207" s="14">
        <v>0</v>
      </c>
      <c r="F207" s="14">
        <v>15365</v>
      </c>
      <c r="G207" s="14">
        <v>15365</v>
      </c>
      <c r="H207" s="14">
        <v>15365</v>
      </c>
      <c r="I207" s="14">
        <v>15365</v>
      </c>
      <c r="J207" s="14">
        <v>15365</v>
      </c>
      <c r="K207" s="14">
        <v>15365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f t="shared" si="87"/>
        <v>92190</v>
      </c>
    </row>
    <row r="208" spans="1:17" x14ac:dyDescent="0.2">
      <c r="A208" s="7">
        <v>2491</v>
      </c>
      <c r="B208" s="6" t="s">
        <v>129</v>
      </c>
      <c r="C208" s="7">
        <v>1400318</v>
      </c>
      <c r="D208" s="7" t="s">
        <v>116</v>
      </c>
      <c r="E208" s="14">
        <v>0</v>
      </c>
      <c r="F208" s="14">
        <v>15365</v>
      </c>
      <c r="G208" s="14">
        <v>15365</v>
      </c>
      <c r="H208" s="14">
        <v>15365</v>
      </c>
      <c r="I208" s="14">
        <v>15365</v>
      </c>
      <c r="J208" s="14">
        <v>15365</v>
      </c>
      <c r="K208" s="14">
        <v>15365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f t="shared" si="87"/>
        <v>92190</v>
      </c>
    </row>
    <row r="209" spans="1:17" x14ac:dyDescent="0.2">
      <c r="A209" s="58">
        <v>2600</v>
      </c>
      <c r="B209" s="57" t="s">
        <v>42</v>
      </c>
      <c r="C209" s="56"/>
      <c r="D209" s="56"/>
      <c r="E209" s="62">
        <f t="shared" ref="E209:Q209" si="88">SUM(E210)</f>
        <v>5000</v>
      </c>
      <c r="F209" s="62">
        <f t="shared" si="88"/>
        <v>3000</v>
      </c>
      <c r="G209" s="62">
        <f t="shared" si="88"/>
        <v>3000</v>
      </c>
      <c r="H209" s="62">
        <f t="shared" si="88"/>
        <v>3000</v>
      </c>
      <c r="I209" s="62">
        <f t="shared" si="88"/>
        <v>3000</v>
      </c>
      <c r="J209" s="62">
        <f t="shared" si="88"/>
        <v>5000</v>
      </c>
      <c r="K209" s="62">
        <f t="shared" si="88"/>
        <v>3000</v>
      </c>
      <c r="L209" s="62">
        <f t="shared" si="88"/>
        <v>3000</v>
      </c>
      <c r="M209" s="62">
        <f t="shared" si="88"/>
        <v>3000</v>
      </c>
      <c r="N209" s="62">
        <f t="shared" si="88"/>
        <v>5000</v>
      </c>
      <c r="O209" s="62">
        <f t="shared" si="88"/>
        <v>3000</v>
      </c>
      <c r="P209" s="62">
        <f t="shared" si="88"/>
        <v>3000</v>
      </c>
      <c r="Q209" s="62">
        <f t="shared" si="88"/>
        <v>42000</v>
      </c>
    </row>
    <row r="210" spans="1:17" x14ac:dyDescent="0.2">
      <c r="A210" s="7">
        <v>2612</v>
      </c>
      <c r="B210" s="6" t="s">
        <v>43</v>
      </c>
      <c r="C210" s="7">
        <v>1400318</v>
      </c>
      <c r="D210" s="7" t="s">
        <v>116</v>
      </c>
      <c r="E210" s="14">
        <v>5000</v>
      </c>
      <c r="F210" s="14">
        <v>3000</v>
      </c>
      <c r="G210" s="14">
        <v>3000</v>
      </c>
      <c r="H210" s="14">
        <v>3000</v>
      </c>
      <c r="I210" s="14">
        <v>3000</v>
      </c>
      <c r="J210" s="14">
        <v>5000</v>
      </c>
      <c r="K210" s="14">
        <v>3000</v>
      </c>
      <c r="L210" s="14">
        <v>3000</v>
      </c>
      <c r="M210" s="14">
        <v>3000</v>
      </c>
      <c r="N210" s="14">
        <v>5000</v>
      </c>
      <c r="O210" s="14">
        <v>3000</v>
      </c>
      <c r="P210" s="14">
        <v>3000</v>
      </c>
      <c r="Q210" s="13">
        <f>SUM(E210:P210)</f>
        <v>42000</v>
      </c>
    </row>
    <row r="211" spans="1:17" x14ac:dyDescent="0.2">
      <c r="A211" s="58">
        <v>2700</v>
      </c>
      <c r="B211" s="57" t="s">
        <v>130</v>
      </c>
      <c r="C211" s="56"/>
      <c r="D211" s="56"/>
      <c r="E211" s="62">
        <f>+E212+E213</f>
        <v>2000</v>
      </c>
      <c r="F211" s="62">
        <f t="shared" ref="F211:Q211" si="89">+F212+F213</f>
        <v>6750</v>
      </c>
      <c r="G211" s="62">
        <f t="shared" si="89"/>
        <v>0</v>
      </c>
      <c r="H211" s="62">
        <f t="shared" si="89"/>
        <v>0</v>
      </c>
      <c r="I211" s="62">
        <f t="shared" si="89"/>
        <v>0</v>
      </c>
      <c r="J211" s="62">
        <f t="shared" si="89"/>
        <v>2000</v>
      </c>
      <c r="K211" s="62">
        <f t="shared" si="89"/>
        <v>0</v>
      </c>
      <c r="L211" s="62">
        <f t="shared" si="89"/>
        <v>0</v>
      </c>
      <c r="M211" s="62">
        <f t="shared" si="89"/>
        <v>0</v>
      </c>
      <c r="N211" s="62">
        <f t="shared" si="89"/>
        <v>0</v>
      </c>
      <c r="O211" s="62">
        <f t="shared" si="89"/>
        <v>0</v>
      </c>
      <c r="P211" s="62">
        <f t="shared" si="89"/>
        <v>0</v>
      </c>
      <c r="Q211" s="62">
        <f t="shared" si="89"/>
        <v>10750</v>
      </c>
    </row>
    <row r="212" spans="1:17" x14ac:dyDescent="0.2">
      <c r="A212" s="7">
        <v>2711</v>
      </c>
      <c r="B212" s="6" t="s">
        <v>66</v>
      </c>
      <c r="C212" s="7">
        <v>1400318</v>
      </c>
      <c r="D212" s="7" t="s">
        <v>116</v>
      </c>
      <c r="E212" s="14">
        <v>0</v>
      </c>
      <c r="F212" s="14">
        <v>6750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1">
        <f>SUM(E212:P212)</f>
        <v>6750</v>
      </c>
    </row>
    <row r="213" spans="1:17" x14ac:dyDescent="0.2">
      <c r="A213" s="7">
        <v>2721</v>
      </c>
      <c r="B213" s="6" t="s">
        <v>131</v>
      </c>
      <c r="C213" s="7">
        <v>1400318</v>
      </c>
      <c r="D213" s="7" t="s">
        <v>116</v>
      </c>
      <c r="E213" s="14">
        <v>2000</v>
      </c>
      <c r="F213" s="14">
        <v>0</v>
      </c>
      <c r="G213" s="14">
        <v>0</v>
      </c>
      <c r="H213" s="14">
        <v>0</v>
      </c>
      <c r="I213" s="14">
        <v>0</v>
      </c>
      <c r="J213" s="14">
        <v>2000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3">
        <f>SUM(E213:P213)</f>
        <v>4000</v>
      </c>
    </row>
    <row r="214" spans="1:17" x14ac:dyDescent="0.2">
      <c r="A214" s="58">
        <v>2900</v>
      </c>
      <c r="B214" s="57" t="s">
        <v>132</v>
      </c>
      <c r="C214" s="43"/>
      <c r="D214" s="43"/>
      <c r="E214" s="20">
        <f>SUM(E215)</f>
        <v>2500</v>
      </c>
      <c r="F214" s="20">
        <f t="shared" ref="F214:Q214" si="90">SUM(F215)</f>
        <v>0</v>
      </c>
      <c r="G214" s="20">
        <f t="shared" si="90"/>
        <v>0</v>
      </c>
      <c r="H214" s="20">
        <f t="shared" si="90"/>
        <v>0</v>
      </c>
      <c r="I214" s="20">
        <f t="shared" si="90"/>
        <v>0</v>
      </c>
      <c r="J214" s="20">
        <f t="shared" si="90"/>
        <v>2500</v>
      </c>
      <c r="K214" s="20">
        <f t="shared" si="90"/>
        <v>0</v>
      </c>
      <c r="L214" s="20">
        <f t="shared" si="90"/>
        <v>0</v>
      </c>
      <c r="M214" s="20">
        <f t="shared" si="90"/>
        <v>0</v>
      </c>
      <c r="N214" s="20">
        <f t="shared" si="90"/>
        <v>0</v>
      </c>
      <c r="O214" s="20">
        <f t="shared" si="90"/>
        <v>0</v>
      </c>
      <c r="P214" s="20">
        <f t="shared" si="90"/>
        <v>0</v>
      </c>
      <c r="Q214" s="20">
        <f t="shared" si="90"/>
        <v>5000</v>
      </c>
    </row>
    <row r="215" spans="1:17" x14ac:dyDescent="0.2">
      <c r="A215" s="74">
        <v>2911</v>
      </c>
      <c r="B215" s="75" t="s">
        <v>132</v>
      </c>
      <c r="C215" s="7">
        <v>1400318</v>
      </c>
      <c r="D215" s="7" t="s">
        <v>116</v>
      </c>
      <c r="E215" s="22">
        <v>2500</v>
      </c>
      <c r="F215" s="22"/>
      <c r="G215" s="22"/>
      <c r="H215" s="22"/>
      <c r="I215" s="22"/>
      <c r="J215" s="22">
        <v>2500</v>
      </c>
      <c r="K215" s="22"/>
      <c r="L215" s="22"/>
      <c r="M215" s="22"/>
      <c r="N215" s="22"/>
      <c r="O215" s="22"/>
      <c r="P215" s="22"/>
      <c r="Q215" s="23">
        <f>SUM(E215:P215)</f>
        <v>5000</v>
      </c>
    </row>
    <row r="216" spans="1:17" x14ac:dyDescent="0.2">
      <c r="A216" s="58">
        <v>3000</v>
      </c>
      <c r="B216" s="57" t="s">
        <v>44</v>
      </c>
      <c r="C216" s="56"/>
      <c r="D216" s="56"/>
      <c r="E216" s="19">
        <f t="shared" ref="E216:Q216" si="91">+E217+E219+E222+E225+E227+E231+E234+E238</f>
        <v>27410</v>
      </c>
      <c r="F216" s="19">
        <f t="shared" si="91"/>
        <v>42446</v>
      </c>
      <c r="G216" s="19">
        <f t="shared" si="91"/>
        <v>64730</v>
      </c>
      <c r="H216" s="19">
        <f t="shared" si="91"/>
        <v>62450</v>
      </c>
      <c r="I216" s="19">
        <f t="shared" si="91"/>
        <v>37410</v>
      </c>
      <c r="J216" s="19">
        <f t="shared" si="91"/>
        <v>5325</v>
      </c>
      <c r="K216" s="19">
        <f t="shared" si="91"/>
        <v>70730</v>
      </c>
      <c r="L216" s="19">
        <f t="shared" si="91"/>
        <v>4452.38</v>
      </c>
      <c r="M216" s="19">
        <f t="shared" si="91"/>
        <v>21160</v>
      </c>
      <c r="N216" s="19">
        <f t="shared" si="91"/>
        <v>35700</v>
      </c>
      <c r="O216" s="19">
        <f t="shared" si="91"/>
        <v>43567.94</v>
      </c>
      <c r="P216" s="19">
        <f t="shared" si="91"/>
        <v>3700</v>
      </c>
      <c r="Q216" s="19">
        <f t="shared" si="91"/>
        <v>419081.32</v>
      </c>
    </row>
    <row r="217" spans="1:17" x14ac:dyDescent="0.2">
      <c r="A217" s="58">
        <v>3100</v>
      </c>
      <c r="B217" s="57" t="s">
        <v>67</v>
      </c>
      <c r="C217" s="56"/>
      <c r="D217" s="56"/>
      <c r="E217" s="19">
        <f t="shared" ref="E217:Q217" si="92">SUM(E218:E218)</f>
        <v>2000</v>
      </c>
      <c r="F217" s="19">
        <f t="shared" si="92"/>
        <v>2000</v>
      </c>
      <c r="G217" s="19">
        <f t="shared" si="92"/>
        <v>2000</v>
      </c>
      <c r="H217" s="19">
        <f t="shared" si="92"/>
        <v>2000</v>
      </c>
      <c r="I217" s="19">
        <f t="shared" si="92"/>
        <v>2000</v>
      </c>
      <c r="J217" s="19">
        <f t="shared" si="92"/>
        <v>2000</v>
      </c>
      <c r="K217" s="19">
        <f t="shared" si="92"/>
        <v>2000</v>
      </c>
      <c r="L217" s="19">
        <f t="shared" si="92"/>
        <v>2000</v>
      </c>
      <c r="M217" s="19">
        <f t="shared" si="92"/>
        <v>2000</v>
      </c>
      <c r="N217" s="19">
        <f t="shared" si="92"/>
        <v>2000</v>
      </c>
      <c r="O217" s="19">
        <f t="shared" si="92"/>
        <v>2000</v>
      </c>
      <c r="P217" s="19">
        <f t="shared" si="92"/>
        <v>2000</v>
      </c>
      <c r="Q217" s="19">
        <f t="shared" si="92"/>
        <v>24000</v>
      </c>
    </row>
    <row r="218" spans="1:17" x14ac:dyDescent="0.2">
      <c r="A218" s="7">
        <v>3111</v>
      </c>
      <c r="B218" s="6" t="s">
        <v>68</v>
      </c>
      <c r="C218" s="7">
        <v>1400318</v>
      </c>
      <c r="D218" s="5" t="s">
        <v>116</v>
      </c>
      <c r="E218" s="12">
        <v>2000</v>
      </c>
      <c r="F218" s="12">
        <v>2000</v>
      </c>
      <c r="G218" s="12">
        <v>2000</v>
      </c>
      <c r="H218" s="12">
        <v>2000</v>
      </c>
      <c r="I218" s="12">
        <v>2000</v>
      </c>
      <c r="J218" s="12">
        <v>2000</v>
      </c>
      <c r="K218" s="12">
        <v>2000</v>
      </c>
      <c r="L218" s="12">
        <v>2000</v>
      </c>
      <c r="M218" s="12">
        <v>2000</v>
      </c>
      <c r="N218" s="12">
        <v>2000</v>
      </c>
      <c r="O218" s="12">
        <v>2000</v>
      </c>
      <c r="P218" s="12">
        <v>2000</v>
      </c>
      <c r="Q218" s="13">
        <f>SUM(E218:P218)</f>
        <v>24000</v>
      </c>
    </row>
    <row r="219" spans="1:17" x14ac:dyDescent="0.2">
      <c r="A219" s="58">
        <v>3200</v>
      </c>
      <c r="B219" s="57" t="s">
        <v>133</v>
      </c>
      <c r="C219" s="56"/>
      <c r="D219" s="56"/>
      <c r="E219" s="19">
        <f t="shared" ref="E219:Q219" si="93">SUM(E220:E221)</f>
        <v>750</v>
      </c>
      <c r="F219" s="19">
        <f t="shared" si="93"/>
        <v>750</v>
      </c>
      <c r="G219" s="19">
        <f t="shared" si="93"/>
        <v>750</v>
      </c>
      <c r="H219" s="19">
        <f t="shared" si="93"/>
        <v>750</v>
      </c>
      <c r="I219" s="19">
        <f t="shared" si="93"/>
        <v>15750</v>
      </c>
      <c r="J219" s="19">
        <f t="shared" si="93"/>
        <v>750</v>
      </c>
      <c r="K219" s="19">
        <f t="shared" si="93"/>
        <v>750</v>
      </c>
      <c r="L219" s="19">
        <f t="shared" si="93"/>
        <v>750</v>
      </c>
      <c r="M219" s="19">
        <f t="shared" si="93"/>
        <v>750</v>
      </c>
      <c r="N219" s="19">
        <f t="shared" si="93"/>
        <v>30750</v>
      </c>
      <c r="O219" s="19">
        <f t="shared" si="93"/>
        <v>750</v>
      </c>
      <c r="P219" s="19">
        <f t="shared" si="93"/>
        <v>750</v>
      </c>
      <c r="Q219" s="19">
        <f t="shared" si="93"/>
        <v>54000</v>
      </c>
    </row>
    <row r="220" spans="1:17" x14ac:dyDescent="0.2">
      <c r="A220" s="7">
        <v>3231</v>
      </c>
      <c r="B220" s="6" t="s">
        <v>134</v>
      </c>
      <c r="C220" s="7">
        <v>1400318</v>
      </c>
      <c r="D220" s="5" t="s">
        <v>116</v>
      </c>
      <c r="E220" s="12">
        <v>750</v>
      </c>
      <c r="F220" s="12">
        <v>750</v>
      </c>
      <c r="G220" s="12">
        <v>750</v>
      </c>
      <c r="H220" s="12">
        <v>750</v>
      </c>
      <c r="I220" s="12">
        <v>750</v>
      </c>
      <c r="J220" s="12">
        <v>750</v>
      </c>
      <c r="K220" s="12">
        <v>750</v>
      </c>
      <c r="L220" s="12">
        <v>750</v>
      </c>
      <c r="M220" s="12">
        <v>750</v>
      </c>
      <c r="N220" s="12">
        <v>750</v>
      </c>
      <c r="O220" s="12">
        <v>750</v>
      </c>
      <c r="P220" s="12">
        <v>750</v>
      </c>
      <c r="Q220" s="12">
        <f>SUM(E220:P220)</f>
        <v>9000</v>
      </c>
    </row>
    <row r="221" spans="1:17" x14ac:dyDescent="0.2">
      <c r="A221" s="7">
        <v>3261</v>
      </c>
      <c r="B221" s="6" t="s">
        <v>135</v>
      </c>
      <c r="C221" s="7">
        <v>1400318</v>
      </c>
      <c r="D221" s="7" t="s">
        <v>116</v>
      </c>
      <c r="E221" s="14">
        <v>0</v>
      </c>
      <c r="F221" s="14"/>
      <c r="G221" s="14"/>
      <c r="H221" s="14"/>
      <c r="I221" s="14">
        <v>15000</v>
      </c>
      <c r="J221" s="14"/>
      <c r="K221" s="14"/>
      <c r="L221" s="14"/>
      <c r="M221" s="14"/>
      <c r="N221" s="14">
        <v>30000</v>
      </c>
      <c r="O221" s="14"/>
      <c r="P221" s="14"/>
      <c r="Q221" s="13">
        <f>SUM(E221:P221)</f>
        <v>45000</v>
      </c>
    </row>
    <row r="222" spans="1:17" x14ac:dyDescent="0.2">
      <c r="A222" s="58">
        <v>3300</v>
      </c>
      <c r="B222" s="57" t="s">
        <v>136</v>
      </c>
      <c r="C222" s="56"/>
      <c r="D222" s="56"/>
      <c r="E222" s="76">
        <f>SUM(E223:E224)</f>
        <v>10500</v>
      </c>
      <c r="F222" s="76">
        <f t="shared" ref="F222:Q222" si="94">SUM(F223:F224)</f>
        <v>0</v>
      </c>
      <c r="G222" s="76">
        <f t="shared" si="94"/>
        <v>22500</v>
      </c>
      <c r="H222" s="76">
        <f t="shared" si="94"/>
        <v>50000</v>
      </c>
      <c r="I222" s="76">
        <f t="shared" si="94"/>
        <v>10500</v>
      </c>
      <c r="J222" s="76">
        <f t="shared" si="94"/>
        <v>0</v>
      </c>
      <c r="K222" s="76">
        <f t="shared" si="94"/>
        <v>10500</v>
      </c>
      <c r="L222" s="76">
        <f t="shared" si="94"/>
        <v>0</v>
      </c>
      <c r="M222" s="76">
        <f t="shared" si="94"/>
        <v>10500</v>
      </c>
      <c r="N222" s="76">
        <f t="shared" si="94"/>
        <v>0</v>
      </c>
      <c r="O222" s="76">
        <f t="shared" si="94"/>
        <v>10500</v>
      </c>
      <c r="P222" s="76">
        <f t="shared" si="94"/>
        <v>0</v>
      </c>
      <c r="Q222" s="76">
        <f t="shared" si="94"/>
        <v>125000</v>
      </c>
    </row>
    <row r="223" spans="1:17" x14ac:dyDescent="0.2">
      <c r="A223" s="7">
        <v>3321</v>
      </c>
      <c r="B223" s="6" t="s">
        <v>137</v>
      </c>
      <c r="C223" s="7">
        <v>1400318</v>
      </c>
      <c r="D223" s="7" t="s">
        <v>116</v>
      </c>
      <c r="E223" s="14">
        <v>10500</v>
      </c>
      <c r="F223" s="14">
        <v>0</v>
      </c>
      <c r="G223" s="14">
        <v>10500</v>
      </c>
      <c r="H223" s="14">
        <v>50000</v>
      </c>
      <c r="I223" s="14">
        <v>10500</v>
      </c>
      <c r="J223" s="14"/>
      <c r="K223" s="14">
        <v>10500</v>
      </c>
      <c r="L223" s="14">
        <v>0</v>
      </c>
      <c r="M223" s="14">
        <v>10500</v>
      </c>
      <c r="N223" s="14"/>
      <c r="O223" s="14">
        <v>10500</v>
      </c>
      <c r="P223" s="14"/>
      <c r="Q223" s="12">
        <f>SUM(E223:P223)</f>
        <v>113000</v>
      </c>
    </row>
    <row r="224" spans="1:17" x14ac:dyDescent="0.2">
      <c r="A224" s="7">
        <v>3341</v>
      </c>
      <c r="B224" s="6" t="s">
        <v>138</v>
      </c>
      <c r="C224" s="7">
        <v>1400318</v>
      </c>
      <c r="D224" s="7" t="s">
        <v>116</v>
      </c>
      <c r="E224" s="14"/>
      <c r="F224" s="14"/>
      <c r="G224" s="14">
        <v>12000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2">
        <f>SUM(E224:P224)</f>
        <v>12000</v>
      </c>
    </row>
    <row r="225" spans="1:17" x14ac:dyDescent="0.2">
      <c r="A225" s="58">
        <v>3400</v>
      </c>
      <c r="B225" s="57" t="s">
        <v>79</v>
      </c>
      <c r="C225" s="56"/>
      <c r="D225" s="56"/>
      <c r="E225" s="19">
        <f t="shared" ref="E225:Q225" si="95">SUM(E226:E226)</f>
        <v>0</v>
      </c>
      <c r="F225" s="19">
        <f t="shared" si="95"/>
        <v>0</v>
      </c>
      <c r="G225" s="19">
        <f t="shared" si="95"/>
        <v>0</v>
      </c>
      <c r="H225" s="19">
        <f t="shared" si="95"/>
        <v>6000</v>
      </c>
      <c r="I225" s="19">
        <f t="shared" si="95"/>
        <v>0</v>
      </c>
      <c r="J225" s="19">
        <f t="shared" si="95"/>
        <v>0</v>
      </c>
      <c r="K225" s="19">
        <f t="shared" si="95"/>
        <v>0</v>
      </c>
      <c r="L225" s="19">
        <f t="shared" si="95"/>
        <v>0</v>
      </c>
      <c r="M225" s="19">
        <f t="shared" si="95"/>
        <v>0</v>
      </c>
      <c r="N225" s="19">
        <f t="shared" si="95"/>
        <v>0</v>
      </c>
      <c r="O225" s="19">
        <f t="shared" si="95"/>
        <v>12000</v>
      </c>
      <c r="P225" s="19">
        <f t="shared" si="95"/>
        <v>0</v>
      </c>
      <c r="Q225" s="19">
        <f t="shared" si="95"/>
        <v>18000</v>
      </c>
    </row>
    <row r="226" spans="1:17" x14ac:dyDescent="0.2">
      <c r="A226" s="7">
        <v>3451</v>
      </c>
      <c r="B226" s="6" t="s">
        <v>81</v>
      </c>
      <c r="C226" s="7">
        <v>1400318</v>
      </c>
      <c r="D226" s="7" t="s">
        <v>116</v>
      </c>
      <c r="E226" s="14">
        <v>0</v>
      </c>
      <c r="F226" s="14">
        <v>0</v>
      </c>
      <c r="G226" s="14">
        <v>0</v>
      </c>
      <c r="H226" s="14">
        <v>6000</v>
      </c>
      <c r="I226" s="14">
        <v>0</v>
      </c>
      <c r="J226" s="14">
        <v>0</v>
      </c>
      <c r="K226" s="14"/>
      <c r="L226" s="14">
        <v>0</v>
      </c>
      <c r="M226" s="14">
        <v>0</v>
      </c>
      <c r="N226" s="14">
        <v>0</v>
      </c>
      <c r="O226" s="14">
        <v>12000</v>
      </c>
      <c r="P226" s="14">
        <v>0</v>
      </c>
      <c r="Q226" s="13">
        <f>SUM(E226:P226)</f>
        <v>18000</v>
      </c>
    </row>
    <row r="227" spans="1:17" x14ac:dyDescent="0.2">
      <c r="A227" s="58">
        <v>3500</v>
      </c>
      <c r="B227" s="57" t="s">
        <v>110</v>
      </c>
      <c r="C227" s="56"/>
      <c r="D227" s="56"/>
      <c r="E227" s="19">
        <f>SUM(E228:E230)</f>
        <v>6000</v>
      </c>
      <c r="F227" s="19">
        <f t="shared" ref="F227:Q227" si="96">SUM(F228:F230)</f>
        <v>13496</v>
      </c>
      <c r="G227" s="19">
        <f t="shared" si="96"/>
        <v>1000</v>
      </c>
      <c r="H227" s="19">
        <f t="shared" si="96"/>
        <v>1000</v>
      </c>
      <c r="I227" s="19">
        <f t="shared" si="96"/>
        <v>1000</v>
      </c>
      <c r="J227" s="19">
        <f t="shared" si="96"/>
        <v>1000</v>
      </c>
      <c r="K227" s="19">
        <f t="shared" si="96"/>
        <v>14000</v>
      </c>
      <c r="L227" s="19">
        <f t="shared" si="96"/>
        <v>1000</v>
      </c>
      <c r="M227" s="19">
        <f t="shared" si="96"/>
        <v>500</v>
      </c>
      <c r="N227" s="19">
        <f t="shared" si="96"/>
        <v>1000</v>
      </c>
      <c r="O227" s="19">
        <f t="shared" si="96"/>
        <v>2587.94</v>
      </c>
      <c r="P227" s="19">
        <f t="shared" si="96"/>
        <v>500</v>
      </c>
      <c r="Q227" s="19">
        <f t="shared" si="96"/>
        <v>43083.94</v>
      </c>
    </row>
    <row r="228" spans="1:17" x14ac:dyDescent="0.2">
      <c r="A228" s="7">
        <v>3511</v>
      </c>
      <c r="B228" s="6" t="s">
        <v>139</v>
      </c>
      <c r="C228" s="7">
        <v>1400318</v>
      </c>
      <c r="D228" s="5" t="s">
        <v>116</v>
      </c>
      <c r="E228" s="12"/>
      <c r="F228" s="12">
        <v>12496</v>
      </c>
      <c r="G228" s="12"/>
      <c r="H228" s="12"/>
      <c r="I228" s="12"/>
      <c r="J228" s="12"/>
      <c r="K228" s="12">
        <v>8000</v>
      </c>
      <c r="L228" s="12"/>
      <c r="M228" s="12"/>
      <c r="N228" s="12"/>
      <c r="O228" s="12">
        <v>2087.94</v>
      </c>
      <c r="P228" s="12"/>
      <c r="Q228" s="12">
        <f>SUM(E228:P228)</f>
        <v>22583.94</v>
      </c>
    </row>
    <row r="229" spans="1:17" x14ac:dyDescent="0.2">
      <c r="A229" s="7">
        <v>3531</v>
      </c>
      <c r="B229" s="6" t="s">
        <v>140</v>
      </c>
      <c r="C229" s="7">
        <v>1400318</v>
      </c>
      <c r="D229" s="5" t="s">
        <v>116</v>
      </c>
      <c r="E229" s="12">
        <v>1000</v>
      </c>
      <c r="F229" s="12">
        <v>1000</v>
      </c>
      <c r="G229" s="12">
        <v>1000</v>
      </c>
      <c r="H229" s="12">
        <v>1000</v>
      </c>
      <c r="I229" s="12">
        <v>1000</v>
      </c>
      <c r="J229" s="12">
        <v>1000</v>
      </c>
      <c r="K229" s="12">
        <v>1000</v>
      </c>
      <c r="L229" s="12">
        <v>1000</v>
      </c>
      <c r="M229" s="12">
        <v>500</v>
      </c>
      <c r="N229" s="12">
        <v>1000</v>
      </c>
      <c r="O229" s="12">
        <v>500</v>
      </c>
      <c r="P229" s="12">
        <v>500</v>
      </c>
      <c r="Q229" s="12">
        <f t="shared" ref="Q229:Q230" si="97">SUM(E229:P229)</f>
        <v>10500</v>
      </c>
    </row>
    <row r="230" spans="1:17" x14ac:dyDescent="0.2">
      <c r="A230" s="7">
        <v>3551</v>
      </c>
      <c r="B230" s="6" t="s">
        <v>83</v>
      </c>
      <c r="C230" s="7">
        <v>1400318</v>
      </c>
      <c r="D230" s="7" t="s">
        <v>116</v>
      </c>
      <c r="E230" s="14">
        <v>5000</v>
      </c>
      <c r="F230" s="14">
        <v>0</v>
      </c>
      <c r="G230" s="14"/>
      <c r="H230" s="14"/>
      <c r="I230" s="14"/>
      <c r="J230" s="14"/>
      <c r="K230" s="14">
        <v>5000</v>
      </c>
      <c r="L230" s="14"/>
      <c r="M230" s="14"/>
      <c r="N230" s="14"/>
      <c r="O230" s="14"/>
      <c r="P230" s="14"/>
      <c r="Q230" s="12">
        <f t="shared" si="97"/>
        <v>10000</v>
      </c>
    </row>
    <row r="231" spans="1:17" x14ac:dyDescent="0.2">
      <c r="A231" s="58">
        <v>3600</v>
      </c>
      <c r="B231" s="57" t="s">
        <v>103</v>
      </c>
      <c r="C231" s="7"/>
      <c r="D231" s="7"/>
      <c r="E231" s="20">
        <f t="shared" ref="E231:Q231" si="98">SUM(E232:E233)</f>
        <v>6960</v>
      </c>
      <c r="F231" s="20">
        <f t="shared" si="98"/>
        <v>25000</v>
      </c>
      <c r="G231" s="20">
        <f t="shared" si="98"/>
        <v>25280</v>
      </c>
      <c r="H231" s="20">
        <f t="shared" si="98"/>
        <v>0</v>
      </c>
      <c r="I231" s="20">
        <f t="shared" si="98"/>
        <v>6960</v>
      </c>
      <c r="J231" s="20">
        <f t="shared" si="98"/>
        <v>0</v>
      </c>
      <c r="K231" s="20">
        <f t="shared" si="98"/>
        <v>19280</v>
      </c>
      <c r="L231" s="20">
        <f t="shared" si="98"/>
        <v>0</v>
      </c>
      <c r="M231" s="20">
        <f t="shared" si="98"/>
        <v>6960</v>
      </c>
      <c r="N231" s="20">
        <f t="shared" si="98"/>
        <v>0</v>
      </c>
      <c r="O231" s="20">
        <f t="shared" si="98"/>
        <v>15280</v>
      </c>
      <c r="P231" s="20">
        <f t="shared" si="98"/>
        <v>0</v>
      </c>
      <c r="Q231" s="20">
        <f t="shared" si="98"/>
        <v>105720</v>
      </c>
    </row>
    <row r="232" spans="1:17" x14ac:dyDescent="0.2">
      <c r="A232" s="7">
        <v>3611</v>
      </c>
      <c r="B232" s="6" t="s">
        <v>141</v>
      </c>
      <c r="C232" s="7">
        <v>1400318</v>
      </c>
      <c r="D232" s="7" t="s">
        <v>116</v>
      </c>
      <c r="E232" s="14">
        <v>6960</v>
      </c>
      <c r="F232" s="14">
        <v>25000</v>
      </c>
      <c r="G232" s="14">
        <v>19280</v>
      </c>
      <c r="H232" s="14">
        <v>0</v>
      </c>
      <c r="I232" s="14">
        <v>6960</v>
      </c>
      <c r="J232" s="14"/>
      <c r="K232" s="14">
        <v>19280</v>
      </c>
      <c r="L232" s="14">
        <v>0</v>
      </c>
      <c r="M232" s="14">
        <v>6960</v>
      </c>
      <c r="N232" s="14"/>
      <c r="O232" s="14">
        <v>9280</v>
      </c>
      <c r="P232" s="14"/>
      <c r="Q232" s="12">
        <f>SUM(E232:P232)</f>
        <v>93720</v>
      </c>
    </row>
    <row r="233" spans="1:17" x14ac:dyDescent="0.2">
      <c r="A233" s="7">
        <v>3621</v>
      </c>
      <c r="B233" s="6" t="s">
        <v>104</v>
      </c>
      <c r="C233" s="7">
        <v>1400318</v>
      </c>
      <c r="D233" s="7" t="s">
        <v>116</v>
      </c>
      <c r="E233" s="14"/>
      <c r="F233" s="14"/>
      <c r="G233" s="14">
        <v>6000</v>
      </c>
      <c r="H233" s="14"/>
      <c r="I233" s="14"/>
      <c r="J233" s="14"/>
      <c r="K233" s="14"/>
      <c r="L233" s="14"/>
      <c r="M233" s="14">
        <v>0</v>
      </c>
      <c r="N233" s="14"/>
      <c r="O233" s="14">
        <v>6000</v>
      </c>
      <c r="P233" s="14"/>
      <c r="Q233" s="12">
        <f>SUM(E233:P233)</f>
        <v>12000</v>
      </c>
    </row>
    <row r="234" spans="1:17" x14ac:dyDescent="0.2">
      <c r="A234" s="43">
        <v>3700</v>
      </c>
      <c r="B234" s="51" t="s">
        <v>112</v>
      </c>
      <c r="C234" s="43"/>
      <c r="D234" s="52"/>
      <c r="E234" s="66">
        <f t="shared" ref="E234:Q234" si="99">SUM(E235:E237)</f>
        <v>450</v>
      </c>
      <c r="F234" s="66">
        <f t="shared" si="99"/>
        <v>450</v>
      </c>
      <c r="G234" s="66">
        <f t="shared" si="99"/>
        <v>450</v>
      </c>
      <c r="H234" s="66">
        <f t="shared" si="99"/>
        <v>1950</v>
      </c>
      <c r="I234" s="66">
        <f t="shared" si="99"/>
        <v>450</v>
      </c>
      <c r="J234" s="66">
        <f t="shared" si="99"/>
        <v>450</v>
      </c>
      <c r="K234" s="66">
        <f t="shared" si="99"/>
        <v>450</v>
      </c>
      <c r="L234" s="66">
        <f t="shared" si="99"/>
        <v>450</v>
      </c>
      <c r="M234" s="66">
        <f t="shared" si="99"/>
        <v>450</v>
      </c>
      <c r="N234" s="66">
        <f t="shared" si="99"/>
        <v>1950</v>
      </c>
      <c r="O234" s="66">
        <f t="shared" si="99"/>
        <v>450</v>
      </c>
      <c r="P234" s="66">
        <f t="shared" si="99"/>
        <v>450</v>
      </c>
      <c r="Q234" s="66">
        <f t="shared" si="99"/>
        <v>8400</v>
      </c>
    </row>
    <row r="235" spans="1:17" x14ac:dyDescent="0.2">
      <c r="A235" s="7">
        <v>3721</v>
      </c>
      <c r="B235" s="6" t="s">
        <v>87</v>
      </c>
      <c r="C235" s="7">
        <v>1400318</v>
      </c>
      <c r="D235" s="5" t="s">
        <v>116</v>
      </c>
      <c r="E235" s="24">
        <v>0</v>
      </c>
      <c r="F235" s="24">
        <v>0</v>
      </c>
      <c r="G235" s="24">
        <v>0</v>
      </c>
      <c r="H235" s="24">
        <v>1500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1500</v>
      </c>
      <c r="O235" s="18">
        <v>0</v>
      </c>
      <c r="P235" s="18">
        <v>0</v>
      </c>
      <c r="Q235" s="13">
        <f>SUM(E235:P235)</f>
        <v>3000</v>
      </c>
    </row>
    <row r="236" spans="1:17" x14ac:dyDescent="0.2">
      <c r="A236" s="7">
        <v>3751</v>
      </c>
      <c r="B236" s="6" t="s">
        <v>113</v>
      </c>
      <c r="C236" s="7">
        <v>1400318</v>
      </c>
      <c r="D236" s="7" t="s">
        <v>116</v>
      </c>
      <c r="E236" s="12">
        <v>300</v>
      </c>
      <c r="F236" s="12">
        <v>300</v>
      </c>
      <c r="G236" s="12">
        <v>300</v>
      </c>
      <c r="H236" s="12">
        <v>300</v>
      </c>
      <c r="I236" s="12">
        <v>300</v>
      </c>
      <c r="J236" s="12">
        <v>300</v>
      </c>
      <c r="K236" s="12">
        <v>300</v>
      </c>
      <c r="L236" s="12">
        <v>300</v>
      </c>
      <c r="M236" s="12">
        <v>300</v>
      </c>
      <c r="N236" s="12">
        <v>300</v>
      </c>
      <c r="O236" s="12">
        <v>300</v>
      </c>
      <c r="P236" s="12">
        <v>300</v>
      </c>
      <c r="Q236" s="13">
        <f>SUM(E236:P236)</f>
        <v>3600</v>
      </c>
    </row>
    <row r="237" spans="1:17" x14ac:dyDescent="0.2">
      <c r="A237" s="7">
        <v>3791</v>
      </c>
      <c r="B237" s="6" t="s">
        <v>114</v>
      </c>
      <c r="C237" s="7">
        <v>1400318</v>
      </c>
      <c r="D237" s="7" t="s">
        <v>116</v>
      </c>
      <c r="E237" s="12">
        <v>150</v>
      </c>
      <c r="F237" s="12">
        <v>150</v>
      </c>
      <c r="G237" s="12">
        <v>150</v>
      </c>
      <c r="H237" s="12">
        <v>150</v>
      </c>
      <c r="I237" s="12">
        <v>150</v>
      </c>
      <c r="J237" s="12">
        <v>150</v>
      </c>
      <c r="K237" s="12">
        <v>150</v>
      </c>
      <c r="L237" s="12">
        <v>150</v>
      </c>
      <c r="M237" s="12">
        <v>150</v>
      </c>
      <c r="N237" s="12">
        <v>150</v>
      </c>
      <c r="O237" s="12">
        <v>150</v>
      </c>
      <c r="P237" s="12">
        <v>150</v>
      </c>
      <c r="Q237" s="13">
        <f>SUM(E237:P237)</f>
        <v>1800</v>
      </c>
    </row>
    <row r="238" spans="1:17" x14ac:dyDescent="0.2">
      <c r="A238" s="58">
        <v>3900</v>
      </c>
      <c r="B238" s="57" t="s">
        <v>45</v>
      </c>
      <c r="C238" s="58"/>
      <c r="D238" s="58"/>
      <c r="E238" s="19">
        <f>SUM(E239:E240)</f>
        <v>750</v>
      </c>
      <c r="F238" s="19">
        <f t="shared" ref="F238:Q238" si="100">SUM(F239:F240)</f>
        <v>750</v>
      </c>
      <c r="G238" s="19">
        <f t="shared" si="100"/>
        <v>12750</v>
      </c>
      <c r="H238" s="19">
        <f t="shared" si="100"/>
        <v>750</v>
      </c>
      <c r="I238" s="19">
        <f t="shared" si="100"/>
        <v>750</v>
      </c>
      <c r="J238" s="19">
        <f t="shared" si="100"/>
        <v>1125</v>
      </c>
      <c r="K238" s="19">
        <f t="shared" si="100"/>
        <v>23750</v>
      </c>
      <c r="L238" s="19">
        <f t="shared" si="100"/>
        <v>252.38</v>
      </c>
      <c r="M238" s="19">
        <f t="shared" si="100"/>
        <v>0</v>
      </c>
      <c r="N238" s="19">
        <f t="shared" si="100"/>
        <v>0</v>
      </c>
      <c r="O238" s="19">
        <f t="shared" si="100"/>
        <v>0</v>
      </c>
      <c r="P238" s="19">
        <f t="shared" si="100"/>
        <v>0</v>
      </c>
      <c r="Q238" s="19">
        <f t="shared" si="100"/>
        <v>40877.379999999997</v>
      </c>
    </row>
    <row r="239" spans="1:17" x14ac:dyDescent="0.2">
      <c r="A239" s="7">
        <v>3921</v>
      </c>
      <c r="B239" s="6" t="s">
        <v>90</v>
      </c>
      <c r="C239" s="7">
        <v>1400318</v>
      </c>
      <c r="D239" s="7" t="s">
        <v>116</v>
      </c>
      <c r="E239" s="14"/>
      <c r="F239" s="14">
        <v>0</v>
      </c>
      <c r="G239" s="14">
        <v>12000</v>
      </c>
      <c r="H239" s="14"/>
      <c r="I239" s="14"/>
      <c r="J239" s="14"/>
      <c r="K239" s="14">
        <v>23000</v>
      </c>
      <c r="L239" s="14"/>
      <c r="M239" s="14">
        <v>0</v>
      </c>
      <c r="N239" s="14"/>
      <c r="O239" s="14"/>
      <c r="P239" s="14"/>
      <c r="Q239" s="12">
        <f>SUM(E239:P239)</f>
        <v>35000</v>
      </c>
    </row>
    <row r="240" spans="1:17" x14ac:dyDescent="0.2">
      <c r="A240" s="7">
        <v>3981</v>
      </c>
      <c r="B240" s="6" t="s">
        <v>46</v>
      </c>
      <c r="C240" s="7">
        <v>1400318</v>
      </c>
      <c r="D240" s="7" t="s">
        <v>116</v>
      </c>
      <c r="E240" s="14">
        <v>750</v>
      </c>
      <c r="F240" s="14">
        <v>750</v>
      </c>
      <c r="G240" s="14">
        <v>750</v>
      </c>
      <c r="H240" s="14">
        <v>750</v>
      </c>
      <c r="I240" s="14">
        <v>750</v>
      </c>
      <c r="J240" s="14">
        <v>1125</v>
      </c>
      <c r="K240" s="14">
        <v>750</v>
      </c>
      <c r="L240" s="14">
        <v>252.38</v>
      </c>
      <c r="M240" s="14">
        <v>0</v>
      </c>
      <c r="N240" s="14">
        <v>0</v>
      </c>
      <c r="O240" s="14">
        <v>0</v>
      </c>
      <c r="P240" s="14"/>
      <c r="Q240" s="12">
        <f>SUM(E240:P240)</f>
        <v>5877.38</v>
      </c>
    </row>
    <row r="241" spans="1:17" x14ac:dyDescent="0.2">
      <c r="A241" s="58">
        <v>5000</v>
      </c>
      <c r="B241" s="57" t="s">
        <v>91</v>
      </c>
      <c r="C241" s="56"/>
      <c r="D241" s="56"/>
      <c r="E241" s="62">
        <f t="shared" ref="E241:Q241" si="101">+E242</f>
        <v>0</v>
      </c>
      <c r="F241" s="62">
        <f t="shared" si="101"/>
        <v>0</v>
      </c>
      <c r="G241" s="62">
        <f t="shared" si="101"/>
        <v>0</v>
      </c>
      <c r="H241" s="62">
        <f t="shared" si="101"/>
        <v>0</v>
      </c>
      <c r="I241" s="62">
        <f t="shared" si="101"/>
        <v>0</v>
      </c>
      <c r="J241" s="62">
        <f t="shared" si="101"/>
        <v>0</v>
      </c>
      <c r="K241" s="62">
        <f t="shared" si="101"/>
        <v>0</v>
      </c>
      <c r="L241" s="62">
        <f t="shared" si="101"/>
        <v>0</v>
      </c>
      <c r="M241" s="62">
        <f t="shared" si="101"/>
        <v>15000</v>
      </c>
      <c r="N241" s="62">
        <f t="shared" si="101"/>
        <v>0</v>
      </c>
      <c r="O241" s="62">
        <f t="shared" si="101"/>
        <v>0</v>
      </c>
      <c r="P241" s="62">
        <f t="shared" si="101"/>
        <v>0</v>
      </c>
      <c r="Q241" s="62">
        <f t="shared" si="101"/>
        <v>15000</v>
      </c>
    </row>
    <row r="242" spans="1:17" x14ac:dyDescent="0.2">
      <c r="A242" s="58">
        <v>5100</v>
      </c>
      <c r="B242" s="57" t="s">
        <v>92</v>
      </c>
      <c r="C242" s="56"/>
      <c r="D242" s="56"/>
      <c r="E242" s="62">
        <f t="shared" ref="E242:Q242" si="102">SUM(E243:E243)</f>
        <v>0</v>
      </c>
      <c r="F242" s="62">
        <f t="shared" si="102"/>
        <v>0</v>
      </c>
      <c r="G242" s="62">
        <f t="shared" si="102"/>
        <v>0</v>
      </c>
      <c r="H242" s="62">
        <f t="shared" si="102"/>
        <v>0</v>
      </c>
      <c r="I242" s="62">
        <f t="shared" si="102"/>
        <v>0</v>
      </c>
      <c r="J242" s="62">
        <f t="shared" si="102"/>
        <v>0</v>
      </c>
      <c r="K242" s="62">
        <f t="shared" si="102"/>
        <v>0</v>
      </c>
      <c r="L242" s="62">
        <f t="shared" si="102"/>
        <v>0</v>
      </c>
      <c r="M242" s="62">
        <f t="shared" si="102"/>
        <v>15000</v>
      </c>
      <c r="N242" s="62">
        <f t="shared" si="102"/>
        <v>0</v>
      </c>
      <c r="O242" s="62">
        <f t="shared" si="102"/>
        <v>0</v>
      </c>
      <c r="P242" s="62">
        <f t="shared" si="102"/>
        <v>0</v>
      </c>
      <c r="Q242" s="62">
        <f t="shared" si="102"/>
        <v>15000</v>
      </c>
    </row>
    <row r="243" spans="1:17" x14ac:dyDescent="0.2">
      <c r="A243" s="7">
        <v>5111</v>
      </c>
      <c r="B243" s="6" t="s">
        <v>115</v>
      </c>
      <c r="C243" s="7">
        <v>1400318</v>
      </c>
      <c r="D243" s="7" t="s">
        <v>116</v>
      </c>
      <c r="E243" s="12"/>
      <c r="F243" s="14">
        <v>0</v>
      </c>
      <c r="G243" s="14">
        <v>0</v>
      </c>
      <c r="H243" s="14">
        <v>0</v>
      </c>
      <c r="I243" s="14"/>
      <c r="J243" s="14">
        <v>0</v>
      </c>
      <c r="K243" s="14">
        <v>0</v>
      </c>
      <c r="L243" s="12">
        <v>0</v>
      </c>
      <c r="M243" s="12">
        <v>15000</v>
      </c>
      <c r="N243" s="12">
        <v>0</v>
      </c>
      <c r="O243" s="12">
        <v>0</v>
      </c>
      <c r="P243" s="12">
        <v>0</v>
      </c>
      <c r="Q243" s="12">
        <f>SUM(E243:P243)</f>
        <v>15000</v>
      </c>
    </row>
    <row r="244" spans="1:17" s="79" customFormat="1" x14ac:dyDescent="0.2">
      <c r="A244" s="77">
        <v>6000</v>
      </c>
      <c r="B244" s="70" t="s">
        <v>142</v>
      </c>
      <c r="C244" s="78"/>
      <c r="D244" s="78"/>
      <c r="E244" s="17">
        <f t="shared" ref="E244:Q244" si="103">+E245</f>
        <v>0</v>
      </c>
      <c r="F244" s="17">
        <f t="shared" si="103"/>
        <v>0</v>
      </c>
      <c r="G244" s="17">
        <f t="shared" si="103"/>
        <v>0</v>
      </c>
      <c r="H244" s="17">
        <f t="shared" si="103"/>
        <v>0</v>
      </c>
      <c r="I244" s="17">
        <f t="shared" si="103"/>
        <v>0</v>
      </c>
      <c r="J244" s="17">
        <f t="shared" si="103"/>
        <v>0</v>
      </c>
      <c r="K244" s="17">
        <f t="shared" si="103"/>
        <v>0</v>
      </c>
      <c r="L244" s="17">
        <f t="shared" si="103"/>
        <v>0</v>
      </c>
      <c r="M244" s="17">
        <f t="shared" si="103"/>
        <v>0</v>
      </c>
      <c r="N244" s="17">
        <f t="shared" si="103"/>
        <v>800000</v>
      </c>
      <c r="O244" s="17">
        <f t="shared" si="103"/>
        <v>1000000</v>
      </c>
      <c r="P244" s="17">
        <f t="shared" si="103"/>
        <v>201789.84</v>
      </c>
      <c r="Q244" s="17">
        <f t="shared" si="103"/>
        <v>2001789.84</v>
      </c>
    </row>
    <row r="245" spans="1:17" s="79" customFormat="1" x14ac:dyDescent="0.2">
      <c r="A245" s="78">
        <v>6200</v>
      </c>
      <c r="B245" s="70" t="s">
        <v>143</v>
      </c>
      <c r="C245" s="78"/>
      <c r="D245" s="78"/>
      <c r="E245" s="17">
        <f t="shared" ref="E245:Q245" si="104">SUM(E246)</f>
        <v>0</v>
      </c>
      <c r="F245" s="17">
        <f t="shared" si="104"/>
        <v>0</v>
      </c>
      <c r="G245" s="17">
        <f t="shared" si="104"/>
        <v>0</v>
      </c>
      <c r="H245" s="17">
        <f t="shared" si="104"/>
        <v>0</v>
      </c>
      <c r="I245" s="17">
        <f t="shared" si="104"/>
        <v>0</v>
      </c>
      <c r="J245" s="17">
        <f t="shared" si="104"/>
        <v>0</v>
      </c>
      <c r="K245" s="17">
        <f t="shared" si="104"/>
        <v>0</v>
      </c>
      <c r="L245" s="17">
        <f t="shared" si="104"/>
        <v>0</v>
      </c>
      <c r="M245" s="17">
        <f t="shared" si="104"/>
        <v>0</v>
      </c>
      <c r="N245" s="17">
        <f t="shared" si="104"/>
        <v>800000</v>
      </c>
      <c r="O245" s="17">
        <f t="shared" si="104"/>
        <v>1000000</v>
      </c>
      <c r="P245" s="17">
        <f t="shared" si="104"/>
        <v>201789.84</v>
      </c>
      <c r="Q245" s="17">
        <f t="shared" si="104"/>
        <v>2001789.84</v>
      </c>
    </row>
    <row r="246" spans="1:17" s="79" customFormat="1" x14ac:dyDescent="0.2">
      <c r="A246" s="7">
        <v>6241</v>
      </c>
      <c r="B246" s="6" t="s">
        <v>144</v>
      </c>
      <c r="C246" s="7">
        <v>1400318</v>
      </c>
      <c r="D246" s="7" t="s">
        <v>116</v>
      </c>
      <c r="E246" s="12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2">
        <v>0</v>
      </c>
      <c r="M246" s="12">
        <v>0</v>
      </c>
      <c r="N246" s="12">
        <v>800000</v>
      </c>
      <c r="O246" s="12">
        <v>1000000</v>
      </c>
      <c r="P246" s="12">
        <v>201789.84</v>
      </c>
      <c r="Q246" s="13">
        <f>SUM(E246:P246)</f>
        <v>2001789.84</v>
      </c>
    </row>
    <row r="247" spans="1:17" x14ac:dyDescent="0.2">
      <c r="A247" s="67" t="s">
        <v>96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9"/>
    </row>
    <row r="248" spans="1:17" x14ac:dyDescent="0.2">
      <c r="A248" s="5" t="s">
        <v>2</v>
      </c>
      <c r="B248" s="6">
        <v>31120</v>
      </c>
      <c r="C248" s="5"/>
      <c r="D248" s="5"/>
      <c r="E248" s="37" t="s">
        <v>3</v>
      </c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9"/>
    </row>
    <row r="249" spans="1:17" x14ac:dyDescent="0.2">
      <c r="A249" s="5" t="s">
        <v>4</v>
      </c>
      <c r="B249" s="6" t="s">
        <v>5</v>
      </c>
      <c r="C249" s="5"/>
      <c r="D249" s="5"/>
      <c r="E249" s="37" t="s">
        <v>6</v>
      </c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9"/>
    </row>
    <row r="250" spans="1:17" x14ac:dyDescent="0.2">
      <c r="A250" s="5" t="s">
        <v>7</v>
      </c>
      <c r="B250" s="6" t="s">
        <v>8</v>
      </c>
      <c r="C250" s="5"/>
      <c r="D250" s="5"/>
      <c r="E250" s="37" t="s">
        <v>6</v>
      </c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9"/>
    </row>
    <row r="251" spans="1:17" x14ac:dyDescent="0.2">
      <c r="A251" s="5" t="s">
        <v>9</v>
      </c>
      <c r="B251" s="40" t="s">
        <v>145</v>
      </c>
      <c r="C251" s="41"/>
      <c r="D251" s="41"/>
      <c r="E251" s="25" t="s">
        <v>146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7"/>
    </row>
    <row r="252" spans="1:17" x14ac:dyDescent="0.2">
      <c r="A252" s="7" t="s">
        <v>12</v>
      </c>
      <c r="B252" s="15" t="s">
        <v>13</v>
      </c>
      <c r="C252" s="7"/>
      <c r="D252" s="7"/>
      <c r="E252" s="5" t="s">
        <v>15</v>
      </c>
      <c r="F252" s="5" t="s">
        <v>16</v>
      </c>
      <c r="G252" s="5" t="s">
        <v>17</v>
      </c>
      <c r="H252" s="5" t="s">
        <v>18</v>
      </c>
      <c r="I252" s="5" t="s">
        <v>19</v>
      </c>
      <c r="J252" s="5" t="s">
        <v>20</v>
      </c>
      <c r="K252" s="5" t="s">
        <v>21</v>
      </c>
      <c r="L252" s="5" t="s">
        <v>22</v>
      </c>
      <c r="M252" s="5" t="s">
        <v>23</v>
      </c>
      <c r="N252" s="5" t="s">
        <v>24</v>
      </c>
      <c r="O252" s="5" t="s">
        <v>25</v>
      </c>
      <c r="P252" s="5" t="s">
        <v>26</v>
      </c>
      <c r="Q252" s="5" t="s">
        <v>27</v>
      </c>
    </row>
    <row r="253" spans="1:17" x14ac:dyDescent="0.2">
      <c r="A253" s="80"/>
      <c r="B253" s="43" t="s">
        <v>147</v>
      </c>
      <c r="C253" s="43"/>
      <c r="D253" s="43"/>
      <c r="E253" s="44">
        <f t="shared" ref="E253:Q253" si="105">+E254+E279</f>
        <v>40587.300000000003</v>
      </c>
      <c r="F253" s="44">
        <f t="shared" si="105"/>
        <v>43291.8</v>
      </c>
      <c r="G253" s="44">
        <f t="shared" si="105"/>
        <v>419540.8</v>
      </c>
      <c r="H253" s="44">
        <f t="shared" si="105"/>
        <v>29587.3</v>
      </c>
      <c r="I253" s="44">
        <f t="shared" si="105"/>
        <v>33770.629999999997</v>
      </c>
      <c r="J253" s="44">
        <f t="shared" si="105"/>
        <v>40947.479999999996</v>
      </c>
      <c r="K253" s="44">
        <f t="shared" si="105"/>
        <v>54837.3</v>
      </c>
      <c r="L253" s="44">
        <f t="shared" si="105"/>
        <v>23051.8</v>
      </c>
      <c r="M253" s="44">
        <f t="shared" si="105"/>
        <v>24551.8</v>
      </c>
      <c r="N253" s="44">
        <f t="shared" si="105"/>
        <v>33337.300000000003</v>
      </c>
      <c r="O253" s="44">
        <f t="shared" si="105"/>
        <v>39770.629999999997</v>
      </c>
      <c r="P253" s="44">
        <f t="shared" si="105"/>
        <v>47170.119999999995</v>
      </c>
      <c r="Q253" s="44">
        <f t="shared" si="105"/>
        <v>830444.26</v>
      </c>
    </row>
    <row r="254" spans="1:17" x14ac:dyDescent="0.2">
      <c r="A254" s="43"/>
      <c r="B254" s="43" t="s">
        <v>148</v>
      </c>
      <c r="C254" s="43"/>
      <c r="D254" s="43"/>
      <c r="E254" s="44">
        <f t="shared" ref="E254:Q254" si="106">+E255+E263+E274</f>
        <v>31208</v>
      </c>
      <c r="F254" s="44">
        <f t="shared" si="106"/>
        <v>31458</v>
      </c>
      <c r="G254" s="44">
        <f t="shared" si="106"/>
        <v>18458</v>
      </c>
      <c r="H254" s="44">
        <f t="shared" si="106"/>
        <v>24208</v>
      </c>
      <c r="I254" s="44">
        <f t="shared" si="106"/>
        <v>18458</v>
      </c>
      <c r="J254" s="44">
        <f t="shared" si="106"/>
        <v>26353.68</v>
      </c>
      <c r="K254" s="44">
        <f t="shared" si="106"/>
        <v>34958</v>
      </c>
      <c r="L254" s="44">
        <f t="shared" si="106"/>
        <v>18458</v>
      </c>
      <c r="M254" s="44">
        <f t="shared" si="106"/>
        <v>18458</v>
      </c>
      <c r="N254" s="44">
        <f t="shared" si="106"/>
        <v>23458</v>
      </c>
      <c r="O254" s="44">
        <f t="shared" si="106"/>
        <v>21458</v>
      </c>
      <c r="P254" s="44">
        <f t="shared" si="106"/>
        <v>18888</v>
      </c>
      <c r="Q254" s="44">
        <f t="shared" si="106"/>
        <v>285821.68</v>
      </c>
    </row>
    <row r="255" spans="1:17" x14ac:dyDescent="0.2">
      <c r="A255" s="43">
        <v>1000</v>
      </c>
      <c r="B255" s="45" t="s">
        <v>30</v>
      </c>
      <c r="C255" s="43"/>
      <c r="D255" s="43"/>
      <c r="E255" s="44">
        <f t="shared" ref="E255:Q255" si="107">+E256+E258+E261</f>
        <v>14243</v>
      </c>
      <c r="F255" s="44">
        <f t="shared" si="107"/>
        <v>14243</v>
      </c>
      <c r="G255" s="44">
        <f t="shared" si="107"/>
        <v>14243</v>
      </c>
      <c r="H255" s="44">
        <f t="shared" si="107"/>
        <v>14243</v>
      </c>
      <c r="I255" s="44">
        <f t="shared" si="107"/>
        <v>14243</v>
      </c>
      <c r="J255" s="44">
        <f t="shared" si="107"/>
        <v>14243</v>
      </c>
      <c r="K255" s="44">
        <f t="shared" si="107"/>
        <v>14243</v>
      </c>
      <c r="L255" s="44">
        <f t="shared" si="107"/>
        <v>14243</v>
      </c>
      <c r="M255" s="44">
        <f t="shared" si="107"/>
        <v>14243</v>
      </c>
      <c r="N255" s="44">
        <f t="shared" si="107"/>
        <v>14243</v>
      </c>
      <c r="O255" s="44">
        <f t="shared" si="107"/>
        <v>14243</v>
      </c>
      <c r="P255" s="44">
        <f t="shared" si="107"/>
        <v>14243</v>
      </c>
      <c r="Q255" s="44">
        <f t="shared" si="107"/>
        <v>170916</v>
      </c>
    </row>
    <row r="256" spans="1:17" x14ac:dyDescent="0.2">
      <c r="A256" s="58">
        <v>1100</v>
      </c>
      <c r="B256" s="71" t="s">
        <v>31</v>
      </c>
      <c r="C256" s="58"/>
      <c r="D256" s="58"/>
      <c r="E256" s="46">
        <f t="shared" ref="E256:Q256" si="108">SUM(E257)</f>
        <v>10650.4</v>
      </c>
      <c r="F256" s="46">
        <f t="shared" si="108"/>
        <v>10650.4</v>
      </c>
      <c r="G256" s="46">
        <f t="shared" si="108"/>
        <v>10650.4</v>
      </c>
      <c r="H256" s="46">
        <f t="shared" si="108"/>
        <v>10650.4</v>
      </c>
      <c r="I256" s="46">
        <f t="shared" si="108"/>
        <v>10650.4</v>
      </c>
      <c r="J256" s="46">
        <f t="shared" si="108"/>
        <v>10650.4</v>
      </c>
      <c r="K256" s="46">
        <f t="shared" si="108"/>
        <v>10650.4</v>
      </c>
      <c r="L256" s="46">
        <f t="shared" si="108"/>
        <v>10650.4</v>
      </c>
      <c r="M256" s="46">
        <f t="shared" si="108"/>
        <v>10650.4</v>
      </c>
      <c r="N256" s="46">
        <f t="shared" si="108"/>
        <v>10650.4</v>
      </c>
      <c r="O256" s="46">
        <f t="shared" si="108"/>
        <v>10650.4</v>
      </c>
      <c r="P256" s="46">
        <f t="shared" si="108"/>
        <v>10650.4</v>
      </c>
      <c r="Q256" s="46">
        <f t="shared" si="108"/>
        <v>127804.79999999997</v>
      </c>
    </row>
    <row r="257" spans="1:17" x14ac:dyDescent="0.2">
      <c r="A257" s="5">
        <v>1131</v>
      </c>
      <c r="B257" s="6" t="s">
        <v>32</v>
      </c>
      <c r="C257" s="7">
        <v>1100118</v>
      </c>
      <c r="D257" s="7" t="s">
        <v>145</v>
      </c>
      <c r="E257" s="8">
        <v>10650.4</v>
      </c>
      <c r="F257" s="8">
        <v>10650.4</v>
      </c>
      <c r="G257" s="8">
        <v>10650.4</v>
      </c>
      <c r="H257" s="8">
        <v>10650.4</v>
      </c>
      <c r="I257" s="8">
        <v>10650.4</v>
      </c>
      <c r="J257" s="8">
        <v>10650.4</v>
      </c>
      <c r="K257" s="8">
        <v>10650.4</v>
      </c>
      <c r="L257" s="8">
        <v>10650.4</v>
      </c>
      <c r="M257" s="8">
        <v>10650.4</v>
      </c>
      <c r="N257" s="8">
        <v>10650.4</v>
      </c>
      <c r="O257" s="8">
        <v>10650.4</v>
      </c>
      <c r="P257" s="8">
        <v>10650.4</v>
      </c>
      <c r="Q257" s="13">
        <f>SUM(E257:P257)</f>
        <v>127804.79999999997</v>
      </c>
    </row>
    <row r="258" spans="1:17" x14ac:dyDescent="0.2">
      <c r="A258" s="60">
        <v>1500</v>
      </c>
      <c r="B258" s="61" t="s">
        <v>57</v>
      </c>
      <c r="C258" s="43"/>
      <c r="D258" s="43"/>
      <c r="E258" s="17">
        <f t="shared" ref="E258:Q258" si="109">SUM(E259:E260)</f>
        <v>1462.52</v>
      </c>
      <c r="F258" s="17">
        <f t="shared" si="109"/>
        <v>1462.52</v>
      </c>
      <c r="G258" s="17">
        <f t="shared" si="109"/>
        <v>1462.52</v>
      </c>
      <c r="H258" s="17">
        <f t="shared" si="109"/>
        <v>1462.52</v>
      </c>
      <c r="I258" s="17">
        <f t="shared" si="109"/>
        <v>1462.52</v>
      </c>
      <c r="J258" s="17">
        <f t="shared" si="109"/>
        <v>1462.52</v>
      </c>
      <c r="K258" s="17">
        <f t="shared" si="109"/>
        <v>1462.52</v>
      </c>
      <c r="L258" s="17">
        <f t="shared" si="109"/>
        <v>1462.52</v>
      </c>
      <c r="M258" s="17">
        <f t="shared" si="109"/>
        <v>1462.52</v>
      </c>
      <c r="N258" s="17">
        <f t="shared" si="109"/>
        <v>1462.52</v>
      </c>
      <c r="O258" s="17">
        <f t="shared" si="109"/>
        <v>1462.52</v>
      </c>
      <c r="P258" s="17">
        <f t="shared" si="109"/>
        <v>1462.52</v>
      </c>
      <c r="Q258" s="17">
        <f t="shared" si="109"/>
        <v>17550.240000000002</v>
      </c>
    </row>
    <row r="259" spans="1:17" x14ac:dyDescent="0.2">
      <c r="A259" s="9">
        <v>1511</v>
      </c>
      <c r="B259" s="10" t="s">
        <v>34</v>
      </c>
      <c r="C259" s="7">
        <v>1100118</v>
      </c>
      <c r="D259" s="7" t="s">
        <v>145</v>
      </c>
      <c r="E259" s="12">
        <v>532.52</v>
      </c>
      <c r="F259" s="12">
        <v>532.52</v>
      </c>
      <c r="G259" s="12">
        <v>532.52</v>
      </c>
      <c r="H259" s="12">
        <v>532.52</v>
      </c>
      <c r="I259" s="12">
        <v>532.52</v>
      </c>
      <c r="J259" s="12">
        <v>532.52</v>
      </c>
      <c r="K259" s="12">
        <v>532.52</v>
      </c>
      <c r="L259" s="12">
        <v>532.52</v>
      </c>
      <c r="M259" s="12">
        <v>532.52</v>
      </c>
      <c r="N259" s="12">
        <v>532.52</v>
      </c>
      <c r="O259" s="12">
        <v>532.52</v>
      </c>
      <c r="P259" s="12">
        <v>532.52</v>
      </c>
      <c r="Q259" s="13">
        <f>SUM(E259:P259)</f>
        <v>6390.2400000000016</v>
      </c>
    </row>
    <row r="260" spans="1:17" x14ac:dyDescent="0.2">
      <c r="A260" s="9">
        <v>1592</v>
      </c>
      <c r="B260" s="10" t="s">
        <v>59</v>
      </c>
      <c r="C260" s="7">
        <v>1100118</v>
      </c>
      <c r="D260" s="7" t="s">
        <v>145</v>
      </c>
      <c r="E260" s="12">
        <v>930</v>
      </c>
      <c r="F260" s="12">
        <v>930</v>
      </c>
      <c r="G260" s="12">
        <v>930</v>
      </c>
      <c r="H260" s="12">
        <v>930</v>
      </c>
      <c r="I260" s="12">
        <v>930</v>
      </c>
      <c r="J260" s="12">
        <v>930</v>
      </c>
      <c r="K260" s="12">
        <v>930</v>
      </c>
      <c r="L260" s="12">
        <v>930</v>
      </c>
      <c r="M260" s="12">
        <v>930</v>
      </c>
      <c r="N260" s="12">
        <v>930</v>
      </c>
      <c r="O260" s="12">
        <v>930</v>
      </c>
      <c r="P260" s="12">
        <v>930</v>
      </c>
      <c r="Q260" s="13">
        <f>SUM(E260:P260)</f>
        <v>11160</v>
      </c>
    </row>
    <row r="261" spans="1:17" x14ac:dyDescent="0.2">
      <c r="A261" s="60">
        <v>1700</v>
      </c>
      <c r="B261" s="61" t="s">
        <v>36</v>
      </c>
      <c r="C261" s="58"/>
      <c r="D261" s="58"/>
      <c r="E261" s="46">
        <f t="shared" ref="E261:Q261" si="110">SUM(E262)</f>
        <v>2130.08</v>
      </c>
      <c r="F261" s="46">
        <f t="shared" si="110"/>
        <v>2130.08</v>
      </c>
      <c r="G261" s="46">
        <f t="shared" si="110"/>
        <v>2130.08</v>
      </c>
      <c r="H261" s="46">
        <f t="shared" si="110"/>
        <v>2130.08</v>
      </c>
      <c r="I261" s="46">
        <f t="shared" si="110"/>
        <v>2130.08</v>
      </c>
      <c r="J261" s="46">
        <f t="shared" si="110"/>
        <v>2130.08</v>
      </c>
      <c r="K261" s="46">
        <f t="shared" si="110"/>
        <v>2130.08</v>
      </c>
      <c r="L261" s="46">
        <f t="shared" si="110"/>
        <v>2130.08</v>
      </c>
      <c r="M261" s="46">
        <f t="shared" si="110"/>
        <v>2130.08</v>
      </c>
      <c r="N261" s="46">
        <f t="shared" si="110"/>
        <v>2130.08</v>
      </c>
      <c r="O261" s="46">
        <f t="shared" si="110"/>
        <v>2130.08</v>
      </c>
      <c r="P261" s="46">
        <f t="shared" si="110"/>
        <v>2130.08</v>
      </c>
      <c r="Q261" s="46">
        <f t="shared" si="110"/>
        <v>25560.960000000006</v>
      </c>
    </row>
    <row r="262" spans="1:17" x14ac:dyDescent="0.2">
      <c r="A262" s="9">
        <v>1711</v>
      </c>
      <c r="B262" s="10" t="s">
        <v>101</v>
      </c>
      <c r="C262" s="7">
        <v>1100118</v>
      </c>
      <c r="D262" s="7" t="s">
        <v>145</v>
      </c>
      <c r="E262" s="12">
        <v>2130.08</v>
      </c>
      <c r="F262" s="12">
        <v>2130.08</v>
      </c>
      <c r="G262" s="12">
        <v>2130.08</v>
      </c>
      <c r="H262" s="12">
        <v>2130.08</v>
      </c>
      <c r="I262" s="12">
        <v>2130.08</v>
      </c>
      <c r="J262" s="12">
        <v>2130.08</v>
      </c>
      <c r="K262" s="12">
        <v>2130.08</v>
      </c>
      <c r="L262" s="12">
        <v>2130.08</v>
      </c>
      <c r="M262" s="12">
        <v>2130.08</v>
      </c>
      <c r="N262" s="12">
        <v>2130.08</v>
      </c>
      <c r="O262" s="12">
        <v>2130.08</v>
      </c>
      <c r="P262" s="12">
        <v>2130.08</v>
      </c>
      <c r="Q262" s="13">
        <f>SUM(E262:P262)</f>
        <v>25560.960000000006</v>
      </c>
    </row>
    <row r="263" spans="1:17" x14ac:dyDescent="0.2">
      <c r="A263" s="47">
        <v>2000</v>
      </c>
      <c r="B263" s="48" t="s">
        <v>37</v>
      </c>
      <c r="C263" s="47"/>
      <c r="D263" s="47"/>
      <c r="E263" s="49">
        <f>+E264+E268+E270+E272</f>
        <v>16750</v>
      </c>
      <c r="F263" s="49">
        <f t="shared" ref="F263:Q263" si="111">+F264+F268+F270+F272</f>
        <v>4000</v>
      </c>
      <c r="G263" s="49">
        <f t="shared" si="111"/>
        <v>4000</v>
      </c>
      <c r="H263" s="49">
        <f t="shared" si="111"/>
        <v>9750</v>
      </c>
      <c r="I263" s="49">
        <f t="shared" si="111"/>
        <v>4000</v>
      </c>
      <c r="J263" s="49">
        <f t="shared" si="111"/>
        <v>11680.68</v>
      </c>
      <c r="K263" s="49">
        <f t="shared" si="111"/>
        <v>7500</v>
      </c>
      <c r="L263" s="49">
        <f t="shared" si="111"/>
        <v>4000</v>
      </c>
      <c r="M263" s="49">
        <f t="shared" si="111"/>
        <v>4000</v>
      </c>
      <c r="N263" s="49">
        <f t="shared" si="111"/>
        <v>9000</v>
      </c>
      <c r="O263" s="49">
        <f t="shared" si="111"/>
        <v>7000</v>
      </c>
      <c r="P263" s="49">
        <f t="shared" si="111"/>
        <v>4000</v>
      </c>
      <c r="Q263" s="49">
        <f t="shared" si="111"/>
        <v>85680.68</v>
      </c>
    </row>
    <row r="264" spans="1:17" x14ac:dyDescent="0.2">
      <c r="A264" s="47">
        <v>2100</v>
      </c>
      <c r="B264" s="48" t="s">
        <v>149</v>
      </c>
      <c r="C264" s="47"/>
      <c r="D264" s="47"/>
      <c r="E264" s="50">
        <f>SUM(E265:E267)</f>
        <v>6250</v>
      </c>
      <c r="F264" s="50">
        <f t="shared" ref="F264:Q264" si="112">SUM(F265:F267)</f>
        <v>500</v>
      </c>
      <c r="G264" s="50">
        <f t="shared" si="112"/>
        <v>500</v>
      </c>
      <c r="H264" s="50">
        <f t="shared" si="112"/>
        <v>6250</v>
      </c>
      <c r="I264" s="50">
        <f t="shared" si="112"/>
        <v>500</v>
      </c>
      <c r="J264" s="50">
        <f t="shared" si="112"/>
        <v>500</v>
      </c>
      <c r="K264" s="50">
        <f t="shared" si="112"/>
        <v>4000</v>
      </c>
      <c r="L264" s="50">
        <f t="shared" si="112"/>
        <v>500</v>
      </c>
      <c r="M264" s="50">
        <f t="shared" si="112"/>
        <v>500</v>
      </c>
      <c r="N264" s="50">
        <f t="shared" si="112"/>
        <v>5500</v>
      </c>
      <c r="O264" s="50">
        <f t="shared" si="112"/>
        <v>3500</v>
      </c>
      <c r="P264" s="50">
        <f t="shared" si="112"/>
        <v>500</v>
      </c>
      <c r="Q264" s="50">
        <f t="shared" si="112"/>
        <v>29000</v>
      </c>
    </row>
    <row r="265" spans="1:17" x14ac:dyDescent="0.2">
      <c r="A265" s="7">
        <v>2111</v>
      </c>
      <c r="B265" s="6" t="s">
        <v>39</v>
      </c>
      <c r="C265" s="7">
        <v>1100118</v>
      </c>
      <c r="D265" s="7" t="s">
        <v>145</v>
      </c>
      <c r="E265" s="12">
        <v>5000</v>
      </c>
      <c r="F265" s="12"/>
      <c r="G265" s="12"/>
      <c r="H265" s="12">
        <v>5000</v>
      </c>
      <c r="I265" s="12"/>
      <c r="J265" s="12"/>
      <c r="K265" s="12">
        <v>3000</v>
      </c>
      <c r="L265" s="12"/>
      <c r="M265" s="12"/>
      <c r="N265" s="12">
        <v>5000</v>
      </c>
      <c r="O265" s="12">
        <v>3000</v>
      </c>
      <c r="P265" s="12"/>
      <c r="Q265" s="13">
        <f>SUM(E265:P265)</f>
        <v>21000</v>
      </c>
    </row>
    <row r="266" spans="1:17" x14ac:dyDescent="0.2">
      <c r="A266" s="7">
        <v>2121</v>
      </c>
      <c r="B266" s="6" t="s">
        <v>40</v>
      </c>
      <c r="C266" s="7">
        <v>1100118</v>
      </c>
      <c r="D266" s="7" t="s">
        <v>145</v>
      </c>
      <c r="E266" s="12">
        <v>500</v>
      </c>
      <c r="F266" s="12">
        <v>500</v>
      </c>
      <c r="G266" s="12">
        <v>500</v>
      </c>
      <c r="H266" s="12">
        <v>500</v>
      </c>
      <c r="I266" s="12">
        <v>500</v>
      </c>
      <c r="J266" s="12">
        <v>500</v>
      </c>
      <c r="K266" s="12">
        <v>500</v>
      </c>
      <c r="L266" s="12">
        <v>500</v>
      </c>
      <c r="M266" s="12">
        <v>500</v>
      </c>
      <c r="N266" s="12">
        <v>500</v>
      </c>
      <c r="O266" s="12">
        <v>500</v>
      </c>
      <c r="P266" s="12">
        <v>500</v>
      </c>
      <c r="Q266" s="13">
        <f>SUM(E266:P266)</f>
        <v>6000</v>
      </c>
    </row>
    <row r="267" spans="1:17" x14ac:dyDescent="0.2">
      <c r="A267" s="7">
        <v>2161</v>
      </c>
      <c r="B267" s="6" t="s">
        <v>41</v>
      </c>
      <c r="C267" s="7">
        <v>1100118</v>
      </c>
      <c r="D267" s="7" t="s">
        <v>145</v>
      </c>
      <c r="E267" s="12">
        <v>750</v>
      </c>
      <c r="F267" s="12"/>
      <c r="G267" s="12"/>
      <c r="H267" s="12">
        <v>750</v>
      </c>
      <c r="I267" s="12"/>
      <c r="J267" s="12"/>
      <c r="K267" s="12">
        <v>500</v>
      </c>
      <c r="L267" s="12"/>
      <c r="M267" s="12"/>
      <c r="N267" s="12">
        <v>0</v>
      </c>
      <c r="O267" s="12"/>
      <c r="P267" s="12"/>
      <c r="Q267" s="13">
        <f>SUM(E267:P267)</f>
        <v>2000</v>
      </c>
    </row>
    <row r="268" spans="1:17" x14ac:dyDescent="0.2">
      <c r="A268" s="58">
        <v>2600</v>
      </c>
      <c r="B268" s="57" t="s">
        <v>42</v>
      </c>
      <c r="C268" s="7"/>
      <c r="D268" s="7"/>
      <c r="E268" s="81">
        <f>SUM(E269)</f>
        <v>3500</v>
      </c>
      <c r="F268" s="81">
        <f t="shared" ref="F268:Q268" si="113">SUM(F269)</f>
        <v>3500</v>
      </c>
      <c r="G268" s="81">
        <f t="shared" si="113"/>
        <v>3500</v>
      </c>
      <c r="H268" s="81">
        <f t="shared" si="113"/>
        <v>3500</v>
      </c>
      <c r="I268" s="81">
        <f t="shared" si="113"/>
        <v>3500</v>
      </c>
      <c r="J268" s="81">
        <f t="shared" si="113"/>
        <v>3500</v>
      </c>
      <c r="K268" s="81">
        <f t="shared" si="113"/>
        <v>3500</v>
      </c>
      <c r="L268" s="81">
        <f t="shared" si="113"/>
        <v>3500</v>
      </c>
      <c r="M268" s="81">
        <f t="shared" si="113"/>
        <v>3500</v>
      </c>
      <c r="N268" s="81">
        <f t="shared" si="113"/>
        <v>3500</v>
      </c>
      <c r="O268" s="81">
        <f t="shared" si="113"/>
        <v>3500</v>
      </c>
      <c r="P268" s="81">
        <f t="shared" si="113"/>
        <v>3500</v>
      </c>
      <c r="Q268" s="81">
        <f t="shared" si="113"/>
        <v>42000</v>
      </c>
    </row>
    <row r="269" spans="1:17" x14ac:dyDescent="0.2">
      <c r="A269" s="7">
        <v>2612</v>
      </c>
      <c r="B269" s="6" t="s">
        <v>43</v>
      </c>
      <c r="C269" s="7">
        <v>1100118</v>
      </c>
      <c r="D269" s="7" t="s">
        <v>145</v>
      </c>
      <c r="E269" s="12">
        <v>3500</v>
      </c>
      <c r="F269" s="12">
        <v>3500</v>
      </c>
      <c r="G269" s="12">
        <v>3500</v>
      </c>
      <c r="H269" s="12">
        <v>3500</v>
      </c>
      <c r="I269" s="12">
        <v>3500</v>
      </c>
      <c r="J269" s="12">
        <v>3500</v>
      </c>
      <c r="K269" s="12">
        <v>3500</v>
      </c>
      <c r="L269" s="12">
        <v>3500</v>
      </c>
      <c r="M269" s="12">
        <v>3500</v>
      </c>
      <c r="N269" s="12">
        <v>3500</v>
      </c>
      <c r="O269" s="12">
        <v>3500</v>
      </c>
      <c r="P269" s="12">
        <v>3500</v>
      </c>
      <c r="Q269" s="13">
        <f>SUM(E269:P269)</f>
        <v>42000</v>
      </c>
    </row>
    <row r="270" spans="1:17" x14ac:dyDescent="0.2">
      <c r="A270" s="58">
        <v>2700</v>
      </c>
      <c r="B270" s="57" t="s">
        <v>150</v>
      </c>
      <c r="C270" s="7"/>
      <c r="D270" s="7"/>
      <c r="E270" s="12">
        <f>SUM(E271)</f>
        <v>2000</v>
      </c>
      <c r="F270" s="12">
        <f t="shared" ref="F270:Q270" si="114">SUM(F271)</f>
        <v>0</v>
      </c>
      <c r="G270" s="12">
        <f t="shared" si="114"/>
        <v>0</v>
      </c>
      <c r="H270" s="12">
        <f t="shared" si="114"/>
        <v>0</v>
      </c>
      <c r="I270" s="12">
        <f t="shared" si="114"/>
        <v>0</v>
      </c>
      <c r="J270" s="12">
        <f t="shared" si="114"/>
        <v>2000</v>
      </c>
      <c r="K270" s="12">
        <f t="shared" si="114"/>
        <v>0</v>
      </c>
      <c r="L270" s="12">
        <f t="shared" si="114"/>
        <v>0</v>
      </c>
      <c r="M270" s="12">
        <f t="shared" si="114"/>
        <v>0</v>
      </c>
      <c r="N270" s="12">
        <f t="shared" si="114"/>
        <v>0</v>
      </c>
      <c r="O270" s="12">
        <f t="shared" si="114"/>
        <v>0</v>
      </c>
      <c r="P270" s="12">
        <f t="shared" si="114"/>
        <v>0</v>
      </c>
      <c r="Q270" s="12">
        <f t="shared" si="114"/>
        <v>4000</v>
      </c>
    </row>
    <row r="271" spans="1:17" x14ac:dyDescent="0.2">
      <c r="A271" s="7">
        <v>2721</v>
      </c>
      <c r="B271" s="6" t="s">
        <v>151</v>
      </c>
      <c r="C271" s="7">
        <v>1100118</v>
      </c>
      <c r="D271" s="7" t="s">
        <v>145</v>
      </c>
      <c r="E271" s="12">
        <v>2000</v>
      </c>
      <c r="F271" s="12"/>
      <c r="G271" s="12"/>
      <c r="H271" s="12"/>
      <c r="I271" s="12"/>
      <c r="J271" s="12">
        <v>2000</v>
      </c>
      <c r="K271" s="12"/>
      <c r="L271" s="12"/>
      <c r="M271" s="12"/>
      <c r="N271" s="12"/>
      <c r="O271" s="12"/>
      <c r="P271" s="12"/>
      <c r="Q271" s="13">
        <f>SUM(E271:P271)</f>
        <v>4000</v>
      </c>
    </row>
    <row r="272" spans="1:17" x14ac:dyDescent="0.2">
      <c r="A272" s="58">
        <v>2900</v>
      </c>
      <c r="B272" s="57" t="s">
        <v>152</v>
      </c>
      <c r="C272" s="7"/>
      <c r="D272" s="7"/>
      <c r="E272" s="17">
        <f t="shared" ref="E272:Q272" si="115">SUM(E273)</f>
        <v>5000</v>
      </c>
      <c r="F272" s="17">
        <f t="shared" si="115"/>
        <v>0</v>
      </c>
      <c r="G272" s="17">
        <f t="shared" si="115"/>
        <v>0</v>
      </c>
      <c r="H272" s="17">
        <f t="shared" si="115"/>
        <v>0</v>
      </c>
      <c r="I272" s="17">
        <f t="shared" si="115"/>
        <v>0</v>
      </c>
      <c r="J272" s="17">
        <f t="shared" si="115"/>
        <v>5680.68</v>
      </c>
      <c r="K272" s="17">
        <f t="shared" si="115"/>
        <v>0</v>
      </c>
      <c r="L272" s="17">
        <f t="shared" si="115"/>
        <v>0</v>
      </c>
      <c r="M272" s="17">
        <f t="shared" si="115"/>
        <v>0</v>
      </c>
      <c r="N272" s="17">
        <f t="shared" si="115"/>
        <v>0</v>
      </c>
      <c r="O272" s="17">
        <f t="shared" si="115"/>
        <v>0</v>
      </c>
      <c r="P272" s="17">
        <f t="shared" si="115"/>
        <v>0</v>
      </c>
      <c r="Q272" s="17">
        <f t="shared" si="115"/>
        <v>10680.68</v>
      </c>
    </row>
    <row r="273" spans="1:17" x14ac:dyDescent="0.2">
      <c r="A273" s="74">
        <v>2911</v>
      </c>
      <c r="B273" s="75" t="s">
        <v>152</v>
      </c>
      <c r="C273" s="7">
        <v>1100118</v>
      </c>
      <c r="D273" s="74" t="s">
        <v>145</v>
      </c>
      <c r="E273" s="82">
        <v>5000</v>
      </c>
      <c r="F273" s="82"/>
      <c r="G273" s="82"/>
      <c r="H273" s="82"/>
      <c r="I273" s="82"/>
      <c r="J273" s="82">
        <v>5680.68</v>
      </c>
      <c r="K273" s="82"/>
      <c r="L273" s="82"/>
      <c r="M273" s="82"/>
      <c r="N273" s="82"/>
      <c r="O273" s="82"/>
      <c r="P273" s="82"/>
      <c r="Q273" s="23">
        <f>SUM(E273:P273)</f>
        <v>10680.68</v>
      </c>
    </row>
    <row r="274" spans="1:17" x14ac:dyDescent="0.2">
      <c r="A274" s="43">
        <v>3000</v>
      </c>
      <c r="B274" s="51" t="s">
        <v>44</v>
      </c>
      <c r="C274" s="47"/>
      <c r="D274" s="47"/>
      <c r="E274" s="49">
        <f>+E275+E277</f>
        <v>215</v>
      </c>
      <c r="F274" s="49">
        <f t="shared" ref="F274:Q274" si="116">+F275+F277</f>
        <v>13215</v>
      </c>
      <c r="G274" s="49">
        <f t="shared" si="116"/>
        <v>215</v>
      </c>
      <c r="H274" s="49">
        <f t="shared" si="116"/>
        <v>215</v>
      </c>
      <c r="I274" s="49">
        <f t="shared" si="116"/>
        <v>215</v>
      </c>
      <c r="J274" s="49">
        <f t="shared" si="116"/>
        <v>430</v>
      </c>
      <c r="K274" s="49">
        <f t="shared" si="116"/>
        <v>13215</v>
      </c>
      <c r="L274" s="49">
        <f t="shared" si="116"/>
        <v>215</v>
      </c>
      <c r="M274" s="49">
        <f t="shared" si="116"/>
        <v>215</v>
      </c>
      <c r="N274" s="49">
        <f t="shared" si="116"/>
        <v>215</v>
      </c>
      <c r="O274" s="49">
        <f t="shared" si="116"/>
        <v>215</v>
      </c>
      <c r="P274" s="49">
        <f t="shared" si="116"/>
        <v>645</v>
      </c>
      <c r="Q274" s="49">
        <f t="shared" si="116"/>
        <v>29225</v>
      </c>
    </row>
    <row r="275" spans="1:17" x14ac:dyDescent="0.2">
      <c r="A275" s="43">
        <v>3500</v>
      </c>
      <c r="B275" s="51" t="s">
        <v>82</v>
      </c>
      <c r="C275" s="43"/>
      <c r="D275" s="52"/>
      <c r="E275" s="66">
        <f t="shared" ref="E275:Q275" si="117">SUM(E276:E276)</f>
        <v>0</v>
      </c>
      <c r="F275" s="66">
        <f t="shared" si="117"/>
        <v>13000</v>
      </c>
      <c r="G275" s="66">
        <f t="shared" si="117"/>
        <v>0</v>
      </c>
      <c r="H275" s="66">
        <f t="shared" si="117"/>
        <v>0</v>
      </c>
      <c r="I275" s="66">
        <f t="shared" si="117"/>
        <v>0</v>
      </c>
      <c r="J275" s="66">
        <f t="shared" si="117"/>
        <v>0</v>
      </c>
      <c r="K275" s="66">
        <f t="shared" si="117"/>
        <v>13000</v>
      </c>
      <c r="L275" s="66">
        <f t="shared" si="117"/>
        <v>0</v>
      </c>
      <c r="M275" s="66">
        <f t="shared" si="117"/>
        <v>0</v>
      </c>
      <c r="N275" s="66">
        <f t="shared" si="117"/>
        <v>0</v>
      </c>
      <c r="O275" s="66">
        <f t="shared" si="117"/>
        <v>0</v>
      </c>
      <c r="P275" s="66">
        <f t="shared" si="117"/>
        <v>0</v>
      </c>
      <c r="Q275" s="66">
        <f t="shared" si="117"/>
        <v>26000</v>
      </c>
    </row>
    <row r="276" spans="1:17" x14ac:dyDescent="0.2">
      <c r="A276" s="7">
        <v>3551</v>
      </c>
      <c r="B276" s="6" t="s">
        <v>83</v>
      </c>
      <c r="C276" s="7">
        <v>1100118</v>
      </c>
      <c r="D276" s="7" t="s">
        <v>145</v>
      </c>
      <c r="E276" s="12"/>
      <c r="F276" s="12">
        <v>13000</v>
      </c>
      <c r="G276" s="12"/>
      <c r="H276" s="12"/>
      <c r="I276" s="12"/>
      <c r="J276" s="12"/>
      <c r="K276" s="12">
        <v>13000</v>
      </c>
      <c r="L276" s="12"/>
      <c r="M276" s="12"/>
      <c r="N276" s="12"/>
      <c r="O276" s="12"/>
      <c r="P276" s="12"/>
      <c r="Q276" s="13">
        <f>SUM(E276:P276)</f>
        <v>26000</v>
      </c>
    </row>
    <row r="277" spans="1:17" x14ac:dyDescent="0.2">
      <c r="A277" s="58">
        <v>3900</v>
      </c>
      <c r="B277" s="57" t="s">
        <v>45</v>
      </c>
      <c r="C277" s="7"/>
      <c r="D277" s="7"/>
      <c r="E277" s="17">
        <f>SUM(E278:E278)</f>
        <v>215</v>
      </c>
      <c r="F277" s="17">
        <f t="shared" ref="F277:Q277" si="118">SUM(F278:F278)</f>
        <v>215</v>
      </c>
      <c r="G277" s="17">
        <f t="shared" si="118"/>
        <v>215</v>
      </c>
      <c r="H277" s="17">
        <f t="shared" si="118"/>
        <v>215</v>
      </c>
      <c r="I277" s="17">
        <f t="shared" si="118"/>
        <v>215</v>
      </c>
      <c r="J277" s="17">
        <f t="shared" si="118"/>
        <v>430</v>
      </c>
      <c r="K277" s="17">
        <f t="shared" si="118"/>
        <v>215</v>
      </c>
      <c r="L277" s="17">
        <f t="shared" si="118"/>
        <v>215</v>
      </c>
      <c r="M277" s="17">
        <f t="shared" si="118"/>
        <v>215</v>
      </c>
      <c r="N277" s="17">
        <f t="shared" si="118"/>
        <v>215</v>
      </c>
      <c r="O277" s="17">
        <f t="shared" si="118"/>
        <v>215</v>
      </c>
      <c r="P277" s="17">
        <f t="shared" si="118"/>
        <v>645</v>
      </c>
      <c r="Q277" s="17">
        <f t="shared" si="118"/>
        <v>3225</v>
      </c>
    </row>
    <row r="278" spans="1:17" x14ac:dyDescent="0.2">
      <c r="A278" s="7">
        <v>3981</v>
      </c>
      <c r="B278" s="6" t="s">
        <v>153</v>
      </c>
      <c r="C278" s="7">
        <v>1100118</v>
      </c>
      <c r="D278" s="7" t="s">
        <v>145</v>
      </c>
      <c r="E278" s="12">
        <v>215</v>
      </c>
      <c r="F278" s="12">
        <v>215</v>
      </c>
      <c r="G278" s="12">
        <v>215</v>
      </c>
      <c r="H278" s="12">
        <v>215</v>
      </c>
      <c r="I278" s="12">
        <v>215</v>
      </c>
      <c r="J278" s="12">
        <v>430</v>
      </c>
      <c r="K278" s="12">
        <v>215</v>
      </c>
      <c r="L278" s="12">
        <v>215</v>
      </c>
      <c r="M278" s="12">
        <v>215</v>
      </c>
      <c r="N278" s="12">
        <v>215</v>
      </c>
      <c r="O278" s="12">
        <v>215</v>
      </c>
      <c r="P278" s="12">
        <v>645</v>
      </c>
      <c r="Q278" s="12">
        <f>SUM(E278:P278)</f>
        <v>3225</v>
      </c>
    </row>
    <row r="279" spans="1:17" x14ac:dyDescent="0.2">
      <c r="A279" s="47" t="s">
        <v>145</v>
      </c>
      <c r="B279" s="47" t="s">
        <v>154</v>
      </c>
      <c r="C279" s="43"/>
      <c r="D279" s="43"/>
      <c r="E279" s="17">
        <f t="shared" ref="E279:Q279" si="119">+E280+E288+E299+E312+E315</f>
        <v>9379.2999999999993</v>
      </c>
      <c r="F279" s="17">
        <f t="shared" si="119"/>
        <v>11833.8</v>
      </c>
      <c r="G279" s="17">
        <f t="shared" si="119"/>
        <v>401082.8</v>
      </c>
      <c r="H279" s="17">
        <f t="shared" si="119"/>
        <v>5379.2999999999993</v>
      </c>
      <c r="I279" s="17">
        <f t="shared" si="119"/>
        <v>15312.63</v>
      </c>
      <c r="J279" s="17">
        <f t="shared" si="119"/>
        <v>14593.8</v>
      </c>
      <c r="K279" s="17">
        <f t="shared" si="119"/>
        <v>19879.3</v>
      </c>
      <c r="L279" s="17">
        <f t="shared" si="119"/>
        <v>4593.7999999999993</v>
      </c>
      <c r="M279" s="17">
        <f t="shared" si="119"/>
        <v>6093.7999999999993</v>
      </c>
      <c r="N279" s="17">
        <f t="shared" si="119"/>
        <v>9879.2999999999993</v>
      </c>
      <c r="O279" s="17">
        <f t="shared" si="119"/>
        <v>18312.629999999997</v>
      </c>
      <c r="P279" s="17">
        <f t="shared" si="119"/>
        <v>28282.12</v>
      </c>
      <c r="Q279" s="17">
        <f t="shared" si="119"/>
        <v>544622.58000000007</v>
      </c>
    </row>
    <row r="280" spans="1:17" x14ac:dyDescent="0.2">
      <c r="A280" s="43">
        <v>1000</v>
      </c>
      <c r="B280" s="45" t="s">
        <v>30</v>
      </c>
      <c r="C280" s="43"/>
      <c r="D280" s="43"/>
      <c r="E280" s="17">
        <f t="shared" ref="E280:Q280" si="120">+E281+E284</f>
        <v>2393.7999999999997</v>
      </c>
      <c r="F280" s="17">
        <f t="shared" si="120"/>
        <v>2393.7999999999997</v>
      </c>
      <c r="G280" s="17">
        <f t="shared" si="120"/>
        <v>2393.7999999999997</v>
      </c>
      <c r="H280" s="17">
        <f t="shared" si="120"/>
        <v>2393.7999999999997</v>
      </c>
      <c r="I280" s="17">
        <f t="shared" si="120"/>
        <v>4612.6299999999992</v>
      </c>
      <c r="J280" s="17">
        <f t="shared" si="120"/>
        <v>2393.7999999999997</v>
      </c>
      <c r="K280" s="17">
        <f t="shared" si="120"/>
        <v>2393.7999999999997</v>
      </c>
      <c r="L280" s="17">
        <f t="shared" si="120"/>
        <v>2393.7999999999997</v>
      </c>
      <c r="M280" s="17">
        <f t="shared" si="120"/>
        <v>2393.7999999999997</v>
      </c>
      <c r="N280" s="17">
        <f t="shared" si="120"/>
        <v>2393.7999999999997</v>
      </c>
      <c r="O280" s="17">
        <f t="shared" si="120"/>
        <v>4612.6299999999992</v>
      </c>
      <c r="P280" s="17">
        <f t="shared" si="120"/>
        <v>24582.12</v>
      </c>
      <c r="Q280" s="17">
        <f t="shared" si="120"/>
        <v>55351.58</v>
      </c>
    </row>
    <row r="281" spans="1:17" x14ac:dyDescent="0.2">
      <c r="A281" s="56">
        <v>1300</v>
      </c>
      <c r="B281" s="57" t="s">
        <v>50</v>
      </c>
      <c r="C281" s="58"/>
      <c r="D281" s="58"/>
      <c r="E281" s="46">
        <f t="shared" ref="E281:Q281" si="121">SUM(E282:E283)</f>
        <v>0</v>
      </c>
      <c r="F281" s="46">
        <f t="shared" si="121"/>
        <v>0</v>
      </c>
      <c r="G281" s="46">
        <f t="shared" si="121"/>
        <v>0</v>
      </c>
      <c r="H281" s="46">
        <f t="shared" si="121"/>
        <v>0</v>
      </c>
      <c r="I281" s="46">
        <f t="shared" si="121"/>
        <v>2218.83</v>
      </c>
      <c r="J281" s="46">
        <f t="shared" si="121"/>
        <v>0</v>
      </c>
      <c r="K281" s="46">
        <f t="shared" si="121"/>
        <v>0</v>
      </c>
      <c r="L281" s="46">
        <f t="shared" si="121"/>
        <v>0</v>
      </c>
      <c r="M281" s="46">
        <f t="shared" si="121"/>
        <v>0</v>
      </c>
      <c r="N281" s="46">
        <f t="shared" si="121"/>
        <v>0</v>
      </c>
      <c r="O281" s="46">
        <f t="shared" si="121"/>
        <v>2218.83</v>
      </c>
      <c r="P281" s="46">
        <f t="shared" si="121"/>
        <v>22188.32</v>
      </c>
      <c r="Q281" s="46">
        <f t="shared" si="121"/>
        <v>26625.98</v>
      </c>
    </row>
    <row r="282" spans="1:17" x14ac:dyDescent="0.2">
      <c r="A282" s="9">
        <v>1321</v>
      </c>
      <c r="B282" s="10" t="s">
        <v>51</v>
      </c>
      <c r="C282" s="7">
        <v>1400318</v>
      </c>
      <c r="D282" s="7" t="s">
        <v>145</v>
      </c>
      <c r="E282" s="12">
        <v>0</v>
      </c>
      <c r="F282" s="12">
        <v>0</v>
      </c>
      <c r="G282" s="12">
        <v>0</v>
      </c>
      <c r="H282" s="12">
        <v>0</v>
      </c>
      <c r="I282" s="12">
        <v>2218.83</v>
      </c>
      <c r="J282" s="16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2218.83</v>
      </c>
      <c r="P282" s="12">
        <v>0</v>
      </c>
      <c r="Q282" s="13">
        <f>SUM(E282:P282)</f>
        <v>4437.66</v>
      </c>
    </row>
    <row r="283" spans="1:17" x14ac:dyDescent="0.2">
      <c r="A283" s="9">
        <v>1323</v>
      </c>
      <c r="B283" s="10" t="s">
        <v>155</v>
      </c>
      <c r="C283" s="7">
        <v>1400318</v>
      </c>
      <c r="D283" s="7" t="s">
        <v>145</v>
      </c>
      <c r="E283" s="12">
        <v>0</v>
      </c>
      <c r="F283" s="12">
        <v>0</v>
      </c>
      <c r="G283" s="12">
        <v>0</v>
      </c>
      <c r="H283" s="12">
        <v>0</v>
      </c>
      <c r="I283" s="12"/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22188.32</v>
      </c>
      <c r="Q283" s="13">
        <f>SUM(E283:P283)</f>
        <v>22188.32</v>
      </c>
    </row>
    <row r="284" spans="1:17" x14ac:dyDescent="0.2">
      <c r="A284" s="60">
        <v>1400</v>
      </c>
      <c r="B284" s="61" t="s">
        <v>53</v>
      </c>
      <c r="C284" s="58"/>
      <c r="D284" s="58"/>
      <c r="E284" s="46">
        <f t="shared" ref="E284:Q284" si="122">SUM(E285:E287)</f>
        <v>2393.7999999999997</v>
      </c>
      <c r="F284" s="46">
        <f t="shared" si="122"/>
        <v>2393.7999999999997</v>
      </c>
      <c r="G284" s="46">
        <f t="shared" si="122"/>
        <v>2393.7999999999997</v>
      </c>
      <c r="H284" s="46">
        <f t="shared" si="122"/>
        <v>2393.7999999999997</v>
      </c>
      <c r="I284" s="46">
        <f t="shared" si="122"/>
        <v>2393.7999999999997</v>
      </c>
      <c r="J284" s="46">
        <f t="shared" si="122"/>
        <v>2393.7999999999997</v>
      </c>
      <c r="K284" s="46">
        <f t="shared" si="122"/>
        <v>2393.7999999999997</v>
      </c>
      <c r="L284" s="46">
        <f t="shared" si="122"/>
        <v>2393.7999999999997</v>
      </c>
      <c r="M284" s="46">
        <f t="shared" si="122"/>
        <v>2393.7999999999997</v>
      </c>
      <c r="N284" s="46">
        <f t="shared" si="122"/>
        <v>2393.7999999999997</v>
      </c>
      <c r="O284" s="46">
        <f t="shared" si="122"/>
        <v>2393.7999999999997</v>
      </c>
      <c r="P284" s="46">
        <f t="shared" si="122"/>
        <v>2393.7999999999997</v>
      </c>
      <c r="Q284" s="46">
        <f t="shared" si="122"/>
        <v>28725.599999999999</v>
      </c>
    </row>
    <row r="285" spans="1:17" x14ac:dyDescent="0.2">
      <c r="A285" s="9">
        <v>1413</v>
      </c>
      <c r="B285" s="10" t="s">
        <v>54</v>
      </c>
      <c r="C285" s="7">
        <v>1400318</v>
      </c>
      <c r="D285" s="7" t="s">
        <v>145</v>
      </c>
      <c r="E285" s="12">
        <v>1526.18</v>
      </c>
      <c r="F285" s="12">
        <v>1526.18</v>
      </c>
      <c r="G285" s="12">
        <v>1526.18</v>
      </c>
      <c r="H285" s="12">
        <v>1526.18</v>
      </c>
      <c r="I285" s="12">
        <v>1526.18</v>
      </c>
      <c r="J285" s="12">
        <v>1526.18</v>
      </c>
      <c r="K285" s="12">
        <v>1526.18</v>
      </c>
      <c r="L285" s="12">
        <v>1526.18</v>
      </c>
      <c r="M285" s="12">
        <v>1526.18</v>
      </c>
      <c r="N285" s="12">
        <v>1526.18</v>
      </c>
      <c r="O285" s="12">
        <v>1526.18</v>
      </c>
      <c r="P285" s="12">
        <v>1526.18</v>
      </c>
      <c r="Q285" s="13">
        <f>SUM(E285:P285)</f>
        <v>18314.16</v>
      </c>
    </row>
    <row r="286" spans="1:17" x14ac:dyDescent="0.2">
      <c r="A286" s="9">
        <v>1421</v>
      </c>
      <c r="B286" s="10" t="s">
        <v>55</v>
      </c>
      <c r="C286" s="7">
        <v>1400318</v>
      </c>
      <c r="D286" s="7" t="s">
        <v>145</v>
      </c>
      <c r="E286" s="12">
        <v>619.73</v>
      </c>
      <c r="F286" s="12">
        <v>619.73</v>
      </c>
      <c r="G286" s="12">
        <v>619.73</v>
      </c>
      <c r="H286" s="12">
        <v>619.73</v>
      </c>
      <c r="I286" s="12">
        <v>619.73</v>
      </c>
      <c r="J286" s="12">
        <v>619.73</v>
      </c>
      <c r="K286" s="12">
        <v>619.73</v>
      </c>
      <c r="L286" s="12">
        <v>619.73</v>
      </c>
      <c r="M286" s="12">
        <v>619.73</v>
      </c>
      <c r="N286" s="12">
        <v>619.73</v>
      </c>
      <c r="O286" s="12">
        <v>619.73</v>
      </c>
      <c r="P286" s="12">
        <v>619.73</v>
      </c>
      <c r="Q286" s="13">
        <f>SUM(E286:P286)</f>
        <v>7436.7599999999984</v>
      </c>
    </row>
    <row r="287" spans="1:17" x14ac:dyDescent="0.2">
      <c r="A287" s="9">
        <v>1431</v>
      </c>
      <c r="B287" s="10" t="s">
        <v>56</v>
      </c>
      <c r="C287" s="7">
        <v>1400318</v>
      </c>
      <c r="D287" s="7" t="s">
        <v>145</v>
      </c>
      <c r="E287" s="12">
        <v>247.89</v>
      </c>
      <c r="F287" s="12">
        <v>247.89</v>
      </c>
      <c r="G287" s="12">
        <v>247.89</v>
      </c>
      <c r="H287" s="12">
        <v>247.89</v>
      </c>
      <c r="I287" s="12">
        <v>247.89</v>
      </c>
      <c r="J287" s="12">
        <v>247.89</v>
      </c>
      <c r="K287" s="12">
        <v>247.89</v>
      </c>
      <c r="L287" s="12">
        <v>247.89</v>
      </c>
      <c r="M287" s="12">
        <v>247.89</v>
      </c>
      <c r="N287" s="12">
        <v>247.89</v>
      </c>
      <c r="O287" s="12">
        <v>247.89</v>
      </c>
      <c r="P287" s="12">
        <v>247.89</v>
      </c>
      <c r="Q287" s="13">
        <f>SUM(E287:P287)</f>
        <v>2974.6799999999989</v>
      </c>
    </row>
    <row r="288" spans="1:17" x14ac:dyDescent="0.2">
      <c r="A288" s="60">
        <v>2000</v>
      </c>
      <c r="B288" s="61" t="s">
        <v>37</v>
      </c>
      <c r="C288" s="7"/>
      <c r="D288" s="7"/>
      <c r="E288" s="17">
        <f>+E289+E293+E295+E297</f>
        <v>4285.5</v>
      </c>
      <c r="F288" s="17">
        <f t="shared" ref="F288:Q288" si="123">+F289+F293+F295+F297</f>
        <v>1740</v>
      </c>
      <c r="G288" s="17">
        <f t="shared" si="123"/>
        <v>1500</v>
      </c>
      <c r="H288" s="17">
        <f t="shared" si="123"/>
        <v>285.5</v>
      </c>
      <c r="I288" s="17">
        <f t="shared" si="123"/>
        <v>0</v>
      </c>
      <c r="J288" s="17">
        <f t="shared" si="123"/>
        <v>4500</v>
      </c>
      <c r="K288" s="17">
        <f t="shared" si="123"/>
        <v>285.5</v>
      </c>
      <c r="L288" s="17">
        <f t="shared" si="123"/>
        <v>0</v>
      </c>
      <c r="M288" s="17">
        <f t="shared" si="123"/>
        <v>1500</v>
      </c>
      <c r="N288" s="17">
        <f t="shared" si="123"/>
        <v>285.5</v>
      </c>
      <c r="O288" s="17">
        <f t="shared" si="123"/>
        <v>10000</v>
      </c>
      <c r="P288" s="17">
        <f t="shared" si="123"/>
        <v>1500</v>
      </c>
      <c r="Q288" s="17">
        <f t="shared" si="123"/>
        <v>25882</v>
      </c>
    </row>
    <row r="289" spans="1:17" x14ac:dyDescent="0.2">
      <c r="A289" s="60">
        <v>2100</v>
      </c>
      <c r="B289" s="61" t="s">
        <v>123</v>
      </c>
      <c r="C289" s="7"/>
      <c r="D289" s="7"/>
      <c r="E289" s="17">
        <f t="shared" ref="E289:Q289" si="124">SUM(E290:E292)</f>
        <v>2285.5</v>
      </c>
      <c r="F289" s="17">
        <f t="shared" si="124"/>
        <v>0</v>
      </c>
      <c r="G289" s="17">
        <f t="shared" si="124"/>
        <v>0</v>
      </c>
      <c r="H289" s="17">
        <f t="shared" si="124"/>
        <v>285.5</v>
      </c>
      <c r="I289" s="17">
        <f t="shared" si="124"/>
        <v>0</v>
      </c>
      <c r="J289" s="17">
        <f t="shared" si="124"/>
        <v>2000</v>
      </c>
      <c r="K289" s="17">
        <f t="shared" si="124"/>
        <v>285.5</v>
      </c>
      <c r="L289" s="17">
        <f t="shared" si="124"/>
        <v>0</v>
      </c>
      <c r="M289" s="17">
        <f t="shared" si="124"/>
        <v>0</v>
      </c>
      <c r="N289" s="17">
        <f t="shared" si="124"/>
        <v>285.5</v>
      </c>
      <c r="O289" s="17">
        <f t="shared" si="124"/>
        <v>0</v>
      </c>
      <c r="P289" s="17">
        <f t="shared" si="124"/>
        <v>0</v>
      </c>
      <c r="Q289" s="17">
        <f t="shared" si="124"/>
        <v>5142</v>
      </c>
    </row>
    <row r="290" spans="1:17" x14ac:dyDescent="0.2">
      <c r="A290" s="7">
        <v>2111</v>
      </c>
      <c r="B290" s="6" t="s">
        <v>39</v>
      </c>
      <c r="C290" s="7">
        <v>1400318</v>
      </c>
      <c r="D290" s="7" t="s">
        <v>145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>
        <v>0</v>
      </c>
      <c r="P290" s="12"/>
      <c r="Q290" s="12">
        <f>SUM(E290:P290)</f>
        <v>0</v>
      </c>
    </row>
    <row r="291" spans="1:17" x14ac:dyDescent="0.2">
      <c r="A291" s="7">
        <v>2121</v>
      </c>
      <c r="B291" s="6" t="s">
        <v>156</v>
      </c>
      <c r="C291" s="7">
        <v>1400318</v>
      </c>
      <c r="D291" s="7" t="s">
        <v>145</v>
      </c>
      <c r="E291" s="12">
        <v>285.5</v>
      </c>
      <c r="F291" s="12"/>
      <c r="G291" s="12"/>
      <c r="H291" s="12">
        <v>285.5</v>
      </c>
      <c r="I291" s="12"/>
      <c r="J291" s="12"/>
      <c r="K291" s="12">
        <v>285.5</v>
      </c>
      <c r="L291" s="12"/>
      <c r="M291" s="12"/>
      <c r="N291" s="12">
        <v>285.5</v>
      </c>
      <c r="O291" s="12"/>
      <c r="P291" s="12"/>
      <c r="Q291" s="12">
        <f>SUM(E291:P291)</f>
        <v>1142</v>
      </c>
    </row>
    <row r="292" spans="1:17" x14ac:dyDescent="0.2">
      <c r="A292" s="7">
        <v>2151</v>
      </c>
      <c r="B292" s="6" t="s">
        <v>62</v>
      </c>
      <c r="C292" s="7">
        <v>1400318</v>
      </c>
      <c r="D292" s="7" t="s">
        <v>145</v>
      </c>
      <c r="E292" s="12">
        <v>2000</v>
      </c>
      <c r="F292" s="12"/>
      <c r="G292" s="12"/>
      <c r="H292" s="12"/>
      <c r="I292" s="12"/>
      <c r="J292" s="12">
        <v>2000</v>
      </c>
      <c r="K292" s="12"/>
      <c r="L292" s="12"/>
      <c r="M292" s="12"/>
      <c r="N292" s="12"/>
      <c r="O292" s="12"/>
      <c r="P292" s="12"/>
      <c r="Q292" s="12">
        <f>SUM(E292:P292)</f>
        <v>4000</v>
      </c>
    </row>
    <row r="293" spans="1:17" x14ac:dyDescent="0.2">
      <c r="A293" s="43">
        <v>2200</v>
      </c>
      <c r="B293" s="51" t="s">
        <v>63</v>
      </c>
      <c r="C293" s="7"/>
      <c r="D293" s="7"/>
      <c r="E293" s="12">
        <f t="shared" ref="E293:Q293" si="125">SUM(E294)</f>
        <v>1000</v>
      </c>
      <c r="F293" s="17">
        <f t="shared" si="125"/>
        <v>0</v>
      </c>
      <c r="G293" s="17">
        <f t="shared" si="125"/>
        <v>1500</v>
      </c>
      <c r="H293" s="17">
        <f t="shared" si="125"/>
        <v>0</v>
      </c>
      <c r="I293" s="17">
        <f t="shared" si="125"/>
        <v>0</v>
      </c>
      <c r="J293" s="17">
        <f t="shared" si="125"/>
        <v>1500</v>
      </c>
      <c r="K293" s="17">
        <f t="shared" si="125"/>
        <v>0</v>
      </c>
      <c r="L293" s="17">
        <f t="shared" si="125"/>
        <v>0</v>
      </c>
      <c r="M293" s="17">
        <f t="shared" si="125"/>
        <v>1500</v>
      </c>
      <c r="N293" s="17">
        <f t="shared" si="125"/>
        <v>0</v>
      </c>
      <c r="O293" s="17">
        <f t="shared" si="125"/>
        <v>0</v>
      </c>
      <c r="P293" s="17">
        <f t="shared" si="125"/>
        <v>1500</v>
      </c>
      <c r="Q293" s="17">
        <f t="shared" si="125"/>
        <v>7000</v>
      </c>
    </row>
    <row r="294" spans="1:17" x14ac:dyDescent="0.2">
      <c r="A294" s="7">
        <v>2212</v>
      </c>
      <c r="B294" s="6" t="s">
        <v>157</v>
      </c>
      <c r="C294" s="7">
        <v>1400318</v>
      </c>
      <c r="D294" s="7" t="s">
        <v>145</v>
      </c>
      <c r="E294" s="12">
        <v>1000</v>
      </c>
      <c r="F294" s="12"/>
      <c r="G294" s="12">
        <v>1500</v>
      </c>
      <c r="H294" s="12"/>
      <c r="I294" s="12"/>
      <c r="J294" s="12">
        <v>1500</v>
      </c>
      <c r="K294" s="12"/>
      <c r="L294" s="12"/>
      <c r="M294" s="12">
        <v>1500</v>
      </c>
      <c r="N294" s="12"/>
      <c r="O294" s="12"/>
      <c r="P294" s="12">
        <v>1500</v>
      </c>
      <c r="Q294" s="13">
        <f>SUM(E294:P294)</f>
        <v>7000</v>
      </c>
    </row>
    <row r="295" spans="1:17" x14ac:dyDescent="0.2">
      <c r="A295" s="58">
        <v>2600</v>
      </c>
      <c r="B295" s="57" t="s">
        <v>42</v>
      </c>
      <c r="C295" s="7"/>
      <c r="D295" s="7"/>
      <c r="E295" s="17">
        <f t="shared" ref="E295:Q295" si="126">SUM(E296)</f>
        <v>1000</v>
      </c>
      <c r="F295" s="17">
        <f t="shared" si="126"/>
        <v>0</v>
      </c>
      <c r="G295" s="17">
        <f t="shared" si="126"/>
        <v>0</v>
      </c>
      <c r="H295" s="17">
        <f t="shared" si="126"/>
        <v>0</v>
      </c>
      <c r="I295" s="17">
        <f t="shared" si="126"/>
        <v>0</v>
      </c>
      <c r="J295" s="17">
        <f t="shared" si="126"/>
        <v>1000</v>
      </c>
      <c r="K295" s="17">
        <f t="shared" si="126"/>
        <v>0</v>
      </c>
      <c r="L295" s="17">
        <f t="shared" si="126"/>
        <v>0</v>
      </c>
      <c r="M295" s="17">
        <f t="shared" si="126"/>
        <v>0</v>
      </c>
      <c r="N295" s="17">
        <f t="shared" si="126"/>
        <v>0</v>
      </c>
      <c r="O295" s="17">
        <f t="shared" si="126"/>
        <v>10000</v>
      </c>
      <c r="P295" s="17">
        <f t="shared" si="126"/>
        <v>0</v>
      </c>
      <c r="Q295" s="17">
        <f t="shared" si="126"/>
        <v>12000</v>
      </c>
    </row>
    <row r="296" spans="1:17" x14ac:dyDescent="0.2">
      <c r="A296" s="7">
        <v>2612</v>
      </c>
      <c r="B296" s="6" t="s">
        <v>43</v>
      </c>
      <c r="C296" s="7">
        <v>1400318</v>
      </c>
      <c r="D296" s="7" t="s">
        <v>145</v>
      </c>
      <c r="E296" s="12">
        <v>1000</v>
      </c>
      <c r="F296" s="12">
        <v>0</v>
      </c>
      <c r="G296" s="12">
        <v>0</v>
      </c>
      <c r="H296" s="12">
        <v>0</v>
      </c>
      <c r="I296" s="12">
        <v>0</v>
      </c>
      <c r="J296" s="12">
        <v>1000</v>
      </c>
      <c r="K296" s="12">
        <v>0</v>
      </c>
      <c r="L296" s="12">
        <v>0</v>
      </c>
      <c r="M296" s="12">
        <v>0</v>
      </c>
      <c r="N296" s="12">
        <v>0</v>
      </c>
      <c r="O296" s="12">
        <v>10000</v>
      </c>
      <c r="P296" s="12">
        <v>0</v>
      </c>
      <c r="Q296" s="13">
        <f>SUM(E296:P296)</f>
        <v>12000</v>
      </c>
    </row>
    <row r="297" spans="1:17" x14ac:dyDescent="0.2">
      <c r="A297" s="58">
        <v>2700</v>
      </c>
      <c r="B297" s="57" t="s">
        <v>150</v>
      </c>
      <c r="C297" s="7"/>
      <c r="D297" s="7"/>
      <c r="E297" s="17">
        <f t="shared" ref="E297:Q297" si="127">SUM(E298:E298)</f>
        <v>0</v>
      </c>
      <c r="F297" s="17">
        <f t="shared" si="127"/>
        <v>1740</v>
      </c>
      <c r="G297" s="17">
        <f t="shared" si="127"/>
        <v>0</v>
      </c>
      <c r="H297" s="17">
        <f t="shared" si="127"/>
        <v>0</v>
      </c>
      <c r="I297" s="17">
        <f t="shared" si="127"/>
        <v>0</v>
      </c>
      <c r="J297" s="17">
        <f t="shared" si="127"/>
        <v>0</v>
      </c>
      <c r="K297" s="17">
        <f t="shared" si="127"/>
        <v>0</v>
      </c>
      <c r="L297" s="17">
        <f t="shared" si="127"/>
        <v>0</v>
      </c>
      <c r="M297" s="17">
        <f t="shared" si="127"/>
        <v>0</v>
      </c>
      <c r="N297" s="17">
        <f t="shared" si="127"/>
        <v>0</v>
      </c>
      <c r="O297" s="17">
        <f t="shared" si="127"/>
        <v>0</v>
      </c>
      <c r="P297" s="17">
        <f t="shared" si="127"/>
        <v>0</v>
      </c>
      <c r="Q297" s="17">
        <f t="shared" si="127"/>
        <v>1740</v>
      </c>
    </row>
    <row r="298" spans="1:17" x14ac:dyDescent="0.2">
      <c r="A298" s="7">
        <v>2711</v>
      </c>
      <c r="B298" s="6" t="s">
        <v>66</v>
      </c>
      <c r="C298" s="7">
        <v>1400318</v>
      </c>
      <c r="D298" s="7" t="s">
        <v>145</v>
      </c>
      <c r="E298" s="17"/>
      <c r="F298" s="12">
        <v>1740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2">
        <f>SUM(E298:P298)</f>
        <v>1740</v>
      </c>
    </row>
    <row r="299" spans="1:17" x14ac:dyDescent="0.2">
      <c r="A299" s="58">
        <v>3000</v>
      </c>
      <c r="B299" s="57" t="s">
        <v>44</v>
      </c>
      <c r="C299" s="43"/>
      <c r="D299" s="43"/>
      <c r="E299" s="17">
        <f>+E300+E302+E304+E306+E308</f>
        <v>2700</v>
      </c>
      <c r="F299" s="17">
        <f t="shared" ref="F299:Q299" si="128">+F300+F302+F304+F306+F308</f>
        <v>7700</v>
      </c>
      <c r="G299" s="17">
        <f t="shared" si="128"/>
        <v>2700</v>
      </c>
      <c r="H299" s="17">
        <f t="shared" si="128"/>
        <v>2700</v>
      </c>
      <c r="I299" s="17">
        <f t="shared" si="128"/>
        <v>10700</v>
      </c>
      <c r="J299" s="17">
        <f t="shared" si="128"/>
        <v>7700</v>
      </c>
      <c r="K299" s="17">
        <f t="shared" si="128"/>
        <v>2200</v>
      </c>
      <c r="L299" s="17">
        <f t="shared" si="128"/>
        <v>2200</v>
      </c>
      <c r="M299" s="17">
        <f t="shared" si="128"/>
        <v>2200</v>
      </c>
      <c r="N299" s="17">
        <f t="shared" si="128"/>
        <v>7200</v>
      </c>
      <c r="O299" s="17">
        <f t="shared" si="128"/>
        <v>3700</v>
      </c>
      <c r="P299" s="17">
        <f t="shared" si="128"/>
        <v>2200</v>
      </c>
      <c r="Q299" s="17">
        <f t="shared" si="128"/>
        <v>53900</v>
      </c>
    </row>
    <row r="300" spans="1:17" x14ac:dyDescent="0.2">
      <c r="A300" s="58">
        <v>3200</v>
      </c>
      <c r="B300" s="57" t="s">
        <v>133</v>
      </c>
      <c r="C300" s="7"/>
      <c r="D300" s="7"/>
      <c r="E300" s="17">
        <f t="shared" ref="E300:Q300" si="129">SUM(E301)</f>
        <v>1250</v>
      </c>
      <c r="F300" s="17">
        <f t="shared" si="129"/>
        <v>1250</v>
      </c>
      <c r="G300" s="17">
        <f t="shared" si="129"/>
        <v>1250</v>
      </c>
      <c r="H300" s="17">
        <f t="shared" si="129"/>
        <v>1250</v>
      </c>
      <c r="I300" s="17">
        <f t="shared" si="129"/>
        <v>1250</v>
      </c>
      <c r="J300" s="17">
        <f t="shared" si="129"/>
        <v>1250</v>
      </c>
      <c r="K300" s="17">
        <f t="shared" si="129"/>
        <v>1250</v>
      </c>
      <c r="L300" s="17">
        <f t="shared" si="129"/>
        <v>1250</v>
      </c>
      <c r="M300" s="17">
        <f t="shared" si="129"/>
        <v>1250</v>
      </c>
      <c r="N300" s="17">
        <f t="shared" si="129"/>
        <v>1250</v>
      </c>
      <c r="O300" s="17">
        <f t="shared" si="129"/>
        <v>1250</v>
      </c>
      <c r="P300" s="17">
        <f t="shared" si="129"/>
        <v>1250</v>
      </c>
      <c r="Q300" s="17">
        <f t="shared" si="129"/>
        <v>15000</v>
      </c>
    </row>
    <row r="301" spans="1:17" x14ac:dyDescent="0.2">
      <c r="A301" s="7">
        <v>3231</v>
      </c>
      <c r="B301" s="6" t="s">
        <v>134</v>
      </c>
      <c r="C301" s="7">
        <v>1400318</v>
      </c>
      <c r="D301" s="7" t="s">
        <v>145</v>
      </c>
      <c r="E301" s="12">
        <v>1250</v>
      </c>
      <c r="F301" s="12">
        <v>1250</v>
      </c>
      <c r="G301" s="12">
        <v>1250</v>
      </c>
      <c r="H301" s="12">
        <v>1250</v>
      </c>
      <c r="I301" s="12">
        <v>1250</v>
      </c>
      <c r="J301" s="12">
        <v>1250</v>
      </c>
      <c r="K301" s="12">
        <v>1250</v>
      </c>
      <c r="L301" s="12">
        <v>1250</v>
      </c>
      <c r="M301" s="12">
        <v>1250</v>
      </c>
      <c r="N301" s="12">
        <v>1250</v>
      </c>
      <c r="O301" s="12">
        <v>1250</v>
      </c>
      <c r="P301" s="12">
        <v>1250</v>
      </c>
      <c r="Q301" s="12">
        <f>SUM(E301:P301)</f>
        <v>15000</v>
      </c>
    </row>
    <row r="302" spans="1:17" x14ac:dyDescent="0.2">
      <c r="A302" s="58">
        <v>3400</v>
      </c>
      <c r="B302" s="57" t="s">
        <v>79</v>
      </c>
      <c r="C302" s="7"/>
      <c r="D302" s="7"/>
      <c r="E302" s="17">
        <f t="shared" ref="E302:Q302" si="130">SUM(E303)</f>
        <v>0</v>
      </c>
      <c r="F302" s="17">
        <f t="shared" si="130"/>
        <v>0</v>
      </c>
      <c r="G302" s="17">
        <f t="shared" si="130"/>
        <v>0</v>
      </c>
      <c r="H302" s="17">
        <f t="shared" si="130"/>
        <v>0</v>
      </c>
      <c r="I302" s="17">
        <f t="shared" si="130"/>
        <v>6500</v>
      </c>
      <c r="J302" s="17">
        <f t="shared" si="130"/>
        <v>0</v>
      </c>
      <c r="K302" s="17">
        <f t="shared" si="130"/>
        <v>0</v>
      </c>
      <c r="L302" s="17">
        <f t="shared" si="130"/>
        <v>0</v>
      </c>
      <c r="M302" s="17">
        <f t="shared" si="130"/>
        <v>0</v>
      </c>
      <c r="N302" s="17">
        <f t="shared" si="130"/>
        <v>0</v>
      </c>
      <c r="O302" s="17">
        <f t="shared" si="130"/>
        <v>0</v>
      </c>
      <c r="P302" s="17">
        <f t="shared" si="130"/>
        <v>0</v>
      </c>
      <c r="Q302" s="17">
        <f t="shared" si="130"/>
        <v>6500</v>
      </c>
    </row>
    <row r="303" spans="1:17" x14ac:dyDescent="0.2">
      <c r="A303" s="7">
        <v>3451</v>
      </c>
      <c r="B303" s="6" t="s">
        <v>81</v>
      </c>
      <c r="C303" s="7">
        <v>1400318</v>
      </c>
      <c r="D303" s="7" t="s">
        <v>145</v>
      </c>
      <c r="E303" s="12"/>
      <c r="F303" s="12"/>
      <c r="G303" s="12"/>
      <c r="H303" s="12"/>
      <c r="I303" s="12">
        <v>6500</v>
      </c>
      <c r="J303" s="12"/>
      <c r="K303" s="12"/>
      <c r="L303" s="12"/>
      <c r="M303" s="12"/>
      <c r="N303" s="12"/>
      <c r="O303" s="12">
        <v>0</v>
      </c>
      <c r="P303" s="12"/>
      <c r="Q303" s="12">
        <f>SUM(E303:P303)</f>
        <v>6500</v>
      </c>
    </row>
    <row r="304" spans="1:17" x14ac:dyDescent="0.2">
      <c r="A304" s="58">
        <v>3500</v>
      </c>
      <c r="B304" s="57" t="s">
        <v>110</v>
      </c>
      <c r="C304" s="7"/>
      <c r="D304" s="7"/>
      <c r="E304" s="17">
        <f>SUM(E305)</f>
        <v>1000</v>
      </c>
      <c r="F304" s="17">
        <f t="shared" ref="F304:Q304" si="131">SUM(F305)</f>
        <v>1000</v>
      </c>
      <c r="G304" s="17">
        <f t="shared" si="131"/>
        <v>1000</v>
      </c>
      <c r="H304" s="17">
        <f t="shared" si="131"/>
        <v>1000</v>
      </c>
      <c r="I304" s="17">
        <f t="shared" si="131"/>
        <v>1000</v>
      </c>
      <c r="J304" s="17">
        <f t="shared" si="131"/>
        <v>1000</v>
      </c>
      <c r="K304" s="17">
        <f t="shared" si="131"/>
        <v>500</v>
      </c>
      <c r="L304" s="17">
        <f t="shared" si="131"/>
        <v>500</v>
      </c>
      <c r="M304" s="17">
        <f t="shared" si="131"/>
        <v>500</v>
      </c>
      <c r="N304" s="17">
        <f t="shared" si="131"/>
        <v>500</v>
      </c>
      <c r="O304" s="17">
        <f t="shared" si="131"/>
        <v>500</v>
      </c>
      <c r="P304" s="17">
        <f t="shared" si="131"/>
        <v>500</v>
      </c>
      <c r="Q304" s="17">
        <f t="shared" si="131"/>
        <v>9000</v>
      </c>
    </row>
    <row r="305" spans="1:17" x14ac:dyDescent="0.2">
      <c r="A305" s="7">
        <v>3531</v>
      </c>
      <c r="B305" s="6" t="s">
        <v>158</v>
      </c>
      <c r="C305" s="7">
        <v>1400318</v>
      </c>
      <c r="D305" s="7" t="s">
        <v>145</v>
      </c>
      <c r="E305" s="12">
        <v>1000</v>
      </c>
      <c r="F305" s="12">
        <v>1000</v>
      </c>
      <c r="G305" s="12">
        <v>1000</v>
      </c>
      <c r="H305" s="12">
        <v>1000</v>
      </c>
      <c r="I305" s="12">
        <v>1000</v>
      </c>
      <c r="J305" s="12">
        <v>1000</v>
      </c>
      <c r="K305" s="12">
        <v>500</v>
      </c>
      <c r="L305" s="12">
        <v>500</v>
      </c>
      <c r="M305" s="12">
        <v>500</v>
      </c>
      <c r="N305" s="12">
        <v>500</v>
      </c>
      <c r="O305" s="12">
        <v>500</v>
      </c>
      <c r="P305" s="12">
        <v>500</v>
      </c>
      <c r="Q305" s="12">
        <f>SUM(E305:P305)</f>
        <v>9000</v>
      </c>
    </row>
    <row r="306" spans="1:17" x14ac:dyDescent="0.2">
      <c r="A306" s="58">
        <v>3600</v>
      </c>
      <c r="B306" s="57" t="s">
        <v>103</v>
      </c>
      <c r="C306" s="7"/>
      <c r="D306" s="7"/>
      <c r="E306" s="20">
        <f>SUM(E307)</f>
        <v>0</v>
      </c>
      <c r="F306" s="20">
        <f t="shared" ref="F306:Q306" si="132">SUM(F307)</f>
        <v>5000</v>
      </c>
      <c r="G306" s="20">
        <f t="shared" si="132"/>
        <v>0</v>
      </c>
      <c r="H306" s="20">
        <f t="shared" si="132"/>
        <v>0</v>
      </c>
      <c r="I306" s="20">
        <f t="shared" si="132"/>
        <v>0</v>
      </c>
      <c r="J306" s="20">
        <f t="shared" si="132"/>
        <v>5000</v>
      </c>
      <c r="K306" s="20">
        <f t="shared" si="132"/>
        <v>0</v>
      </c>
      <c r="L306" s="20">
        <f t="shared" si="132"/>
        <v>0</v>
      </c>
      <c r="M306" s="20">
        <f t="shared" si="132"/>
        <v>0</v>
      </c>
      <c r="N306" s="20">
        <f t="shared" si="132"/>
        <v>5000</v>
      </c>
      <c r="O306" s="20">
        <f t="shared" si="132"/>
        <v>0</v>
      </c>
      <c r="P306" s="20">
        <f t="shared" si="132"/>
        <v>0</v>
      </c>
      <c r="Q306" s="20">
        <f t="shared" si="132"/>
        <v>15000</v>
      </c>
    </row>
    <row r="307" spans="1:17" x14ac:dyDescent="0.2">
      <c r="A307" s="7">
        <v>3621</v>
      </c>
      <c r="B307" s="6" t="s">
        <v>159</v>
      </c>
      <c r="C307" s="7">
        <v>1400318</v>
      </c>
      <c r="D307" s="7" t="s">
        <v>145</v>
      </c>
      <c r="E307" s="14"/>
      <c r="F307" s="14">
        <v>5000</v>
      </c>
      <c r="G307" s="14"/>
      <c r="H307" s="14">
        <v>0</v>
      </c>
      <c r="I307" s="14"/>
      <c r="J307" s="14">
        <v>5000</v>
      </c>
      <c r="K307" s="14"/>
      <c r="L307" s="14">
        <v>0</v>
      </c>
      <c r="M307" s="14"/>
      <c r="N307" s="14">
        <v>5000</v>
      </c>
      <c r="O307" s="14"/>
      <c r="P307" s="14"/>
      <c r="Q307" s="12">
        <f>SUM(E307:P307)</f>
        <v>15000</v>
      </c>
    </row>
    <row r="308" spans="1:17" x14ac:dyDescent="0.2">
      <c r="A308" s="43">
        <v>3700</v>
      </c>
      <c r="B308" s="51" t="s">
        <v>112</v>
      </c>
      <c r="C308" s="43"/>
      <c r="D308" s="52"/>
      <c r="E308" s="66">
        <f t="shared" ref="E308:Q308" si="133">SUM(E309:E311)</f>
        <v>450</v>
      </c>
      <c r="F308" s="66">
        <f t="shared" si="133"/>
        <v>450</v>
      </c>
      <c r="G308" s="66">
        <f t="shared" si="133"/>
        <v>450</v>
      </c>
      <c r="H308" s="66">
        <f t="shared" si="133"/>
        <v>450</v>
      </c>
      <c r="I308" s="66">
        <f t="shared" si="133"/>
        <v>1950</v>
      </c>
      <c r="J308" s="66">
        <f t="shared" si="133"/>
        <v>450</v>
      </c>
      <c r="K308" s="66">
        <f t="shared" si="133"/>
        <v>450</v>
      </c>
      <c r="L308" s="66">
        <f t="shared" si="133"/>
        <v>450</v>
      </c>
      <c r="M308" s="66">
        <f t="shared" si="133"/>
        <v>450</v>
      </c>
      <c r="N308" s="66">
        <f t="shared" si="133"/>
        <v>450</v>
      </c>
      <c r="O308" s="66">
        <f t="shared" si="133"/>
        <v>1950</v>
      </c>
      <c r="P308" s="66">
        <f t="shared" si="133"/>
        <v>450</v>
      </c>
      <c r="Q308" s="66">
        <f t="shared" si="133"/>
        <v>8400</v>
      </c>
    </row>
    <row r="309" spans="1:17" x14ac:dyDescent="0.2">
      <c r="A309" s="7">
        <v>3721</v>
      </c>
      <c r="B309" s="6" t="s">
        <v>160</v>
      </c>
      <c r="C309" s="7">
        <v>1400318</v>
      </c>
      <c r="D309" s="5" t="s">
        <v>145</v>
      </c>
      <c r="E309" s="18">
        <v>0</v>
      </c>
      <c r="F309" s="18">
        <v>0</v>
      </c>
      <c r="G309" s="18">
        <v>0</v>
      </c>
      <c r="H309" s="18">
        <v>0</v>
      </c>
      <c r="I309" s="18">
        <v>1500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1500</v>
      </c>
      <c r="P309" s="18">
        <v>0</v>
      </c>
      <c r="Q309" s="13">
        <f>SUM(E309:P309)</f>
        <v>3000</v>
      </c>
    </row>
    <row r="310" spans="1:17" x14ac:dyDescent="0.2">
      <c r="A310" s="7">
        <v>3751</v>
      </c>
      <c r="B310" s="6" t="s">
        <v>113</v>
      </c>
      <c r="C310" s="7">
        <v>1400318</v>
      </c>
      <c r="D310" s="7" t="s">
        <v>145</v>
      </c>
      <c r="E310" s="12">
        <v>300</v>
      </c>
      <c r="F310" s="12">
        <v>300</v>
      </c>
      <c r="G310" s="12">
        <v>300</v>
      </c>
      <c r="H310" s="12">
        <v>300</v>
      </c>
      <c r="I310" s="12">
        <v>300</v>
      </c>
      <c r="J310" s="12">
        <v>300</v>
      </c>
      <c r="K310" s="12">
        <v>300</v>
      </c>
      <c r="L310" s="12">
        <v>300</v>
      </c>
      <c r="M310" s="12">
        <v>300</v>
      </c>
      <c r="N310" s="12">
        <v>300</v>
      </c>
      <c r="O310" s="12">
        <v>300</v>
      </c>
      <c r="P310" s="12">
        <v>300</v>
      </c>
      <c r="Q310" s="13">
        <f>SUM(E310:P310)</f>
        <v>3600</v>
      </c>
    </row>
    <row r="311" spans="1:17" x14ac:dyDescent="0.2">
      <c r="A311" s="7">
        <v>3791</v>
      </c>
      <c r="B311" s="6" t="s">
        <v>114</v>
      </c>
      <c r="C311" s="7">
        <v>1400318</v>
      </c>
      <c r="D311" s="7" t="s">
        <v>145</v>
      </c>
      <c r="E311" s="12">
        <v>150</v>
      </c>
      <c r="F311" s="12">
        <v>150</v>
      </c>
      <c r="G311" s="12">
        <v>150</v>
      </c>
      <c r="H311" s="12">
        <v>150</v>
      </c>
      <c r="I311" s="12">
        <v>150</v>
      </c>
      <c r="J311" s="12">
        <v>150</v>
      </c>
      <c r="K311" s="12">
        <v>150</v>
      </c>
      <c r="L311" s="12">
        <v>150</v>
      </c>
      <c r="M311" s="12">
        <v>150</v>
      </c>
      <c r="N311" s="12">
        <v>150</v>
      </c>
      <c r="O311" s="12">
        <v>150</v>
      </c>
      <c r="P311" s="12">
        <v>150</v>
      </c>
      <c r="Q311" s="13">
        <f>SUM(E311:P311)</f>
        <v>1800</v>
      </c>
    </row>
    <row r="312" spans="1:17" x14ac:dyDescent="0.2">
      <c r="A312" s="43">
        <v>4000</v>
      </c>
      <c r="B312" s="45" t="s">
        <v>161</v>
      </c>
      <c r="C312" s="7"/>
      <c r="D312" s="7"/>
      <c r="E312" s="12">
        <f>+E313</f>
        <v>0</v>
      </c>
      <c r="F312" s="12">
        <f t="shared" ref="F312:Q312" si="134">+F313</f>
        <v>0</v>
      </c>
      <c r="G312" s="12">
        <f t="shared" si="134"/>
        <v>394489</v>
      </c>
      <c r="H312" s="12">
        <f t="shared" si="134"/>
        <v>0</v>
      </c>
      <c r="I312" s="12">
        <f t="shared" si="134"/>
        <v>0</v>
      </c>
      <c r="J312" s="12">
        <f t="shared" si="134"/>
        <v>0</v>
      </c>
      <c r="K312" s="12">
        <f t="shared" si="134"/>
        <v>0</v>
      </c>
      <c r="L312" s="12">
        <f t="shared" si="134"/>
        <v>0</v>
      </c>
      <c r="M312" s="12">
        <f t="shared" si="134"/>
        <v>0</v>
      </c>
      <c r="N312" s="12">
        <f t="shared" si="134"/>
        <v>0</v>
      </c>
      <c r="O312" s="12">
        <f t="shared" si="134"/>
        <v>0</v>
      </c>
      <c r="P312" s="12">
        <f t="shared" si="134"/>
        <v>0</v>
      </c>
      <c r="Q312" s="12">
        <f t="shared" si="134"/>
        <v>394489</v>
      </c>
    </row>
    <row r="313" spans="1:17" x14ac:dyDescent="0.2">
      <c r="A313" s="58">
        <v>4300</v>
      </c>
      <c r="B313" s="71" t="s">
        <v>162</v>
      </c>
      <c r="C313" s="7"/>
      <c r="D313" s="7"/>
      <c r="E313" s="12">
        <f>SUM(E314)</f>
        <v>0</v>
      </c>
      <c r="F313" s="12">
        <f t="shared" ref="F313:Q313" si="135">SUM(F314)</f>
        <v>0</v>
      </c>
      <c r="G313" s="12">
        <f t="shared" si="135"/>
        <v>394489</v>
      </c>
      <c r="H313" s="12">
        <f t="shared" si="135"/>
        <v>0</v>
      </c>
      <c r="I313" s="12">
        <f t="shared" si="135"/>
        <v>0</v>
      </c>
      <c r="J313" s="12">
        <f t="shared" si="135"/>
        <v>0</v>
      </c>
      <c r="K313" s="12">
        <f t="shared" si="135"/>
        <v>0</v>
      </c>
      <c r="L313" s="12">
        <f t="shared" si="135"/>
        <v>0</v>
      </c>
      <c r="M313" s="12">
        <f t="shared" si="135"/>
        <v>0</v>
      </c>
      <c r="N313" s="12">
        <f t="shared" si="135"/>
        <v>0</v>
      </c>
      <c r="O313" s="12">
        <f t="shared" si="135"/>
        <v>0</v>
      </c>
      <c r="P313" s="12">
        <f t="shared" si="135"/>
        <v>0</v>
      </c>
      <c r="Q313" s="12">
        <f t="shared" si="135"/>
        <v>394489</v>
      </c>
    </row>
    <row r="314" spans="1:17" x14ac:dyDescent="0.2">
      <c r="A314" s="7">
        <v>4361</v>
      </c>
      <c r="B314" s="6" t="s">
        <v>163</v>
      </c>
      <c r="C314" s="7">
        <v>1400318</v>
      </c>
      <c r="D314" s="7" t="s">
        <v>145</v>
      </c>
      <c r="E314" s="12">
        <v>0</v>
      </c>
      <c r="F314" s="12">
        <v>0</v>
      </c>
      <c r="G314" s="12">
        <v>394489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f>SUM(E314:P314)</f>
        <v>394489</v>
      </c>
    </row>
    <row r="315" spans="1:17" x14ac:dyDescent="0.2">
      <c r="A315" s="58">
        <v>5000</v>
      </c>
      <c r="B315" s="57" t="s">
        <v>91</v>
      </c>
      <c r="C315" s="7"/>
      <c r="D315" s="7"/>
      <c r="E315" s="17">
        <f t="shared" ref="E315:Q315" si="136">+E316</f>
        <v>0</v>
      </c>
      <c r="F315" s="17">
        <f t="shared" si="136"/>
        <v>0</v>
      </c>
      <c r="G315" s="17">
        <f t="shared" si="136"/>
        <v>0</v>
      </c>
      <c r="H315" s="17">
        <f t="shared" si="136"/>
        <v>0</v>
      </c>
      <c r="I315" s="17">
        <f t="shared" si="136"/>
        <v>0</v>
      </c>
      <c r="J315" s="17">
        <f t="shared" si="136"/>
        <v>0</v>
      </c>
      <c r="K315" s="17">
        <f t="shared" si="136"/>
        <v>15000</v>
      </c>
      <c r="L315" s="17">
        <f t="shared" si="136"/>
        <v>0</v>
      </c>
      <c r="M315" s="17">
        <f t="shared" si="136"/>
        <v>0</v>
      </c>
      <c r="N315" s="17">
        <f t="shared" si="136"/>
        <v>0</v>
      </c>
      <c r="O315" s="17">
        <f t="shared" si="136"/>
        <v>0</v>
      </c>
      <c r="P315" s="17">
        <f t="shared" si="136"/>
        <v>0</v>
      </c>
      <c r="Q315" s="17">
        <f t="shared" si="136"/>
        <v>15000</v>
      </c>
    </row>
    <row r="316" spans="1:17" x14ac:dyDescent="0.2">
      <c r="A316" s="58">
        <v>5100</v>
      </c>
      <c r="B316" s="57" t="s">
        <v>92</v>
      </c>
      <c r="C316" s="7"/>
      <c r="D316" s="7"/>
      <c r="E316" s="12">
        <f t="shared" ref="E316:Q316" si="137">SUM(E317)</f>
        <v>0</v>
      </c>
      <c r="F316" s="12">
        <f t="shared" si="137"/>
        <v>0</v>
      </c>
      <c r="G316" s="12">
        <f t="shared" si="137"/>
        <v>0</v>
      </c>
      <c r="H316" s="12">
        <f t="shared" si="137"/>
        <v>0</v>
      </c>
      <c r="I316" s="12">
        <f t="shared" si="137"/>
        <v>0</v>
      </c>
      <c r="J316" s="12">
        <f t="shared" si="137"/>
        <v>0</v>
      </c>
      <c r="K316" s="12">
        <f t="shared" si="137"/>
        <v>15000</v>
      </c>
      <c r="L316" s="12">
        <f t="shared" si="137"/>
        <v>0</v>
      </c>
      <c r="M316" s="12">
        <f t="shared" si="137"/>
        <v>0</v>
      </c>
      <c r="N316" s="12">
        <f t="shared" si="137"/>
        <v>0</v>
      </c>
      <c r="O316" s="12">
        <f t="shared" si="137"/>
        <v>0</v>
      </c>
      <c r="P316" s="12">
        <f t="shared" si="137"/>
        <v>0</v>
      </c>
      <c r="Q316" s="12">
        <f t="shared" si="137"/>
        <v>15000</v>
      </c>
    </row>
    <row r="317" spans="1:17" x14ac:dyDescent="0.2">
      <c r="A317" s="7">
        <v>5111</v>
      </c>
      <c r="B317" s="6" t="s">
        <v>115</v>
      </c>
      <c r="C317" s="7">
        <v>1400318</v>
      </c>
      <c r="D317" s="7" t="s">
        <v>145</v>
      </c>
      <c r="E317" s="12"/>
      <c r="F317" s="12"/>
      <c r="G317" s="12"/>
      <c r="H317" s="12">
        <v>0</v>
      </c>
      <c r="I317" s="12"/>
      <c r="J317" s="12"/>
      <c r="K317" s="12">
        <v>15000</v>
      </c>
      <c r="L317" s="12">
        <v>0</v>
      </c>
      <c r="M317" s="12"/>
      <c r="N317" s="12"/>
      <c r="O317" s="12"/>
      <c r="P317" s="12"/>
      <c r="Q317" s="12">
        <f>SUM(E317:P317)</f>
        <v>15000</v>
      </c>
    </row>
    <row r="318" spans="1:17" x14ac:dyDescent="0.2">
      <c r="A318" s="28"/>
      <c r="B318" s="29"/>
      <c r="C318" s="28"/>
      <c r="D318" s="28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1"/>
    </row>
    <row r="319" spans="1:17" x14ac:dyDescent="0.2">
      <c r="A319" s="28"/>
      <c r="B319" s="29"/>
      <c r="C319" s="28"/>
      <c r="D319" s="28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1"/>
    </row>
    <row r="320" spans="1:17" ht="15" customHeight="1" x14ac:dyDescent="0.2">
      <c r="A320" s="32"/>
      <c r="B320" s="51" t="s">
        <v>164</v>
      </c>
      <c r="C320" s="43"/>
      <c r="D320" s="43"/>
      <c r="E320" s="17">
        <f t="shared" ref="E320:Q320" si="138">+E8+E93+E162+E253</f>
        <v>495873.26</v>
      </c>
      <c r="F320" s="17">
        <f t="shared" si="138"/>
        <v>640698.33000000007</v>
      </c>
      <c r="G320" s="17">
        <f t="shared" si="138"/>
        <v>1007695.6000000001</v>
      </c>
      <c r="H320" s="17">
        <f t="shared" si="138"/>
        <v>596733.19000000018</v>
      </c>
      <c r="I320" s="17">
        <f t="shared" si="138"/>
        <v>527605.43000000005</v>
      </c>
      <c r="J320" s="17">
        <f t="shared" si="138"/>
        <v>594233.55000000005</v>
      </c>
      <c r="K320" s="17">
        <f t="shared" si="138"/>
        <v>631763.17000000016</v>
      </c>
      <c r="L320" s="17">
        <f t="shared" si="138"/>
        <v>463701.93000000005</v>
      </c>
      <c r="M320" s="17">
        <f t="shared" si="138"/>
        <v>495157.93</v>
      </c>
      <c r="N320" s="17">
        <f t="shared" si="138"/>
        <v>2105266.84</v>
      </c>
      <c r="O320" s="17">
        <f t="shared" si="138"/>
        <v>1542593.91</v>
      </c>
      <c r="P320" s="17">
        <f t="shared" si="138"/>
        <v>1044040.4599999998</v>
      </c>
      <c r="Q320" s="17">
        <f t="shared" si="138"/>
        <v>10145363.6</v>
      </c>
    </row>
    <row r="329" spans="1:9" s="36" customFormat="1" x14ac:dyDescent="0.2">
      <c r="A329" s="4"/>
      <c r="B329" s="83"/>
      <c r="C329" s="84"/>
      <c r="D329" s="84"/>
      <c r="G329" s="85"/>
    </row>
    <row r="330" spans="1:9" s="36" customFormat="1" x14ac:dyDescent="0.2">
      <c r="A330" s="4"/>
      <c r="B330" s="83"/>
      <c r="C330" s="84"/>
      <c r="D330" s="84"/>
      <c r="G330" s="85"/>
    </row>
    <row r="331" spans="1:9" s="36" customFormat="1" x14ac:dyDescent="0.2">
      <c r="A331" s="4"/>
      <c r="B331" s="83"/>
      <c r="C331" s="84"/>
      <c r="D331" s="84"/>
      <c r="G331" s="85"/>
      <c r="I331" s="85"/>
    </row>
    <row r="332" spans="1:9" s="36" customFormat="1" x14ac:dyDescent="0.2">
      <c r="A332" s="4"/>
      <c r="B332" s="83"/>
      <c r="C332" s="84"/>
      <c r="D332" s="84"/>
    </row>
    <row r="334" spans="1:9" s="36" customFormat="1" x14ac:dyDescent="0.2">
      <c r="A334" s="4"/>
      <c r="B334" s="86"/>
      <c r="C334" s="84"/>
      <c r="D334" s="84"/>
    </row>
  </sheetData>
  <mergeCells count="21">
    <mergeCell ref="E249:Q249"/>
    <mergeCell ref="E250:Q250"/>
    <mergeCell ref="E251:Q251"/>
    <mergeCell ref="E157:Q157"/>
    <mergeCell ref="E158:Q158"/>
    <mergeCell ref="E159:Q159"/>
    <mergeCell ref="E160:Q160"/>
    <mergeCell ref="A247:Q247"/>
    <mergeCell ref="E248:Q248"/>
    <mergeCell ref="A87:Q87"/>
    <mergeCell ref="E88:Q88"/>
    <mergeCell ref="E89:Q89"/>
    <mergeCell ref="E90:Q90"/>
    <mergeCell ref="E91:Q91"/>
    <mergeCell ref="A156:Q156"/>
    <mergeCell ref="A1:Q1"/>
    <mergeCell ref="A2:Q2"/>
    <mergeCell ref="E3:Q3"/>
    <mergeCell ref="E4:Q4"/>
    <mergeCell ref="E5:Q5"/>
    <mergeCell ref="E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2018-03-20T18:58:18Z</dcterms:created>
  <dcterms:modified xsi:type="dcterms:W3CDTF">2018-03-20T19:02:26Z</dcterms:modified>
</cp:coreProperties>
</file>