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ENTRALIZADA 2018\"/>
    </mc:Choice>
  </mc:AlternateContent>
  <xr:revisionPtr revIDLastSave="0" documentId="8_{5B29FB90-B159-4078-B088-427FF968D743}" xr6:coauthVersionLast="40" xr6:coauthVersionMax="40" xr10:uidLastSave="{00000000-0000-0000-0000-000000000000}"/>
  <bookViews>
    <workbookView xWindow="-120" yWindow="-120" windowWidth="24240" windowHeight="13140"/>
  </bookViews>
  <sheets>
    <sheet name="PK" sheetId="1" r:id="rId1"/>
  </sheets>
  <calcPr calcId="181029"/>
</workbook>
</file>

<file path=xl/calcChain.xml><?xml version="1.0" encoding="utf-8"?>
<calcChain xmlns="http://schemas.openxmlformats.org/spreadsheetml/2006/main">
  <c r="K15" i="1" l="1"/>
  <c r="G8" i="1"/>
  <c r="F8" i="1"/>
  <c r="F6" i="1"/>
  <c r="L6" i="1" s="1"/>
  <c r="L16" i="1"/>
  <c r="L15" i="1"/>
  <c r="L14" i="1"/>
  <c r="L13" i="1"/>
  <c r="L12" i="1"/>
  <c r="L11" i="1"/>
  <c r="L10" i="1"/>
  <c r="L9" i="1"/>
  <c r="L7" i="1"/>
  <c r="L5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L4" i="1"/>
  <c r="E4" i="1"/>
  <c r="K4" i="1" s="1"/>
  <c r="K14" i="1"/>
  <c r="K9" i="1"/>
  <c r="M8" i="1"/>
  <c r="K8" i="1"/>
  <c r="K5" i="1"/>
  <c r="M5" i="1"/>
  <c r="M14" i="1"/>
  <c r="M13" i="1"/>
  <c r="M12" i="1"/>
  <c r="M7" i="1"/>
  <c r="M6" i="1"/>
  <c r="M4" i="1"/>
  <c r="K13" i="1"/>
  <c r="K10" i="1"/>
  <c r="K7" i="1"/>
  <c r="K6" i="1"/>
  <c r="M9" i="1"/>
  <c r="M16" i="1"/>
  <c r="K16" i="1"/>
  <c r="M15" i="1"/>
  <c r="M11" i="1"/>
  <c r="K11" i="1"/>
  <c r="K12" i="1"/>
  <c r="L8" i="1"/>
</calcChain>
</file>

<file path=xl/sharedStrings.xml><?xml version="1.0" encoding="utf-8"?>
<sst xmlns="http://schemas.openxmlformats.org/spreadsheetml/2006/main" count="72" uniqueCount="54">
  <si>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</si>
  <si>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</si>
  <si>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</si>
  <si>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</si>
  <si>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</si>
  <si>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</si>
  <si>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</si>
  <si>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</si>
  <si>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</si>
  <si>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</si>
  <si>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</si>
  <si>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</si>
  <si>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</si>
  <si>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</si>
  <si>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</si>
  <si>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</si>
  <si>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</si>
  <si>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R0139</t>
  </si>
  <si>
    <t>COMISIÓN   DE   SALUD   Y   ASISTENCIA   SOCIAL</t>
  </si>
  <si>
    <t>31111-1301</t>
  </si>
  <si>
    <t>COMISIÓN   DE   SEGURIDAD   PÚBLICA   Y   PROTECCIÓN   CIVIL</t>
  </si>
  <si>
    <t>COMISIÓN   DE   EDUCACIÓN</t>
  </si>
  <si>
    <t>COMISIÓN   DE   DESARROLLO   ECONÓMICO  Y COMERCIAL</t>
  </si>
  <si>
    <t>COMISIÓN   DE   ECOLOGÍA   Y   MEDIO   AMBIENTE</t>
  </si>
  <si>
    <t>R0140, R0138</t>
  </si>
  <si>
    <t>COMISIÓN   DE   SERVICIOS   E   INFRAESTRUCTURA   BÁSICA</t>
  </si>
  <si>
    <t xml:space="preserve"> COMISIÓN   DE  CULTURA </t>
  </si>
  <si>
    <t xml:space="preserve">COMISIÓN   DE   DEPORTE   Y   RECREACIÓN  </t>
  </si>
  <si>
    <t xml:space="preserve"> COMISIÓN    MUNICIPAL    URBANO </t>
  </si>
  <si>
    <t>COMISIÓN   DE   TRABAJO   RURAL</t>
  </si>
  <si>
    <t>MANTENIMIENTO DE CALLES, AVENIDAS Y CAMINOS</t>
  </si>
  <si>
    <t>SUPERVISIÓN Y ESTUDIOS DE OBRAS</t>
  </si>
  <si>
    <t>ESTUDIOS Y PROYECTOS</t>
  </si>
  <si>
    <t>ACCIONES TENDIENTES A FORTALECER LAS INSTALACIONES DE SEGURIDAD PUBLICA Y A LA PRVENCION DE DESASTRES NATURALES</t>
  </si>
  <si>
    <t>ACCIONES DE INFRAESTRUCTURA EN PLANTELES DE EDUCACION MEDIA, SUPERIOR Y BASICA, ASI COMO BIBLIOTECAS</t>
  </si>
  <si>
    <t>ACCIONES DE INFRAESTRUCTURA PARA EL CENTRO HISTORICO Y DEL PROGRAMA MI PLAZA</t>
  </si>
  <si>
    <t>ACCIONES TENDIENTES A FORTALECER LAS VIALIDADES IMPORTANTES EN EL MUNICIPIO, CONTINUACION DE OBRAS EN PARQUE XOCHIPILLE, ELECTRIFICACIONES, ENTRE OTRAS</t>
  </si>
  <si>
    <t>OBRAS DE INFRAESTRUCTUTA PARA FOMENTAR EL DESARROLLO DE ACTIVIDADES CULTURALES Y DE RECREACION</t>
  </si>
  <si>
    <t>OBRAS DE INFRAESTRUCTURA DEPORTIVA PARA LA GENERACION DE ACCIONES TENDIENTES A FORLACER EL DESARROLLO ARMONICO DE LOS CELAYENSES</t>
  </si>
  <si>
    <t>OBRAS DE INFRAESTRUCTURA TENDIENTES A FOMENTAR LA MOVILIDAD URBANA DEL MUNICIPIO Y ATENDER LOS DIFERENTES PROGRAMAS TANTO ESTATALES COMO FEDERALES</t>
  </si>
  <si>
    <t xml:space="preserve">PARA GARANTIZAR LA BUENA CALIDAD DE LAS OBRAS ES NECESARIO CONTAR CON LA CONTRATACION DE EXPERTOS EN EL TEMA </t>
  </si>
  <si>
    <t>ACCIONES DE INFRAESTRUCTURA ENCAMINADAS A FORTALECER EL SECTOR SALUDO</t>
  </si>
  <si>
    <t>ACCION TENDIENTE A COADYUVAR EN EL CONTROL DE LA GENERACION DE BASURA Y SU CONFINAMIENTO FINAL</t>
  </si>
  <si>
    <t>DOTAR DE OBRAS Y ACCIONES, PRINCIPALMENTE DE SERVICIOS BASICOS A LAS COMUNIDADES Y SUS ALREDEDORES</t>
  </si>
  <si>
    <t>DAR SOLUCION A LA PROBLEMÁTICA QUE SE GENERA DEBIDO AL DESGASTE DE LOS PAVIMENTOS Y DANDO SOLCUION INMEDIATA</t>
  </si>
  <si>
    <t>GENERACION DE BANCO DE PROYECTOS Y ATENCION LOS QUE SE GENERAN EN  EL PROGRAMA GENERAL DE OBRA, ASI COMO SUS RESPECTIVOS ESTUDIOS</t>
  </si>
  <si>
    <t xml:space="preserve"> R0140</t>
  </si>
  <si>
    <t>R0138</t>
  </si>
  <si>
    <t>R0139 R0138</t>
  </si>
  <si>
    <t>R0139  R0138</t>
  </si>
  <si>
    <t>R0139, R0138</t>
  </si>
  <si>
    <t>Bajo protesta de decir verdad declaramos que los Estados Financieros y sus notas, son razonablemente correctos y son responsabilidad del emisor</t>
  </si>
  <si>
    <t>MUNICIPIO DE CELAYA GUANAJUATO
PROGRAMAS Y PROYECTOS DE INVERSIÓN
DEL 1 DE ENERO AL 31 DE DICIEMBRE DE 2018</t>
  </si>
  <si>
    <t>R0138 R0140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</si>
</sst>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9" applyFont="1" applyAlignment="1" applyProtection="1">
      <alignment vertical="top"/>
      <protection locked="0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43" fontId="4" fillId="0" borderId="0" xfId="2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0" fontId="4" fillId="0" borderId="0" xfId="18" applyNumberFormat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Font="1" applyProtection="1"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17" applyFont="1" applyFill="1" applyBorder="1" applyAlignment="1">
      <alignment horizontal="center" vertical="center" wrapText="1"/>
    </xf>
    <xf numFmtId="0" fontId="5" fillId="2" borderId="1" xfId="17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5" xfId="12" applyFont="1" applyFill="1" applyBorder="1" applyAlignment="1">
      <alignment horizontal="left"/>
    </xf>
    <xf numFmtId="0" fontId="5" fillId="2" borderId="4" xfId="12" applyFont="1" applyFill="1" applyBorder="1" applyAlignment="1">
      <alignment horizontal="center" vertical="center" wrapText="1"/>
    </xf>
    <xf numFmtId="0" fontId="5" fillId="2" borderId="3" xfId="17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12" applyNumberFormat="1" applyFont="1" applyFill="1" applyBorder="1" applyAlignment="1">
      <alignment horizontal="center" vertical="center" wrapText="1"/>
    </xf>
  </cellXfs>
  <cellStyles count="19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_141008Reportes Cuadros Institucionales-sectorialesADV" xfId="17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161925</xdr:colOff>
      <xdr:row>0</xdr:row>
      <xdr:rowOff>619125</xdr:rowOff>
    </xdr:to>
    <xdr:pic>
      <xdr:nvPicPr>
        <xdr:cNvPr id="1032" name="Imagen 12">
          <a:extLst>
            <a:ext uri="{FF2B5EF4-FFF2-40B4-BE49-F238E27FC236}">
              <a16:creationId xmlns:a16="http://schemas.microsoft.com/office/drawing/2014/main" id="{D264ED9F-4D9E-4D7F-A04F-8ADA2DBCB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34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676275</xdr:colOff>
      <xdr:row>0</xdr:row>
      <xdr:rowOff>0</xdr:rowOff>
    </xdr:from>
    <xdr:to>
      <xdr:col>13</xdr:col>
      <xdr:colOff>438150</xdr:colOff>
      <xdr:row>0</xdr:row>
      <xdr:rowOff>552450</xdr:rowOff>
    </xdr:to>
    <xdr:pic>
      <xdr:nvPicPr>
        <xdr:cNvPr id="1033" name="Imagen 13">
          <a:extLst>
            <a:ext uri="{FF2B5EF4-FFF2-40B4-BE49-F238E27FC236}">
              <a16:creationId xmlns:a16="http://schemas.microsoft.com/office/drawing/2014/main" id="{C7E95DB4-919F-49DD-B11D-B89AA8863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0"/>
          <a:ext cx="14192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zoomScaleNormal="100" workbookViewId="0">
      <pane ySplit="3" topLeftCell="A4" activePane="bottomLeft" state="frozen"/>
      <selection pane="bottomLeft" activeCell="A22" sqref="A22:IV38"/>
    </sheetView>
  </sheetViews>
  <sheetFormatPr baseColWidth="10" defaultRowHeight="11.25" x14ac:dyDescent="0.2"/>
  <cols>
    <col min="1" max="1" width="17" style="7" customWidth="1"/>
    <col min="2" max="2" width="33.1640625" style="7" customWidth="1"/>
    <col min="3" max="3" width="40.5" style="7" customWidth="1"/>
    <col min="4" max="4" width="13.1640625" style="9" customWidth="1"/>
    <col min="5" max="5" width="15" style="7" bestFit="1" customWidth="1"/>
    <col min="6" max="7" width="14.83203125" style="7" customWidth="1"/>
    <col min="8" max="8" width="12.6640625" style="7" customWidth="1"/>
    <col min="9" max="10" width="13.33203125" style="7" customWidth="1"/>
    <col min="11" max="11" width="11.83203125" style="7" customWidth="1"/>
    <col min="12" max="12" width="13" style="7" customWidth="1"/>
    <col min="13" max="13" width="16" style="7" customWidth="1"/>
    <col min="14" max="14" width="11.83203125" style="7" customWidth="1"/>
    <col min="15" max="16384" width="12" style="7"/>
  </cols>
  <sheetData>
    <row r="1" spans="1:14" s="2" customFormat="1" ht="49.5" customHeight="1" x14ac:dyDescent="0.2">
      <c r="A1" s="11" t="s">
        <v>52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x14ac:dyDescent="0.2">
      <c r="A2" s="12"/>
      <c r="B2" s="13"/>
      <c r="C2" s="13"/>
      <c r="D2" s="13"/>
      <c r="E2" s="14"/>
      <c r="F2" s="15" t="s">
        <v>2</v>
      </c>
      <c r="G2" s="16"/>
      <c r="H2" s="14"/>
      <c r="I2" s="15" t="s">
        <v>8</v>
      </c>
      <c r="J2" s="16"/>
      <c r="K2" s="17" t="s">
        <v>15</v>
      </c>
      <c r="L2" s="16"/>
      <c r="M2" s="18" t="s">
        <v>14</v>
      </c>
      <c r="N2" s="19"/>
    </row>
    <row r="3" spans="1:14" s="3" customFormat="1" ht="33.75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33.75" x14ac:dyDescent="0.2">
      <c r="A4" s="4" t="s">
        <v>17</v>
      </c>
      <c r="B4" s="4" t="s">
        <v>18</v>
      </c>
      <c r="C4" s="4" t="s">
        <v>41</v>
      </c>
      <c r="D4" s="5" t="s">
        <v>19</v>
      </c>
      <c r="E4" s="6">
        <f>6000000-340293.61</f>
        <v>5659706.3899999997</v>
      </c>
      <c r="F4" s="6">
        <v>5325276</v>
      </c>
      <c r="G4" s="6">
        <v>5325276</v>
      </c>
      <c r="H4" s="4">
        <v>1</v>
      </c>
      <c r="I4" s="7">
        <v>1</v>
      </c>
      <c r="J4" s="4">
        <v>1</v>
      </c>
      <c r="K4" s="8">
        <f>G4/E4</f>
        <v>0.94091029340481391</v>
      </c>
      <c r="L4" s="8">
        <f>G4/F4</f>
        <v>1</v>
      </c>
      <c r="M4" s="8">
        <f t="shared" ref="M4:M16" si="0">J4/H4</f>
        <v>1</v>
      </c>
      <c r="N4" s="8">
        <f>J4/I4</f>
        <v>1</v>
      </c>
    </row>
    <row r="5" spans="1:14" ht="33.75" x14ac:dyDescent="0.2">
      <c r="A5" s="4" t="s">
        <v>24</v>
      </c>
      <c r="B5" s="4" t="s">
        <v>20</v>
      </c>
      <c r="C5" s="4" t="s">
        <v>33</v>
      </c>
      <c r="D5" s="5" t="s">
        <v>19</v>
      </c>
      <c r="E5" s="6">
        <v>6900000</v>
      </c>
      <c r="F5" s="6">
        <v>650000</v>
      </c>
      <c r="G5" s="6">
        <v>584620.43000000005</v>
      </c>
      <c r="H5" s="4">
        <v>4</v>
      </c>
      <c r="I5" s="7">
        <v>1</v>
      </c>
      <c r="J5" s="4">
        <v>1</v>
      </c>
      <c r="K5" s="8">
        <f>G5/E5</f>
        <v>8.4727598550724648E-2</v>
      </c>
      <c r="L5" s="8">
        <f t="shared" ref="L5:L16" si="1">G5/F5</f>
        <v>0.89941604615384618</v>
      </c>
      <c r="M5" s="8">
        <f>J5/H5</f>
        <v>0.25</v>
      </c>
      <c r="N5" s="8">
        <f t="shared" ref="N5:N16" si="2">J5/I5</f>
        <v>1</v>
      </c>
    </row>
    <row r="6" spans="1:14" ht="33.75" x14ac:dyDescent="0.2">
      <c r="A6" s="4" t="s">
        <v>49</v>
      </c>
      <c r="B6" s="4" t="s">
        <v>21</v>
      </c>
      <c r="C6" s="4" t="s">
        <v>34</v>
      </c>
      <c r="D6" s="5" t="s">
        <v>19</v>
      </c>
      <c r="E6" s="6">
        <v>11385108.470000001</v>
      </c>
      <c r="F6" s="6">
        <f>10871513.25+50000+0.03</f>
        <v>10921513.279999999</v>
      </c>
      <c r="G6" s="6">
        <v>10921513.279999999</v>
      </c>
      <c r="H6" s="4">
        <v>13</v>
      </c>
      <c r="I6" s="7">
        <v>21</v>
      </c>
      <c r="J6" s="4">
        <v>21</v>
      </c>
      <c r="K6" s="8">
        <f>G6/E6</f>
        <v>0.95928056450040999</v>
      </c>
      <c r="L6" s="8">
        <f t="shared" si="1"/>
        <v>1</v>
      </c>
      <c r="M6" s="8">
        <f t="shared" si="0"/>
        <v>1.6153846153846154</v>
      </c>
      <c r="N6" s="8">
        <f t="shared" si="2"/>
        <v>1</v>
      </c>
    </row>
    <row r="7" spans="1:14" ht="33.75" x14ac:dyDescent="0.2">
      <c r="A7" s="4" t="s">
        <v>46</v>
      </c>
      <c r="B7" s="4" t="s">
        <v>22</v>
      </c>
      <c r="C7" s="4" t="s">
        <v>35</v>
      </c>
      <c r="D7" s="5" t="s">
        <v>19</v>
      </c>
      <c r="E7" s="6">
        <v>2000000</v>
      </c>
      <c r="F7" s="6">
        <v>2000000</v>
      </c>
      <c r="G7" s="6">
        <v>2000000</v>
      </c>
      <c r="H7" s="4">
        <v>1</v>
      </c>
      <c r="I7" s="7">
        <v>1</v>
      </c>
      <c r="J7" s="4">
        <v>1</v>
      </c>
      <c r="K7" s="8">
        <f t="shared" ref="K7:K15" si="3">G7/E7</f>
        <v>1</v>
      </c>
      <c r="L7" s="8">
        <f t="shared" si="1"/>
        <v>1</v>
      </c>
      <c r="M7" s="8">
        <f t="shared" si="0"/>
        <v>1</v>
      </c>
      <c r="N7" s="8">
        <f t="shared" si="2"/>
        <v>1</v>
      </c>
    </row>
    <row r="8" spans="1:14" ht="33.75" x14ac:dyDescent="0.2">
      <c r="A8" s="4" t="s">
        <v>53</v>
      </c>
      <c r="B8" s="4" t="s">
        <v>23</v>
      </c>
      <c r="C8" s="4" t="s">
        <v>42</v>
      </c>
      <c r="D8" s="5" t="s">
        <v>19</v>
      </c>
      <c r="E8" s="6">
        <v>6646355.5800000001</v>
      </c>
      <c r="F8" s="6">
        <f>500000+1995415.39</f>
        <v>2495415.3899999997</v>
      </c>
      <c r="G8" s="6">
        <f>2495415.39-23903.54</f>
        <v>2471511.85</v>
      </c>
      <c r="H8" s="4">
        <v>4</v>
      </c>
      <c r="I8" s="7">
        <v>2</v>
      </c>
      <c r="J8" s="4">
        <v>2</v>
      </c>
      <c r="K8" s="8">
        <f>G8/E8</f>
        <v>0.37185970871573504</v>
      </c>
      <c r="L8" s="8">
        <f t="shared" si="1"/>
        <v>0.99042101764067436</v>
      </c>
      <c r="M8" s="8">
        <f t="shared" si="0"/>
        <v>0.5</v>
      </c>
      <c r="N8" s="8">
        <f t="shared" si="2"/>
        <v>1</v>
      </c>
    </row>
    <row r="9" spans="1:14" ht="56.25" x14ac:dyDescent="0.2">
      <c r="A9" s="4" t="s">
        <v>24</v>
      </c>
      <c r="B9" s="4" t="s">
        <v>25</v>
      </c>
      <c r="C9" s="4" t="s">
        <v>36</v>
      </c>
      <c r="D9" s="5" t="s">
        <v>19</v>
      </c>
      <c r="E9" s="6">
        <v>112056776.48999999</v>
      </c>
      <c r="F9" s="6">
        <v>88716360.540000007</v>
      </c>
      <c r="G9" s="6">
        <v>73552027.120000005</v>
      </c>
      <c r="H9" s="4">
        <v>21</v>
      </c>
      <c r="I9" s="7">
        <v>17</v>
      </c>
      <c r="J9" s="4">
        <v>14</v>
      </c>
      <c r="K9" s="8">
        <f>G9/E9</f>
        <v>0.65638178630422972</v>
      </c>
      <c r="L9" s="8">
        <f t="shared" si="1"/>
        <v>0.82906948247541357</v>
      </c>
      <c r="M9" s="8">
        <f t="shared" si="0"/>
        <v>0.66666666666666663</v>
      </c>
      <c r="N9" s="8">
        <f t="shared" si="2"/>
        <v>0.82352941176470584</v>
      </c>
    </row>
    <row r="10" spans="1:14" ht="33.75" x14ac:dyDescent="0.2">
      <c r="A10" s="4" t="s">
        <v>24</v>
      </c>
      <c r="B10" s="4" t="s">
        <v>26</v>
      </c>
      <c r="C10" s="4" t="s">
        <v>37</v>
      </c>
      <c r="D10" s="5" t="s">
        <v>19</v>
      </c>
      <c r="E10" s="6">
        <v>3000000</v>
      </c>
      <c r="F10" s="6">
        <v>1475000</v>
      </c>
      <c r="G10" s="6">
        <v>975000</v>
      </c>
      <c r="H10" s="4">
        <v>3</v>
      </c>
      <c r="I10" s="7">
        <v>4</v>
      </c>
      <c r="J10" s="4">
        <v>3</v>
      </c>
      <c r="K10" s="8">
        <f t="shared" si="3"/>
        <v>0.32500000000000001</v>
      </c>
      <c r="L10" s="8">
        <f t="shared" si="1"/>
        <v>0.66101694915254239</v>
      </c>
      <c r="M10" s="8">
        <v>0</v>
      </c>
      <c r="N10" s="8">
        <f t="shared" si="2"/>
        <v>0.75</v>
      </c>
    </row>
    <row r="11" spans="1:14" ht="45" x14ac:dyDescent="0.2">
      <c r="A11" s="4" t="s">
        <v>24</v>
      </c>
      <c r="B11" s="4" t="s">
        <v>27</v>
      </c>
      <c r="C11" s="4" t="s">
        <v>38</v>
      </c>
      <c r="D11" s="5" t="s">
        <v>19</v>
      </c>
      <c r="E11" s="6">
        <v>3474924.3</v>
      </c>
      <c r="F11" s="6">
        <v>5320790.28</v>
      </c>
      <c r="G11" s="6">
        <v>3363956.26</v>
      </c>
      <c r="H11" s="4">
        <v>9</v>
      </c>
      <c r="I11" s="7">
        <v>12</v>
      </c>
      <c r="J11" s="4">
        <v>8</v>
      </c>
      <c r="K11" s="8">
        <f>G11/E11</f>
        <v>0.96806605542457425</v>
      </c>
      <c r="L11" s="8">
        <f t="shared" si="1"/>
        <v>0.63222868840453517</v>
      </c>
      <c r="M11" s="8">
        <f t="shared" si="0"/>
        <v>0.88888888888888884</v>
      </c>
      <c r="N11" s="8">
        <f t="shared" si="2"/>
        <v>0.66666666666666663</v>
      </c>
    </row>
    <row r="12" spans="1:14" ht="56.25" x14ac:dyDescent="0.2">
      <c r="A12" s="4" t="s">
        <v>50</v>
      </c>
      <c r="B12" s="4" t="s">
        <v>28</v>
      </c>
      <c r="C12" s="4" t="s">
        <v>39</v>
      </c>
      <c r="D12" s="5" t="s">
        <v>19</v>
      </c>
      <c r="E12" s="6">
        <v>9600684.6400000006</v>
      </c>
      <c r="F12" s="6">
        <v>13725745.23</v>
      </c>
      <c r="G12" s="6">
        <v>12538786.59</v>
      </c>
      <c r="H12" s="4">
        <v>12</v>
      </c>
      <c r="I12" s="7">
        <v>46</v>
      </c>
      <c r="J12" s="4">
        <v>44</v>
      </c>
      <c r="K12" s="8">
        <f t="shared" si="3"/>
        <v>1.3060304613859288</v>
      </c>
      <c r="L12" s="8">
        <f t="shared" si="1"/>
        <v>0.91352319162928242</v>
      </c>
      <c r="M12" s="8">
        <f t="shared" si="0"/>
        <v>3.6666666666666665</v>
      </c>
      <c r="N12" s="8">
        <f t="shared" si="2"/>
        <v>0.95652173913043481</v>
      </c>
    </row>
    <row r="13" spans="1:14" ht="33.75" x14ac:dyDescent="0.2">
      <c r="A13" s="4" t="s">
        <v>48</v>
      </c>
      <c r="B13" s="4" t="s">
        <v>29</v>
      </c>
      <c r="C13" s="4" t="s">
        <v>43</v>
      </c>
      <c r="D13" s="5" t="s">
        <v>19</v>
      </c>
      <c r="E13" s="6">
        <v>52760813.880000003</v>
      </c>
      <c r="F13" s="6">
        <v>55335810</v>
      </c>
      <c r="G13" s="6">
        <v>54269170.270000003</v>
      </c>
      <c r="H13" s="4">
        <v>71</v>
      </c>
      <c r="I13" s="7">
        <v>103</v>
      </c>
      <c r="J13" s="4">
        <v>100</v>
      </c>
      <c r="K13" s="8">
        <f t="shared" si="3"/>
        <v>1.028588573205687</v>
      </c>
      <c r="L13" s="8">
        <f t="shared" si="1"/>
        <v>0.9807242411378817</v>
      </c>
      <c r="M13" s="8">
        <f t="shared" si="0"/>
        <v>1.408450704225352</v>
      </c>
      <c r="N13" s="8">
        <f t="shared" si="2"/>
        <v>0.970873786407767</v>
      </c>
    </row>
    <row r="14" spans="1:14" ht="33.75" x14ac:dyDescent="0.2">
      <c r="A14" s="4" t="s">
        <v>47</v>
      </c>
      <c r="B14" s="4" t="s">
        <v>30</v>
      </c>
      <c r="C14" s="4" t="s">
        <v>44</v>
      </c>
      <c r="D14" s="5" t="s">
        <v>19</v>
      </c>
      <c r="E14" s="6">
        <v>1660542.32</v>
      </c>
      <c r="F14" s="6">
        <v>3961099.67</v>
      </c>
      <c r="G14" s="6">
        <v>3529429.63</v>
      </c>
      <c r="H14" s="4">
        <v>1</v>
      </c>
      <c r="I14" s="7">
        <v>4</v>
      </c>
      <c r="J14" s="4">
        <v>2</v>
      </c>
      <c r="K14" s="8">
        <f t="shared" si="3"/>
        <v>2.125468039863025</v>
      </c>
      <c r="L14" s="8">
        <f t="shared" si="1"/>
        <v>0.8910226765387097</v>
      </c>
      <c r="M14" s="8">
        <f t="shared" si="0"/>
        <v>2</v>
      </c>
      <c r="N14" s="8">
        <f t="shared" si="2"/>
        <v>0.5</v>
      </c>
    </row>
    <row r="15" spans="1:14" ht="33.75" x14ac:dyDescent="0.2">
      <c r="A15" s="4" t="s">
        <v>47</v>
      </c>
      <c r="B15" s="4" t="s">
        <v>31</v>
      </c>
      <c r="C15" s="4" t="s">
        <v>40</v>
      </c>
      <c r="D15" s="5" t="s">
        <v>19</v>
      </c>
      <c r="E15" s="6">
        <v>704134.72</v>
      </c>
      <c r="F15" s="6">
        <v>991399.37</v>
      </c>
      <c r="G15" s="6">
        <v>895438.89</v>
      </c>
      <c r="H15" s="4">
        <v>3</v>
      </c>
      <c r="I15" s="7">
        <v>4</v>
      </c>
      <c r="J15" s="4">
        <v>2</v>
      </c>
      <c r="K15" s="8">
        <f t="shared" si="3"/>
        <v>1.2716868868502891</v>
      </c>
      <c r="L15" s="8">
        <f t="shared" si="1"/>
        <v>0.90320703956065662</v>
      </c>
      <c r="M15" s="8">
        <f t="shared" si="0"/>
        <v>0.66666666666666663</v>
      </c>
      <c r="N15" s="8">
        <f t="shared" si="2"/>
        <v>0.5</v>
      </c>
    </row>
    <row r="16" spans="1:14" ht="45" x14ac:dyDescent="0.2">
      <c r="A16" s="4" t="s">
        <v>47</v>
      </c>
      <c r="B16" s="4" t="s">
        <v>32</v>
      </c>
      <c r="C16" s="4" t="s">
        <v>45</v>
      </c>
      <c r="D16" s="5" t="s">
        <v>19</v>
      </c>
      <c r="E16" s="6">
        <v>7250000</v>
      </c>
      <c r="F16" s="6">
        <v>7250000</v>
      </c>
      <c r="G16" s="6">
        <v>4208256.9000000004</v>
      </c>
      <c r="H16" s="4">
        <v>46</v>
      </c>
      <c r="I16" s="7">
        <v>22</v>
      </c>
      <c r="J16" s="4">
        <v>8</v>
      </c>
      <c r="K16" s="8">
        <f>G16/E16</f>
        <v>0.58044922758620698</v>
      </c>
      <c r="L16" s="8">
        <f t="shared" si="1"/>
        <v>0.58044922758620698</v>
      </c>
      <c r="M16" s="8">
        <f t="shared" si="0"/>
        <v>0.17391304347826086</v>
      </c>
      <c r="N16" s="8">
        <f t="shared" si="2"/>
        <v>0.36363636363636365</v>
      </c>
    </row>
    <row r="20" spans="1:1" x14ac:dyDescent="0.2">
      <c r="A20" s="1" t="s">
        <v>51</v>
      </c>
    </row>
    <row r="22" spans="1:1" s="10" customFormat="1" x14ac:dyDescent="0.2"/>
    <row r="23" spans="1:1" s="10" customFormat="1" x14ac:dyDescent="0.2"/>
    <row r="24" spans="1:1" s="10" customFormat="1" x14ac:dyDescent="0.2"/>
    <row r="25" spans="1:1" s="10" customFormat="1" x14ac:dyDescent="0.2"/>
    <row r="26" spans="1:1" s="10" customFormat="1" x14ac:dyDescent="0.2"/>
    <row r="27" spans="1:1" s="10" customFormat="1" x14ac:dyDescent="0.2"/>
    <row r="28" spans="1:1" s="10" customFormat="1" x14ac:dyDescent="0.2"/>
    <row r="29" spans="1:1" s="10" customFormat="1" x14ac:dyDescent="0.2"/>
  </sheetData>
  <sheetProtection password="E841" sheet="1" formatCells="0" formatColumns="0" formatRows="0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0866141732283472" right="0.70866141732283472" top="0.74803149606299213" bottom="0.74803149606299213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2019-02-25T20:24:11Z</cp:lastPrinted>
  <dcterms:created xsi:type="dcterms:W3CDTF">2014-10-22T05:35:08Z</dcterms:created>
  <dcterms:modified xsi:type="dcterms:W3CDTF">2019-03-04T19:42:20Z</dcterms:modified>
</cp:coreProperties>
</file>