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15600" windowHeight="7995"/>
  </bookViews>
  <sheets>
    <sheet name="EAI" sheetId="1" r:id="rId1"/>
    <sheet name="Instructivo_EAI" sheetId="6" r:id="rId2"/>
    <sheet name="CRI" sheetId="4" r:id="rId3"/>
    <sheet name="Hoja2" sheetId="10" r:id="rId4"/>
    <sheet name="Instructivo_CRI" sheetId="7" r:id="rId5"/>
    <sheet name="CFF" sheetId="3" r:id="rId6"/>
    <sheet name="Hoja1" sheetId="9" r:id="rId7"/>
    <sheet name="Instructivo_CFF" sheetId="8" r:id="rId8"/>
  </sheets>
  <definedNames>
    <definedName name="_xlnm._FilterDatabase" localSheetId="5" hidden="1">CFF!$A$2:$K$18</definedName>
    <definedName name="_xlnm._FilterDatabase" localSheetId="2" hidden="1">CRI!$A$2:$K$3</definedName>
    <definedName name="_xlnm._FilterDatabase" localSheetId="0" hidden="1">EAI!$A$2:$M$6</definedName>
    <definedName name="_xlnm.Print_Titles" localSheetId="3">Hoja2!$1:$2</definedName>
  </definedNames>
  <calcPr calcId="152511"/>
</workbook>
</file>

<file path=xl/calcChain.xml><?xml version="1.0" encoding="utf-8"?>
<calcChain xmlns="http://schemas.openxmlformats.org/spreadsheetml/2006/main">
  <c r="I17" i="1" l="1"/>
  <c r="I16" i="1"/>
  <c r="I6" i="1"/>
  <c r="J14" i="1"/>
  <c r="J13" i="1"/>
  <c r="J12" i="1"/>
  <c r="J11" i="1"/>
  <c r="J10" i="1"/>
  <c r="J9" i="1"/>
  <c r="J8" i="1"/>
  <c r="J7" i="1"/>
  <c r="J6" i="1"/>
  <c r="H3" i="10"/>
  <c r="H19" i="9"/>
  <c r="H18" i="9"/>
  <c r="H16" i="9"/>
  <c r="H14" i="9"/>
  <c r="H4" i="9"/>
  <c r="H3" i="9"/>
  <c r="G3" i="9"/>
  <c r="G16" i="9"/>
  <c r="G4" i="9"/>
  <c r="G18" i="9"/>
  <c r="G14" i="9"/>
  <c r="G3" i="10"/>
  <c r="I11" i="1"/>
  <c r="I10" i="1"/>
  <c r="I9" i="1"/>
  <c r="G15" i="10"/>
  <c r="G16" i="10"/>
  <c r="H8" i="1" l="1"/>
  <c r="H5" i="1" s="1"/>
  <c r="I8" i="1" l="1"/>
  <c r="I5" i="1" s="1"/>
  <c r="J5" i="1" s="1"/>
  <c r="H17" i="10"/>
  <c r="H16" i="10"/>
  <c r="H15" i="10"/>
  <c r="G17" i="1" l="1"/>
  <c r="J17" i="1" s="1"/>
  <c r="G16" i="1"/>
  <c r="J16" i="1" s="1"/>
  <c r="G15" i="1"/>
  <c r="J15" i="1" s="1"/>
  <c r="G14" i="1"/>
  <c r="G13" i="1"/>
  <c r="G12" i="1"/>
  <c r="G11" i="1"/>
  <c r="G10" i="1"/>
  <c r="G9" i="1"/>
  <c r="G8" i="1"/>
  <c r="G7" i="1"/>
  <c r="G6" i="1"/>
  <c r="G5" i="1"/>
  <c r="I3" i="1" l="1"/>
  <c r="H3" i="1"/>
  <c r="J3" i="1" s="1"/>
  <c r="G3" i="1"/>
  <c r="F3" i="1"/>
  <c r="E3" i="1"/>
  <c r="H3" i="3" l="1"/>
  <c r="H3" i="4" l="1"/>
</calcChain>
</file>

<file path=xl/sharedStrings.xml><?xml version="1.0" encoding="utf-8"?>
<sst xmlns="http://schemas.openxmlformats.org/spreadsheetml/2006/main" count="213" uniqueCount="72">
  <si>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</si>
  <si>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</si>
  <si>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</si>
  <si>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</si>
  <si>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</si>
  <si>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</si>
  <si>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</si>
  <si>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</si>
  <si>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</si>
  <si>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</si>
  <si>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</si>
  <si>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</si>
  <si>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</si>
  <si>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</si>
  <si>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</si>
  <si>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</si>
  <si>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</si>
  <si>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</si>
  <si>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</si>
  <si>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</si>
  <si>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</si>
  <si>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</si>
  <si>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</si>
  <si>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</si>
  <si>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</si>
  <si>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</si>
  <si>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</si>
  <si>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</si>
  <si>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</si>
  <si>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</si>
  <si>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</si>
  <si>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</si>
  <si>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</si>
  <si>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</si>
  <si>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</si>
  <si>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</si>
  <si>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</si>
  <si>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</si>
  <si>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</si>
  <si>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</si>
  <si>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</si>
  <si>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</si>
  <si>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</si>
  <si>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</si>
  <si>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</si>
  <si>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</si>
  <si>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</si>
  <si>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</si>
  <si>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</si>
  <si>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</si>
  <si>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</si>
  <si>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</si>
  <si>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</si>
  <si>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PATRONATO DE LA FERIA REGIONAL PUERTA DE ORO DEL BAJÍO
ESTADO ANALÍTICO DE INGRESOS POR FUENTE DE FINANCIAMIENTO
DEL 1 DE ENERO AL 31 MARZO DE 2017</t>
  </si>
  <si>
    <t>PATRONATO DE LA FERIA REGIONAL PUERTA DE ORO DEL BAJÍO
ESTADO ANALÍTICO DE INGRESOS POR RUBRO
DEL 1 DE ENERO AL 31 DE MARZO DE 2017</t>
  </si>
  <si>
    <t>ATENTAMENTE</t>
  </si>
  <si>
    <t>C. JUAN CARLOS ROJAS MORET</t>
  </si>
  <si>
    <t>DIRECTOR DEL PATRONATO DE LA FERIA REGIONAL PUERTA DE ORO DEL BAJÍO</t>
  </si>
  <si>
    <t>1.1.8</t>
  </si>
  <si>
    <t>RECURSOS FISCALES</t>
  </si>
  <si>
    <t xml:space="preserve"> Transferencias corrientes</t>
  </si>
  <si>
    <t xml:space="preserve"> Convenios</t>
  </si>
  <si>
    <t xml:space="preserve"> Transferencias Internas y Asign a</t>
  </si>
  <si>
    <t>INGRESOS PROPIOS</t>
  </si>
  <si>
    <t>1.1.6</t>
  </si>
  <si>
    <t xml:space="preserve"> Ventas de bienes y servicios</t>
  </si>
  <si>
    <t xml:space="preserve"> Ingresos vtas de bienes y servicio</t>
  </si>
  <si>
    <t>RECURSOS FEDERALES</t>
  </si>
  <si>
    <t>RECURSOS ESTATALES</t>
  </si>
  <si>
    <t>PATRONATO DE LA FERIA REGIONAL PUERTA DE ORO DEL BAJÍO
ESTADO ANALÍTICO DE INGRESOS POR FUENTE DE FINANCIAMIENTO
DEL 1 DE ENERO AL 31 DICIEMBRE DE 2017</t>
  </si>
  <si>
    <t>PATRONATO DE LA FERIA REGIONAL PUERTA DE ORO DEL BAJÍO
ESTADO ANALÍTICO DE INGRESOS POR RUBRO
DEL 1 DE ENERO AL 31 DE DICIEMBRE DE 2017</t>
  </si>
  <si>
    <t>PATRONATO DE LA FERIA PUERTA DE ORO DEL BAJÍO
ESTADO ANALÍTICO DE INGRESOS 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</si>
</sst>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11" fillId="0" borderId="1" xfId="8" applyNumberFormat="1" applyFont="1" applyFill="1" applyBorder="1" applyAlignment="1" applyProtection="1">
      <alignment vertical="top"/>
      <protection locked="0"/>
    </xf>
    <xf numFmtId="4" fontId="11" fillId="0" borderId="2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5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Border="1" applyAlignment="1" applyProtection="1">
      <alignment vertical="top"/>
      <protection locked="0"/>
    </xf>
    <xf numFmtId="0" fontId="5" fillId="0" borderId="0" xfId="9" applyFont="1" applyBorder="1" applyAlignment="1" applyProtection="1">
      <alignment vertical="top" wrapText="1"/>
      <protection locked="0"/>
    </xf>
    <xf numFmtId="4" fontId="5" fillId="0" borderId="0" xfId="9" applyNumberFormat="1" applyFont="1" applyBorder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11" fillId="0" borderId="0" xfId="20" applyFont="1" applyFill="1" applyBorder="1" applyAlignment="1" applyProtection="1">
      <alignment vertical="top" wrapText="1"/>
      <protection locked="0"/>
    </xf>
    <xf numFmtId="0" fontId="7" fillId="0" borderId="0" xfId="20" applyFont="1" applyFill="1" applyBorder="1" applyAlignment="1" applyProtection="1">
      <alignment vertical="top"/>
      <protection locked="0"/>
    </xf>
    <xf numFmtId="4" fontId="7" fillId="0" borderId="3" xfId="20" applyNumberFormat="1" applyFont="1" applyFill="1" applyBorder="1" applyAlignment="1" applyProtection="1">
      <alignment vertical="top"/>
      <protection locked="0"/>
    </xf>
    <xf numFmtId="4" fontId="7" fillId="0" borderId="5" xfId="20" applyNumberFormat="1" applyFont="1" applyFill="1" applyBorder="1" applyAlignment="1" applyProtection="1">
      <alignment vertical="top"/>
      <protection locked="0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20" applyFont="1" applyFill="1" applyBorder="1" applyAlignment="1" applyProtection="1">
      <alignment horizontal="center" vertical="top"/>
      <protection locked="0"/>
    </xf>
    <xf numFmtId="0" fontId="7" fillId="0" borderId="0" xfId="20" applyFont="1" applyFill="1" applyBorder="1" applyAlignment="1" applyProtection="1">
      <alignment horizontal="left" vertical="top" indent="1"/>
      <protection locked="0"/>
    </xf>
    <xf numFmtId="0" fontId="7" fillId="0" borderId="0" xfId="20" applyFont="1" applyFill="1" applyBorder="1" applyAlignment="1" applyProtection="1">
      <alignment horizontal="left" vertical="top" wrapText="1" indent="1"/>
      <protection locked="0"/>
    </xf>
    <xf numFmtId="0" fontId="7" fillId="0" borderId="8" xfId="20" quotePrefix="1" applyFont="1" applyFill="1" applyBorder="1" applyAlignment="1" applyProtection="1">
      <alignment horizontal="center" vertical="top"/>
      <protection locked="0"/>
    </xf>
    <xf numFmtId="0" fontId="7" fillId="0" borderId="4" xfId="20" applyFont="1" applyFill="1" applyBorder="1" applyAlignment="1" applyProtection="1">
      <alignment vertical="top"/>
      <protection locked="0"/>
    </xf>
    <xf numFmtId="4" fontId="7" fillId="0" borderId="0" xfId="23" applyNumberFormat="1" applyFont="1" applyFill="1" applyBorder="1" applyAlignment="1" applyProtection="1">
      <alignment vertical="top"/>
      <protection locked="0"/>
    </xf>
    <xf numFmtId="4" fontId="7" fillId="0" borderId="3" xfId="23" applyNumberFormat="1" applyFont="1" applyFill="1" applyBorder="1" applyAlignment="1" applyProtection="1">
      <alignment vertical="top"/>
      <protection locked="0"/>
    </xf>
    <xf numFmtId="4" fontId="11" fillId="0" borderId="0" xfId="23" applyNumberFormat="1" applyFont="1" applyFill="1" applyBorder="1" applyAlignment="1" applyProtection="1">
      <alignment vertical="top"/>
      <protection locked="0"/>
    </xf>
    <xf numFmtId="4" fontId="7" fillId="0" borderId="4" xfId="23" applyNumberFormat="1" applyFont="1" applyFill="1" applyBorder="1" applyAlignment="1" applyProtection="1">
      <alignment vertical="top"/>
      <protection locked="0"/>
    </xf>
    <xf numFmtId="4" fontId="11" fillId="0" borderId="3" xfId="23" applyNumberFormat="1" applyFont="1" applyFill="1" applyBorder="1" applyAlignment="1" applyProtection="1">
      <alignment vertical="top"/>
      <protection locked="0"/>
    </xf>
    <xf numFmtId="0" fontId="11" fillId="0" borderId="0" xfId="23" applyFont="1" applyFill="1" applyBorder="1" applyAlignment="1" applyProtection="1">
      <alignment vertical="top"/>
    </xf>
    <xf numFmtId="0" fontId="7" fillId="0" borderId="0" xfId="23" applyFont="1" applyFill="1" applyBorder="1" applyAlignment="1" applyProtection="1">
      <alignment horizontal="left" vertical="top" wrapText="1" indent="1"/>
    </xf>
    <xf numFmtId="0" fontId="7" fillId="0" borderId="0" xfId="23" applyFont="1" applyFill="1" applyBorder="1" applyAlignment="1" applyProtection="1">
      <alignment horizontal="left" vertical="top" indent="2"/>
    </xf>
    <xf numFmtId="0" fontId="11" fillId="0" borderId="0" xfId="23" applyFont="1" applyFill="1" applyBorder="1" applyAlignment="1" applyProtection="1">
      <alignment horizontal="justify" vertical="top" wrapText="1"/>
    </xf>
    <xf numFmtId="0" fontId="7" fillId="0" borderId="4" xfId="23" applyFont="1" applyFill="1" applyBorder="1" applyAlignment="1" applyProtection="1">
      <alignment horizontal="left" vertical="top" wrapText="1" inden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23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23" applyFont="1" applyFill="1" applyBorder="1" applyAlignment="1" applyProtection="1">
      <alignment horizontal="center" vertical="top"/>
    </xf>
    <xf numFmtId="0" fontId="7" fillId="0" borderId="8" xfId="23" quotePrefix="1" applyFont="1" applyFill="1" applyBorder="1" applyAlignment="1" applyProtection="1">
      <alignment horizontal="center" vertical="top"/>
    </xf>
    <xf numFmtId="4" fontId="7" fillId="0" borderId="0" xfId="23" applyNumberFormat="1" applyFont="1" applyFill="1" applyBorder="1" applyAlignment="1" applyProtection="1">
      <alignment vertical="top"/>
      <protection locked="0"/>
    </xf>
    <xf numFmtId="4" fontId="7" fillId="0" borderId="3" xfId="23" applyNumberFormat="1" applyFont="1" applyFill="1" applyBorder="1" applyAlignment="1" applyProtection="1">
      <alignment vertical="top"/>
      <protection locked="0"/>
    </xf>
    <xf numFmtId="4" fontId="11" fillId="0" borderId="0" xfId="23" applyNumberFormat="1" applyFont="1" applyFill="1" applyBorder="1" applyAlignment="1" applyProtection="1">
      <alignment vertical="top"/>
      <protection locked="0"/>
    </xf>
    <xf numFmtId="4" fontId="7" fillId="0" borderId="4" xfId="23" applyNumberFormat="1" applyFont="1" applyFill="1" applyBorder="1" applyAlignment="1" applyProtection="1">
      <alignment vertical="top"/>
      <protection locked="0"/>
    </xf>
    <xf numFmtId="4" fontId="11" fillId="0" borderId="3" xfId="23" applyNumberFormat="1" applyFont="1" applyFill="1" applyBorder="1" applyAlignment="1" applyProtection="1">
      <alignment vertical="top"/>
      <protection locked="0"/>
    </xf>
    <xf numFmtId="4" fontId="11" fillId="0" borderId="1" xfId="23" applyNumberFormat="1" applyFont="1" applyFill="1" applyBorder="1" applyAlignment="1" applyProtection="1">
      <alignment vertical="top"/>
      <protection locked="0"/>
    </xf>
    <xf numFmtId="4" fontId="11" fillId="0" borderId="2" xfId="23" applyNumberFormat="1" applyFont="1" applyFill="1" applyBorder="1" applyAlignment="1" applyProtection="1">
      <alignment vertical="top"/>
      <protection locked="0"/>
    </xf>
    <xf numFmtId="4" fontId="7" fillId="0" borderId="5" xfId="23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5" fillId="0" borderId="11" xfId="8" applyFont="1" applyFill="1" applyBorder="1" applyAlignment="1" applyProtection="1">
      <alignment horizontal="center" vertical="center" wrapText="1"/>
      <protection locked="0"/>
    </xf>
    <xf numFmtId="0" fontId="5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13" xfId="8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Border="1" applyAlignment="1" applyProtection="1">
      <alignment horizontal="center" vertical="top"/>
      <protection locked="0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85725</xdr:colOff>
      <xdr:row>0</xdr:row>
      <xdr:rowOff>590550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95250</xdr:rowOff>
    </xdr:from>
    <xdr:to>
      <xdr:col>1</xdr:col>
      <xdr:colOff>295275</xdr:colOff>
      <xdr:row>0</xdr:row>
      <xdr:rowOff>600075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I4" sqref="I4"/>
    </sheetView>
  </sheetViews>
  <sheetFormatPr baseColWidth="10" defaultRowHeight="11.25" x14ac:dyDescent="0.2"/>
  <cols>
    <col min="1" max="1" width="6.1640625" style="8" bestFit="1" customWidth="1"/>
    <col min="2" max="2" width="5.1640625" style="8" bestFit="1" customWidth="1"/>
    <col min="3" max="3" width="4.1640625" style="8" bestFit="1" customWidth="1"/>
    <col min="4" max="4" width="50.83203125" style="8" customWidth="1"/>
    <col min="5" max="5" width="12.6640625" style="4" bestFit="1" customWidth="1"/>
    <col min="6" max="6" width="17.83203125" style="4" customWidth="1"/>
    <col min="7" max="9" width="12.6640625" style="4" bestFit="1" customWidth="1"/>
    <col min="10" max="10" width="13.33203125" style="4" bestFit="1" customWidth="1"/>
    <col min="11" max="11" width="17.83203125" style="4" customWidth="1"/>
    <col min="12" max="16384" width="12" style="8"/>
  </cols>
  <sheetData>
    <row r="1" spans="1:11" s="1" customFormat="1" ht="35.1" customHeight="1" x14ac:dyDescent="0.2">
      <c r="A1" s="105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1" s="3" customFormat="1" x14ac:dyDescent="0.2">
      <c r="A3" s="13">
        <v>90001</v>
      </c>
      <c r="B3" s="12"/>
      <c r="C3" s="12"/>
      <c r="D3" s="20" t="s">
        <v>4</v>
      </c>
      <c r="E3" s="5">
        <f>+E5+E9+E12+E15</f>
        <v>85282391</v>
      </c>
      <c r="F3" s="5">
        <f t="shared" ref="F3:G3" si="0">+F5+F9+F12+F15</f>
        <v>6368660</v>
      </c>
      <c r="G3" s="5">
        <f t="shared" si="0"/>
        <v>91651051</v>
      </c>
      <c r="H3" s="5">
        <f>+H5+H9+H12+H15</f>
        <v>31425268.199999999</v>
      </c>
      <c r="I3" s="5">
        <f>+I5+I9+I12+I15</f>
        <v>28533005</v>
      </c>
      <c r="J3" s="5">
        <f>+G3-H3</f>
        <v>60225782.799999997</v>
      </c>
      <c r="K3" s="5">
        <v>0</v>
      </c>
    </row>
    <row r="4" spans="1:11" x14ac:dyDescent="0.2">
      <c r="A4" s="6"/>
      <c r="B4" s="6"/>
      <c r="C4" s="6"/>
      <c r="D4" s="7"/>
      <c r="E4" s="5"/>
      <c r="F4" s="5"/>
      <c r="G4" s="5"/>
      <c r="H4" s="5"/>
      <c r="I4" s="5"/>
      <c r="J4" s="5"/>
      <c r="K4" s="5"/>
    </row>
    <row r="5" spans="1:11" x14ac:dyDescent="0.2">
      <c r="A5" s="69">
        <v>1</v>
      </c>
      <c r="B5" s="69"/>
      <c r="C5" s="69"/>
      <c r="D5" s="7" t="s">
        <v>59</v>
      </c>
      <c r="E5" s="5">
        <v>28665000</v>
      </c>
      <c r="F5" s="4">
        <v>6488660</v>
      </c>
      <c r="G5" s="4">
        <f>+E5+F5</f>
        <v>35153660</v>
      </c>
      <c r="H5" s="4">
        <f>+H6+H8</f>
        <v>18988812</v>
      </c>
      <c r="I5" s="4">
        <f>+I6+I8</f>
        <v>18988812</v>
      </c>
      <c r="J5" s="4">
        <f>+G5-I5</f>
        <v>16164848</v>
      </c>
      <c r="K5" s="17">
        <v>0</v>
      </c>
    </row>
    <row r="6" spans="1:11" x14ac:dyDescent="0.2">
      <c r="A6" s="69">
        <v>1</v>
      </c>
      <c r="B6" s="69" t="s">
        <v>58</v>
      </c>
      <c r="C6" s="69"/>
      <c r="D6" s="70" t="s">
        <v>60</v>
      </c>
      <c r="E6" s="4">
        <v>28665000</v>
      </c>
      <c r="F6" s="4">
        <v>6488660</v>
      </c>
      <c r="G6" s="4">
        <f t="shared" ref="G6:G17" si="1">+E6+F6</f>
        <v>35153660</v>
      </c>
      <c r="H6" s="97">
        <v>7000000</v>
      </c>
      <c r="I6" s="4">
        <f>+H6</f>
        <v>7000000</v>
      </c>
      <c r="J6" s="4">
        <f t="shared" ref="J6:J17" si="2">+G6-I6</f>
        <v>28153660</v>
      </c>
      <c r="K6" s="17">
        <v>0</v>
      </c>
    </row>
    <row r="7" spans="1:11" x14ac:dyDescent="0.2">
      <c r="A7" s="69">
        <v>1</v>
      </c>
      <c r="B7" s="69" t="s">
        <v>58</v>
      </c>
      <c r="C7" s="69">
        <v>83</v>
      </c>
      <c r="D7" s="70" t="s">
        <v>61</v>
      </c>
      <c r="E7" s="4">
        <v>23000000</v>
      </c>
      <c r="F7" s="4">
        <v>0</v>
      </c>
      <c r="G7" s="4">
        <f t="shared" si="1"/>
        <v>23000000</v>
      </c>
      <c r="H7" s="4">
        <v>0</v>
      </c>
      <c r="I7" s="4">
        <v>0</v>
      </c>
      <c r="J7" s="4">
        <f t="shared" si="2"/>
        <v>23000000</v>
      </c>
      <c r="K7" s="17">
        <v>0</v>
      </c>
    </row>
    <row r="8" spans="1:11" x14ac:dyDescent="0.2">
      <c r="A8" s="69">
        <v>1</v>
      </c>
      <c r="B8" s="69" t="s">
        <v>58</v>
      </c>
      <c r="C8" s="69">
        <v>91</v>
      </c>
      <c r="D8" s="14" t="s">
        <v>62</v>
      </c>
      <c r="E8" s="4">
        <v>5665000</v>
      </c>
      <c r="F8" s="4">
        <v>6488660</v>
      </c>
      <c r="G8" s="4">
        <f t="shared" si="1"/>
        <v>12153660</v>
      </c>
      <c r="H8" s="4">
        <f>+Hoja2!F17</f>
        <v>11988812</v>
      </c>
      <c r="I8" s="4">
        <f>+H8</f>
        <v>11988812</v>
      </c>
      <c r="J8" s="4">
        <f t="shared" si="2"/>
        <v>164848</v>
      </c>
      <c r="K8" s="17">
        <v>0</v>
      </c>
    </row>
    <row r="9" spans="1:11" x14ac:dyDescent="0.2">
      <c r="A9" s="69">
        <v>4</v>
      </c>
      <c r="B9" s="69"/>
      <c r="C9" s="69"/>
      <c r="D9" s="14" t="s">
        <v>63</v>
      </c>
      <c r="E9" s="5">
        <v>28817391</v>
      </c>
      <c r="F9" s="4">
        <v>-220000</v>
      </c>
      <c r="G9" s="4">
        <f t="shared" si="1"/>
        <v>28597391</v>
      </c>
      <c r="H9" s="97">
        <v>10936456.199999999</v>
      </c>
      <c r="I9" s="97">
        <f>+Hoja2!G15</f>
        <v>9144193</v>
      </c>
      <c r="J9" s="4">
        <f t="shared" si="2"/>
        <v>19453198</v>
      </c>
      <c r="K9" s="17">
        <v>0</v>
      </c>
    </row>
    <row r="10" spans="1:11" x14ac:dyDescent="0.2">
      <c r="A10" s="71">
        <v>4</v>
      </c>
      <c r="B10" s="71" t="s">
        <v>64</v>
      </c>
      <c r="C10" s="71"/>
      <c r="D10" s="8" t="s">
        <v>65</v>
      </c>
      <c r="E10" s="4">
        <v>28817391</v>
      </c>
      <c r="F10" s="4">
        <v>-220000</v>
      </c>
      <c r="G10" s="4">
        <f t="shared" si="1"/>
        <v>28597391</v>
      </c>
      <c r="H10" s="97">
        <v>10936456.199999999</v>
      </c>
      <c r="I10" s="97">
        <f>+I9</f>
        <v>9144193</v>
      </c>
      <c r="J10" s="4">
        <f t="shared" si="2"/>
        <v>19453198</v>
      </c>
      <c r="K10" s="17">
        <v>0</v>
      </c>
    </row>
    <row r="11" spans="1:11" x14ac:dyDescent="0.2">
      <c r="A11" s="71">
        <v>4</v>
      </c>
      <c r="B11" s="71" t="s">
        <v>64</v>
      </c>
      <c r="C11" s="71">
        <v>71</v>
      </c>
      <c r="D11" s="8" t="s">
        <v>66</v>
      </c>
      <c r="E11" s="4">
        <v>28817391</v>
      </c>
      <c r="F11" s="4">
        <v>-220000</v>
      </c>
      <c r="G11" s="4">
        <f t="shared" si="1"/>
        <v>28597391</v>
      </c>
      <c r="H11" s="97">
        <v>10936456.199999999</v>
      </c>
      <c r="I11" s="97">
        <f>+I9</f>
        <v>9144193</v>
      </c>
      <c r="J11" s="4">
        <f t="shared" si="2"/>
        <v>19453198</v>
      </c>
      <c r="K11" s="17">
        <v>0</v>
      </c>
    </row>
    <row r="12" spans="1:11" x14ac:dyDescent="0.2">
      <c r="A12" s="71">
        <v>5</v>
      </c>
      <c r="B12" s="71"/>
      <c r="C12" s="71"/>
      <c r="D12" s="8" t="s">
        <v>67</v>
      </c>
      <c r="E12" s="5">
        <v>1200000</v>
      </c>
      <c r="F12" s="4">
        <v>0</v>
      </c>
      <c r="G12" s="4">
        <f t="shared" si="1"/>
        <v>1200000</v>
      </c>
      <c r="H12" s="4">
        <v>800000</v>
      </c>
      <c r="I12" s="4">
        <v>0</v>
      </c>
      <c r="J12" s="4">
        <f t="shared" si="2"/>
        <v>1200000</v>
      </c>
      <c r="K12" s="17">
        <v>0</v>
      </c>
    </row>
    <row r="13" spans="1:11" x14ac:dyDescent="0.2">
      <c r="A13" s="71">
        <v>5</v>
      </c>
      <c r="B13" s="71" t="s">
        <v>58</v>
      </c>
      <c r="C13" s="71"/>
      <c r="D13" s="8" t="s">
        <v>60</v>
      </c>
      <c r="E13" s="4">
        <v>1200000</v>
      </c>
      <c r="F13" s="4">
        <v>0</v>
      </c>
      <c r="G13" s="4">
        <f t="shared" si="1"/>
        <v>1200000</v>
      </c>
      <c r="H13" s="4">
        <v>800000</v>
      </c>
      <c r="I13" s="4">
        <v>0</v>
      </c>
      <c r="J13" s="4">
        <f t="shared" si="2"/>
        <v>1200000</v>
      </c>
      <c r="K13" s="17">
        <v>0</v>
      </c>
    </row>
    <row r="14" spans="1:11" x14ac:dyDescent="0.2">
      <c r="A14" s="71">
        <v>5</v>
      </c>
      <c r="B14" s="71" t="s">
        <v>58</v>
      </c>
      <c r="C14" s="71">
        <v>83</v>
      </c>
      <c r="D14" s="8" t="s">
        <v>61</v>
      </c>
      <c r="E14" s="4">
        <v>1200000</v>
      </c>
      <c r="F14" s="4">
        <v>0</v>
      </c>
      <c r="G14" s="4">
        <f t="shared" si="1"/>
        <v>1200000</v>
      </c>
      <c r="H14" s="4">
        <v>800000</v>
      </c>
      <c r="I14" s="4">
        <v>0</v>
      </c>
      <c r="J14" s="4">
        <f t="shared" si="2"/>
        <v>1200000</v>
      </c>
      <c r="K14" s="17">
        <v>0</v>
      </c>
    </row>
    <row r="15" spans="1:11" x14ac:dyDescent="0.2">
      <c r="A15" s="69">
        <v>6</v>
      </c>
      <c r="B15" s="69"/>
      <c r="C15" s="14"/>
      <c r="D15" s="69" t="s">
        <v>68</v>
      </c>
      <c r="E15" s="5">
        <v>26600000</v>
      </c>
      <c r="F15" s="4">
        <v>100000</v>
      </c>
      <c r="G15" s="4">
        <f t="shared" si="1"/>
        <v>26700000</v>
      </c>
      <c r="H15" s="4">
        <v>700000</v>
      </c>
      <c r="I15" s="4">
        <v>400000</v>
      </c>
      <c r="J15" s="4">
        <f t="shared" si="2"/>
        <v>26300000</v>
      </c>
      <c r="K15" s="17">
        <v>0</v>
      </c>
    </row>
    <row r="16" spans="1:11" x14ac:dyDescent="0.2">
      <c r="A16" s="69">
        <v>6</v>
      </c>
      <c r="B16" s="69" t="s">
        <v>58</v>
      </c>
      <c r="C16" s="69"/>
      <c r="D16" s="14" t="s">
        <v>60</v>
      </c>
      <c r="E16" s="4">
        <v>26600000</v>
      </c>
      <c r="F16" s="4">
        <v>100000</v>
      </c>
      <c r="G16" s="4">
        <f t="shared" si="1"/>
        <v>26700000</v>
      </c>
      <c r="H16" s="4">
        <v>700000</v>
      </c>
      <c r="I16" s="4">
        <f>+I15</f>
        <v>400000</v>
      </c>
      <c r="J16" s="4">
        <f t="shared" si="2"/>
        <v>26300000</v>
      </c>
      <c r="K16" s="17">
        <v>0</v>
      </c>
    </row>
    <row r="17" spans="1:11" x14ac:dyDescent="0.2">
      <c r="A17" s="71">
        <v>6</v>
      </c>
      <c r="B17" s="71" t="s">
        <v>58</v>
      </c>
      <c r="C17" s="71">
        <v>83</v>
      </c>
      <c r="D17" s="8" t="s">
        <v>61</v>
      </c>
      <c r="E17" s="4">
        <v>26600000</v>
      </c>
      <c r="F17" s="4">
        <v>100000</v>
      </c>
      <c r="G17" s="4">
        <f t="shared" si="1"/>
        <v>26700000</v>
      </c>
      <c r="H17" s="4">
        <v>700000</v>
      </c>
      <c r="I17" s="4">
        <f>+I16</f>
        <v>400000</v>
      </c>
      <c r="J17" s="4">
        <f t="shared" si="2"/>
        <v>26300000</v>
      </c>
      <c r="K17" s="17"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50</v>
      </c>
    </row>
    <row r="3" spans="1:1" ht="11.25" customHeight="1" x14ac:dyDescent="0.2">
      <c r="A3" s="60" t="s">
        <v>51</v>
      </c>
    </row>
    <row r="4" spans="1:1" ht="11.25" customHeight="1" x14ac:dyDescent="0.2">
      <c r="A4" s="60" t="s">
        <v>52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7" activePane="bottomLeft" state="frozen"/>
      <selection pane="bottomLeft" sqref="A1:XFD1048576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8"/>
  </cols>
  <sheetData>
    <row r="1" spans="1:10" s="15" customFormat="1" ht="60" customHeight="1" x14ac:dyDescent="0.2">
      <c r="A1" s="105" t="s">
        <v>54</v>
      </c>
      <c r="B1" s="106"/>
      <c r="C1" s="106"/>
      <c r="D1" s="106"/>
      <c r="E1" s="106"/>
      <c r="F1" s="106"/>
      <c r="G1" s="106"/>
      <c r="H1" s="106"/>
      <c r="I1" s="107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f>+G3-C3</f>
        <v>0</v>
      </c>
      <c r="I3" s="16">
        <v>0</v>
      </c>
      <c r="J3" s="8"/>
    </row>
    <row r="4" spans="1:10" s="11" customFormat="1" x14ac:dyDescent="0.2">
      <c r="A4" s="28">
        <v>10</v>
      </c>
      <c r="B4" s="8" t="s">
        <v>11</v>
      </c>
      <c r="C4" s="4"/>
      <c r="D4" s="4"/>
      <c r="E4" s="4"/>
      <c r="F4" s="4"/>
      <c r="G4" s="4"/>
      <c r="H4" s="4"/>
      <c r="I4" s="17"/>
      <c r="J4" s="8"/>
    </row>
    <row r="5" spans="1:10" s="11" customFormat="1" x14ac:dyDescent="0.2">
      <c r="A5" s="28">
        <v>20</v>
      </c>
      <c r="B5" s="8" t="s">
        <v>12</v>
      </c>
      <c r="C5" s="4"/>
      <c r="D5" s="4"/>
      <c r="E5" s="4"/>
      <c r="F5" s="4"/>
      <c r="G5" s="4"/>
      <c r="H5" s="4"/>
      <c r="I5" s="17"/>
      <c r="J5" s="8"/>
    </row>
    <row r="6" spans="1:10" s="11" customFormat="1" x14ac:dyDescent="0.2">
      <c r="A6" s="28">
        <v>30</v>
      </c>
      <c r="B6" s="8" t="s">
        <v>13</v>
      </c>
      <c r="C6" s="4"/>
      <c r="D6" s="4"/>
      <c r="E6" s="4"/>
      <c r="F6" s="4"/>
      <c r="G6" s="4"/>
      <c r="H6" s="4"/>
      <c r="I6" s="17"/>
      <c r="J6" s="8"/>
    </row>
    <row r="7" spans="1:10" s="11" customFormat="1" x14ac:dyDescent="0.2">
      <c r="A7" s="28">
        <v>40</v>
      </c>
      <c r="B7" s="8" t="s">
        <v>14</v>
      </c>
      <c r="C7" s="4"/>
      <c r="D7" s="4"/>
      <c r="E7" s="4"/>
      <c r="F7" s="4"/>
      <c r="G7" s="4"/>
      <c r="H7" s="4"/>
      <c r="I7" s="17"/>
      <c r="J7" s="8"/>
    </row>
    <row r="8" spans="1:10" s="11" customFormat="1" x14ac:dyDescent="0.2">
      <c r="A8" s="28">
        <v>50</v>
      </c>
      <c r="B8" s="8" t="s">
        <v>15</v>
      </c>
      <c r="C8" s="4"/>
      <c r="D8" s="4"/>
      <c r="E8" s="4"/>
      <c r="F8" s="4"/>
      <c r="G8" s="4"/>
      <c r="H8" s="4"/>
      <c r="I8" s="17"/>
      <c r="J8" s="8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8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8"/>
    </row>
    <row r="11" spans="1:10" s="11" customFormat="1" x14ac:dyDescent="0.2">
      <c r="A11" s="28">
        <v>60</v>
      </c>
      <c r="B11" s="8" t="s">
        <v>18</v>
      </c>
      <c r="C11" s="4"/>
      <c r="D11" s="4"/>
      <c r="E11" s="4"/>
      <c r="F11" s="4"/>
      <c r="G11" s="4"/>
      <c r="H11" s="4"/>
      <c r="I11" s="17"/>
      <c r="J11" s="8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8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8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8"/>
    </row>
    <row r="15" spans="1:10" s="11" customFormat="1" x14ac:dyDescent="0.2">
      <c r="A15" s="28">
        <v>70</v>
      </c>
      <c r="B15" s="8" t="s">
        <v>19</v>
      </c>
      <c r="C15" s="4"/>
      <c r="D15" s="4"/>
      <c r="E15" s="4"/>
      <c r="F15" s="4"/>
      <c r="G15" s="4"/>
      <c r="H15" s="4"/>
      <c r="I15" s="17"/>
      <c r="J15" s="8"/>
    </row>
    <row r="16" spans="1:10" s="11" customFormat="1" x14ac:dyDescent="0.2">
      <c r="A16" s="28">
        <v>80</v>
      </c>
      <c r="B16" s="8" t="s">
        <v>20</v>
      </c>
      <c r="C16" s="4"/>
      <c r="D16" s="4"/>
      <c r="E16" s="4"/>
      <c r="F16" s="4"/>
      <c r="G16" s="4"/>
      <c r="H16" s="4"/>
      <c r="I16" s="17"/>
      <c r="J16" s="8"/>
    </row>
    <row r="17" spans="1:10" s="11" customFormat="1" x14ac:dyDescent="0.2">
      <c r="A17" s="28">
        <v>90</v>
      </c>
      <c r="B17" s="8" t="s">
        <v>22</v>
      </c>
      <c r="C17" s="4"/>
      <c r="D17" s="4"/>
      <c r="E17" s="4"/>
      <c r="F17" s="4"/>
      <c r="G17" s="4"/>
      <c r="H17" s="4"/>
      <c r="I17" s="17"/>
      <c r="J17" s="8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8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22.5" x14ac:dyDescent="0.2">
      <c r="A25" s="54"/>
      <c r="B25" s="56" t="s">
        <v>49</v>
      </c>
      <c r="C25" s="57"/>
      <c r="D25" s="58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3" sqref="H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2.6640625" style="11" bestFit="1" customWidth="1"/>
    <col min="4" max="4" width="16.6640625" style="11" bestFit="1" customWidth="1"/>
    <col min="5" max="7" width="12.6640625" style="11" bestFit="1" customWidth="1"/>
    <col min="8" max="8" width="13.33203125" style="11" bestFit="1" customWidth="1"/>
    <col min="9" max="9" width="12.33203125" style="11" bestFit="1" customWidth="1"/>
    <col min="10" max="16384" width="12" style="8"/>
  </cols>
  <sheetData>
    <row r="1" spans="1:10" s="15" customFormat="1" ht="60" customHeight="1" x14ac:dyDescent="0.2">
      <c r="A1" s="108" t="s">
        <v>70</v>
      </c>
      <c r="B1" s="109"/>
      <c r="C1" s="109"/>
      <c r="D1" s="109"/>
      <c r="E1" s="109"/>
      <c r="F1" s="109"/>
      <c r="G1" s="109"/>
      <c r="H1" s="109"/>
      <c r="I1" s="110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76">
        <v>90001</v>
      </c>
      <c r="B3" s="72" t="s">
        <v>4</v>
      </c>
      <c r="C3" s="84">
        <v>85282391</v>
      </c>
      <c r="D3" s="84">
        <v>6368660</v>
      </c>
      <c r="E3" s="84">
        <v>91651051</v>
      </c>
      <c r="F3" s="84">
        <v>31425268.199999999</v>
      </c>
      <c r="G3" s="84">
        <f>SUM(G15:G17)</f>
        <v>28533005</v>
      </c>
      <c r="H3" s="84">
        <f>+E3-F3</f>
        <v>60225782.799999997</v>
      </c>
      <c r="I3" s="86">
        <v>0</v>
      </c>
      <c r="J3" s="8"/>
    </row>
    <row r="4" spans="1:10" s="11" customFormat="1" x14ac:dyDescent="0.2">
      <c r="A4" s="77">
        <v>10</v>
      </c>
      <c r="B4" s="73" t="s">
        <v>11</v>
      </c>
      <c r="C4" s="82">
        <v>0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3">
        <v>0</v>
      </c>
      <c r="J4" s="8"/>
    </row>
    <row r="5" spans="1:10" s="11" customFormat="1" x14ac:dyDescent="0.2">
      <c r="A5" s="77">
        <v>20</v>
      </c>
      <c r="B5" s="73" t="s">
        <v>12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3">
        <v>0</v>
      </c>
      <c r="J5" s="8"/>
    </row>
    <row r="6" spans="1:10" s="11" customFormat="1" x14ac:dyDescent="0.2">
      <c r="A6" s="77">
        <v>30</v>
      </c>
      <c r="B6" s="73" t="s">
        <v>13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3">
        <v>0</v>
      </c>
      <c r="J6" s="8"/>
    </row>
    <row r="7" spans="1:10" s="11" customFormat="1" x14ac:dyDescent="0.2">
      <c r="A7" s="77">
        <v>40</v>
      </c>
      <c r="B7" s="73" t="s">
        <v>14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8"/>
    </row>
    <row r="8" spans="1:10" s="11" customFormat="1" x14ac:dyDescent="0.2">
      <c r="A8" s="77">
        <v>50</v>
      </c>
      <c r="B8" s="73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3">
        <v>0</v>
      </c>
      <c r="J8" s="8"/>
    </row>
    <row r="9" spans="1:10" s="11" customFormat="1" x14ac:dyDescent="0.2">
      <c r="A9" s="77">
        <v>51</v>
      </c>
      <c r="B9" s="78" t="s">
        <v>16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8"/>
    </row>
    <row r="10" spans="1:10" s="11" customFormat="1" x14ac:dyDescent="0.2">
      <c r="A10" s="77">
        <v>52</v>
      </c>
      <c r="B10" s="78" t="s">
        <v>17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3">
        <v>0</v>
      </c>
      <c r="J10" s="8"/>
    </row>
    <row r="11" spans="1:10" s="11" customFormat="1" x14ac:dyDescent="0.2">
      <c r="A11" s="77">
        <v>60</v>
      </c>
      <c r="B11" s="73" t="s">
        <v>18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3">
        <v>0</v>
      </c>
      <c r="J11" s="8"/>
    </row>
    <row r="12" spans="1:10" s="11" customFormat="1" x14ac:dyDescent="0.2">
      <c r="A12" s="77">
        <v>61</v>
      </c>
      <c r="B12" s="78" t="s">
        <v>16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3">
        <v>0</v>
      </c>
      <c r="J12" s="8"/>
    </row>
    <row r="13" spans="1:10" s="11" customFormat="1" x14ac:dyDescent="0.2">
      <c r="A13" s="77">
        <v>62</v>
      </c>
      <c r="B13" s="78" t="s">
        <v>17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3">
        <v>0</v>
      </c>
      <c r="J13" s="8"/>
    </row>
    <row r="14" spans="1:10" s="11" customFormat="1" ht="33.75" x14ac:dyDescent="0.2">
      <c r="A14" s="77">
        <v>69</v>
      </c>
      <c r="B14" s="79" t="s">
        <v>46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/>
      <c r="I14" s="83">
        <v>0</v>
      </c>
      <c r="J14" s="8"/>
    </row>
    <row r="15" spans="1:10" s="11" customFormat="1" x14ac:dyDescent="0.2">
      <c r="A15" s="77">
        <v>70</v>
      </c>
      <c r="B15" s="73" t="s">
        <v>19</v>
      </c>
      <c r="C15" s="82">
        <v>28817391</v>
      </c>
      <c r="D15" s="82">
        <v>-220000</v>
      </c>
      <c r="E15" s="82">
        <v>28597391</v>
      </c>
      <c r="F15" s="82">
        <v>10936456.199999999</v>
      </c>
      <c r="G15" s="82">
        <f>10936456.2-1792263.2</f>
        <v>9144193</v>
      </c>
      <c r="H15" s="82">
        <f>+E15-F15</f>
        <v>17660934.800000001</v>
      </c>
      <c r="I15" s="83">
        <v>0</v>
      </c>
      <c r="J15" s="8"/>
    </row>
    <row r="16" spans="1:10" s="11" customFormat="1" x14ac:dyDescent="0.2">
      <c r="A16" s="77">
        <v>80</v>
      </c>
      <c r="B16" s="73" t="s">
        <v>20</v>
      </c>
      <c r="C16" s="82">
        <v>50800000</v>
      </c>
      <c r="D16" s="82">
        <v>100000</v>
      </c>
      <c r="E16" s="82">
        <v>50900000</v>
      </c>
      <c r="F16" s="82">
        <v>8500000</v>
      </c>
      <c r="G16" s="82">
        <f>8500000-800000-300000</f>
        <v>7400000</v>
      </c>
      <c r="H16" s="82">
        <f>+E16-F16</f>
        <v>42400000</v>
      </c>
      <c r="I16" s="83">
        <v>0</v>
      </c>
      <c r="J16" s="8"/>
    </row>
    <row r="17" spans="1:10" s="11" customFormat="1" x14ac:dyDescent="0.2">
      <c r="A17" s="77">
        <v>90</v>
      </c>
      <c r="B17" s="73" t="s">
        <v>22</v>
      </c>
      <c r="C17" s="82">
        <v>5665000</v>
      </c>
      <c r="D17" s="82">
        <v>6488660</v>
      </c>
      <c r="E17" s="82">
        <v>12153660</v>
      </c>
      <c r="F17" s="82">
        <v>11988812</v>
      </c>
      <c r="G17" s="82">
        <v>11988812</v>
      </c>
      <c r="H17" s="82">
        <f>+E17-F17</f>
        <v>164848</v>
      </c>
      <c r="I17" s="74">
        <v>0</v>
      </c>
      <c r="J17" s="8"/>
    </row>
    <row r="18" spans="1:10" s="11" customFormat="1" x14ac:dyDescent="0.2">
      <c r="A18" s="80" t="s">
        <v>26</v>
      </c>
      <c r="B18" s="81" t="s">
        <v>21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75">
        <v>0</v>
      </c>
      <c r="J18" s="8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ht="11.25" customHeight="1" x14ac:dyDescent="0.2">
      <c r="A24" s="111" t="s">
        <v>55</v>
      </c>
      <c r="B24" s="111"/>
      <c r="C24" s="111"/>
      <c r="D24" s="111"/>
      <c r="E24" s="111"/>
      <c r="F24" s="111"/>
      <c r="G24" s="111"/>
      <c r="H24" s="111"/>
      <c r="I24" s="111"/>
    </row>
    <row r="25" spans="1:10" x14ac:dyDescent="0.2">
      <c r="A25" s="64"/>
      <c r="B25" s="64"/>
      <c r="C25" s="64"/>
      <c r="D25" s="64"/>
      <c r="E25" s="64"/>
      <c r="F25" s="64"/>
    </row>
    <row r="26" spans="1:10" x14ac:dyDescent="0.2">
      <c r="A26" s="64"/>
      <c r="B26" s="64"/>
      <c r="C26" s="64"/>
      <c r="D26" s="64"/>
      <c r="E26" s="64"/>
      <c r="F26" s="64"/>
    </row>
    <row r="27" spans="1:10" x14ac:dyDescent="0.2">
      <c r="A27" s="65"/>
      <c r="B27" s="66"/>
      <c r="C27" s="66"/>
      <c r="D27" s="66"/>
      <c r="E27" s="67"/>
      <c r="F27" s="68"/>
    </row>
    <row r="28" spans="1:10" ht="11.25" customHeight="1" x14ac:dyDescent="0.2">
      <c r="A28" s="111" t="s">
        <v>56</v>
      </c>
      <c r="B28" s="111"/>
      <c r="C28" s="111"/>
      <c r="D28" s="111"/>
      <c r="E28" s="111"/>
      <c r="F28" s="111"/>
      <c r="G28" s="111"/>
      <c r="H28" s="111"/>
      <c r="I28" s="111"/>
    </row>
    <row r="29" spans="1:10" x14ac:dyDescent="0.2">
      <c r="A29" s="112" t="s">
        <v>57</v>
      </c>
      <c r="B29" s="112"/>
      <c r="C29" s="112"/>
      <c r="D29" s="112"/>
      <c r="E29" s="112"/>
      <c r="F29" s="112"/>
      <c r="G29" s="112"/>
      <c r="H29" s="112"/>
      <c r="I29" s="112"/>
    </row>
  </sheetData>
  <mergeCells count="4">
    <mergeCell ref="A1:I1"/>
    <mergeCell ref="A24:I24"/>
    <mergeCell ref="A28:I28"/>
    <mergeCell ref="A29:I29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6" activePane="bottomLeft" state="frozen"/>
      <selection pane="bottomLeft" sqref="A1:XFD1048576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105" t="s">
        <v>53</v>
      </c>
      <c r="B1" s="106"/>
      <c r="C1" s="106"/>
      <c r="D1" s="106"/>
      <c r="E1" s="106"/>
      <c r="F1" s="106"/>
      <c r="G1" s="106"/>
      <c r="H1" s="106"/>
      <c r="I1" s="107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5">
        <f>+G3-C3</f>
        <v>0</v>
      </c>
      <c r="I3" s="10">
        <v>0</v>
      </c>
      <c r="J3" s="8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8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8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8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8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8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8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8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8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8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8"/>
    </row>
    <row r="14" spans="1:10" x14ac:dyDescent="0.2">
      <c r="A14" s="46">
        <v>80</v>
      </c>
      <c r="B14" s="35" t="s">
        <v>20</v>
      </c>
      <c r="C14" s="4"/>
      <c r="D14" s="4"/>
      <c r="E14" s="4"/>
      <c r="F14" s="4"/>
      <c r="G14" s="4"/>
      <c r="H14" s="4"/>
      <c r="I14" s="17"/>
      <c r="J14" s="8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8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8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8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8"/>
    </row>
    <row r="19" spans="1:10" x14ac:dyDescent="0.2">
      <c r="A19" s="46">
        <v>90</v>
      </c>
      <c r="B19" s="35" t="s">
        <v>22</v>
      </c>
      <c r="C19" s="4"/>
      <c r="D19" s="4"/>
      <c r="E19" s="4"/>
      <c r="F19" s="4"/>
      <c r="G19" s="4"/>
      <c r="H19" s="4"/>
      <c r="I19" s="17"/>
      <c r="J19" s="8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8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8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22.5" x14ac:dyDescent="0.2">
      <c r="A28" s="54"/>
      <c r="B28" s="56" t="s">
        <v>49</v>
      </c>
      <c r="C28" s="57"/>
      <c r="D28" s="58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3" sqref="H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2.6640625" style="11" bestFit="1" customWidth="1"/>
    <col min="4" max="4" width="16.6640625" style="11" bestFit="1" customWidth="1"/>
    <col min="5" max="7" width="12.6640625" style="11" bestFit="1" customWidth="1"/>
    <col min="8" max="8" width="13.33203125" style="11" bestFit="1" customWidth="1"/>
    <col min="9" max="9" width="12.33203125" style="11" bestFit="1" customWidth="1"/>
    <col min="10" max="16384" width="12" style="11"/>
  </cols>
  <sheetData>
    <row r="1" spans="1:10" s="15" customFormat="1" ht="60" customHeight="1" x14ac:dyDescent="0.2">
      <c r="A1" s="108" t="s">
        <v>69</v>
      </c>
      <c r="B1" s="109"/>
      <c r="C1" s="109"/>
      <c r="D1" s="109"/>
      <c r="E1" s="109"/>
      <c r="F1" s="109"/>
      <c r="G1" s="109"/>
      <c r="H1" s="109"/>
      <c r="I1" s="110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92">
        <v>90001</v>
      </c>
      <c r="B3" s="93" t="s">
        <v>4</v>
      </c>
      <c r="C3" s="102">
        <v>85282391</v>
      </c>
      <c r="D3" s="102">
        <v>6368660</v>
      </c>
      <c r="E3" s="102">
        <v>91651051</v>
      </c>
      <c r="F3" s="102">
        <v>31425268.199999999</v>
      </c>
      <c r="G3" s="102">
        <f>+G4+G16</f>
        <v>28533005</v>
      </c>
      <c r="H3" s="99">
        <f>+E3-F3</f>
        <v>60225782.799999997</v>
      </c>
      <c r="I3" s="103">
        <v>0</v>
      </c>
      <c r="J3" s="8"/>
    </row>
    <row r="4" spans="1:10" x14ac:dyDescent="0.2">
      <c r="A4" s="94">
        <v>90002</v>
      </c>
      <c r="B4" s="90" t="s">
        <v>23</v>
      </c>
      <c r="C4" s="99">
        <v>50800000</v>
      </c>
      <c r="D4" s="99">
        <v>100000</v>
      </c>
      <c r="E4" s="99">
        <v>50900000</v>
      </c>
      <c r="F4" s="99">
        <v>8500000</v>
      </c>
      <c r="G4" s="99">
        <f>+G14</f>
        <v>7400000</v>
      </c>
      <c r="H4" s="99">
        <f>+E4-F4</f>
        <v>42400000</v>
      </c>
      <c r="I4" s="101">
        <v>0</v>
      </c>
      <c r="J4" s="8"/>
    </row>
    <row r="5" spans="1:10" x14ac:dyDescent="0.2">
      <c r="A5" s="95">
        <v>10</v>
      </c>
      <c r="B5" s="88" t="s">
        <v>11</v>
      </c>
      <c r="C5" s="97">
        <v>0</v>
      </c>
      <c r="D5" s="97">
        <v>0</v>
      </c>
      <c r="E5" s="97">
        <v>0</v>
      </c>
      <c r="F5" s="97">
        <v>0</v>
      </c>
      <c r="G5" s="97">
        <v>0</v>
      </c>
      <c r="H5" s="97">
        <v>0</v>
      </c>
      <c r="I5" s="98">
        <v>0</v>
      </c>
      <c r="J5" s="8"/>
    </row>
    <row r="6" spans="1:10" x14ac:dyDescent="0.2">
      <c r="A6" s="95">
        <v>30</v>
      </c>
      <c r="B6" s="88" t="s">
        <v>13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8">
        <v>0</v>
      </c>
      <c r="J6" s="8"/>
    </row>
    <row r="7" spans="1:10" x14ac:dyDescent="0.2">
      <c r="A7" s="95">
        <v>40</v>
      </c>
      <c r="B7" s="88" t="s">
        <v>14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8">
        <v>0</v>
      </c>
      <c r="J7" s="8"/>
    </row>
    <row r="8" spans="1:10" x14ac:dyDescent="0.2">
      <c r="A8" s="95">
        <v>50</v>
      </c>
      <c r="B8" s="88" t="s">
        <v>15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8">
        <v>0</v>
      </c>
      <c r="J8" s="8"/>
    </row>
    <row r="9" spans="1:10" x14ac:dyDescent="0.2">
      <c r="A9" s="95">
        <v>51</v>
      </c>
      <c r="B9" s="89" t="s">
        <v>16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8">
        <v>0</v>
      </c>
      <c r="J9" s="8"/>
    </row>
    <row r="10" spans="1:10" x14ac:dyDescent="0.2">
      <c r="A10" s="95">
        <v>52</v>
      </c>
      <c r="B10" s="89" t="s">
        <v>17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8">
        <v>0</v>
      </c>
      <c r="J10" s="8"/>
    </row>
    <row r="11" spans="1:10" x14ac:dyDescent="0.2">
      <c r="A11" s="95">
        <v>60</v>
      </c>
      <c r="B11" s="88" t="s">
        <v>18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8">
        <v>0</v>
      </c>
      <c r="J11" s="8"/>
    </row>
    <row r="12" spans="1:10" x14ac:dyDescent="0.2">
      <c r="A12" s="95">
        <v>61</v>
      </c>
      <c r="B12" s="89" t="s">
        <v>16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8">
        <v>0</v>
      </c>
      <c r="J12" s="8"/>
    </row>
    <row r="13" spans="1:10" x14ac:dyDescent="0.2">
      <c r="A13" s="95">
        <v>62</v>
      </c>
      <c r="B13" s="89" t="s">
        <v>17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>
        <v>0</v>
      </c>
      <c r="J13" s="8"/>
    </row>
    <row r="14" spans="1:10" x14ac:dyDescent="0.2">
      <c r="A14" s="95">
        <v>80</v>
      </c>
      <c r="B14" s="88" t="s">
        <v>20</v>
      </c>
      <c r="C14" s="97">
        <v>50800000</v>
      </c>
      <c r="D14" s="97">
        <v>100000</v>
      </c>
      <c r="E14" s="97">
        <v>50900000</v>
      </c>
      <c r="F14" s="97">
        <v>8500000</v>
      </c>
      <c r="G14" s="97">
        <f>+Hoja2!G16</f>
        <v>7400000</v>
      </c>
      <c r="H14" s="97">
        <f>+E14-F14</f>
        <v>42400000</v>
      </c>
      <c r="I14" s="98">
        <v>0</v>
      </c>
      <c r="J14" s="8"/>
    </row>
    <row r="15" spans="1:10" x14ac:dyDescent="0.2">
      <c r="A15" s="95">
        <v>90</v>
      </c>
      <c r="B15" s="88" t="s">
        <v>22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8">
        <v>0</v>
      </c>
      <c r="J15" s="8"/>
    </row>
    <row r="16" spans="1:10" x14ac:dyDescent="0.2">
      <c r="A16" s="94">
        <v>90003</v>
      </c>
      <c r="B16" s="90" t="s">
        <v>24</v>
      </c>
      <c r="C16" s="99">
        <v>34482391</v>
      </c>
      <c r="D16" s="99">
        <v>6268660</v>
      </c>
      <c r="E16" s="99">
        <v>40751051</v>
      </c>
      <c r="F16" s="99">
        <v>22925268.199999999</v>
      </c>
      <c r="G16" s="99">
        <f>+G18+G19</f>
        <v>21133005</v>
      </c>
      <c r="H16" s="99">
        <f>+E16-F16</f>
        <v>17825782.800000001</v>
      </c>
      <c r="I16" s="101">
        <v>0</v>
      </c>
      <c r="J16" s="8"/>
    </row>
    <row r="17" spans="1:10" x14ac:dyDescent="0.2">
      <c r="A17" s="95">
        <v>20</v>
      </c>
      <c r="B17" s="88" t="s">
        <v>12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8">
        <v>0</v>
      </c>
      <c r="J17" s="8"/>
    </row>
    <row r="18" spans="1:10" x14ac:dyDescent="0.2">
      <c r="A18" s="95">
        <v>70</v>
      </c>
      <c r="B18" s="88" t="s">
        <v>19</v>
      </c>
      <c r="C18" s="97">
        <v>28817391</v>
      </c>
      <c r="D18" s="97">
        <v>-220000</v>
      </c>
      <c r="E18" s="97">
        <v>28597391</v>
      </c>
      <c r="F18" s="97">
        <v>10936456.199999999</v>
      </c>
      <c r="G18" s="97">
        <f>+Hoja2!G15</f>
        <v>9144193</v>
      </c>
      <c r="H18" s="97">
        <f>+E18-F18</f>
        <v>17660934.800000001</v>
      </c>
      <c r="I18" s="98">
        <v>0</v>
      </c>
      <c r="J18" s="8"/>
    </row>
    <row r="19" spans="1:10" x14ac:dyDescent="0.2">
      <c r="A19" s="95">
        <v>90</v>
      </c>
      <c r="B19" s="88" t="s">
        <v>22</v>
      </c>
      <c r="C19" s="97">
        <v>5665000</v>
      </c>
      <c r="D19" s="97">
        <v>6488660</v>
      </c>
      <c r="E19" s="97">
        <v>12153660</v>
      </c>
      <c r="F19" s="97">
        <v>11988812</v>
      </c>
      <c r="G19" s="97">
        <v>11988812</v>
      </c>
      <c r="H19" s="97">
        <f>+E19-F19</f>
        <v>164848</v>
      </c>
      <c r="I19" s="98">
        <v>0</v>
      </c>
      <c r="J19" s="8"/>
    </row>
    <row r="20" spans="1:10" x14ac:dyDescent="0.2">
      <c r="A20" s="94">
        <v>90004</v>
      </c>
      <c r="B20" s="87" t="s">
        <v>25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101">
        <v>0</v>
      </c>
      <c r="J20" s="8"/>
    </row>
    <row r="21" spans="1:10" x14ac:dyDescent="0.2">
      <c r="A21" s="96" t="s">
        <v>26</v>
      </c>
      <c r="B21" s="91" t="s">
        <v>21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4">
        <v>0</v>
      </c>
      <c r="J21" s="8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ht="11.25" customHeight="1" x14ac:dyDescent="0.2">
      <c r="A27" s="111" t="s">
        <v>55</v>
      </c>
      <c r="B27" s="111"/>
      <c r="C27" s="111"/>
      <c r="D27" s="111"/>
      <c r="E27" s="111"/>
      <c r="F27" s="111"/>
      <c r="G27" s="111"/>
      <c r="H27" s="111"/>
      <c r="I27" s="111"/>
    </row>
    <row r="28" spans="1:10" x14ac:dyDescent="0.2">
      <c r="A28" s="64"/>
      <c r="B28" s="64"/>
      <c r="C28" s="64"/>
      <c r="D28" s="64"/>
      <c r="E28" s="64"/>
      <c r="F28" s="64"/>
    </row>
    <row r="29" spans="1:10" x14ac:dyDescent="0.2">
      <c r="A29" s="64"/>
      <c r="B29" s="64"/>
      <c r="C29" s="64"/>
      <c r="D29" s="64"/>
      <c r="E29" s="64"/>
      <c r="F29" s="64"/>
    </row>
    <row r="30" spans="1:10" x14ac:dyDescent="0.2">
      <c r="A30" s="65"/>
      <c r="B30" s="66"/>
      <c r="C30" s="66"/>
      <c r="D30" s="66"/>
      <c r="E30" s="67"/>
      <c r="F30" s="68"/>
    </row>
    <row r="31" spans="1:10" ht="11.25" customHeight="1" x14ac:dyDescent="0.2">
      <c r="A31" s="111" t="s">
        <v>56</v>
      </c>
      <c r="B31" s="111"/>
      <c r="C31" s="111"/>
      <c r="D31" s="111"/>
      <c r="E31" s="111"/>
      <c r="F31" s="111"/>
      <c r="G31" s="111"/>
      <c r="H31" s="111"/>
      <c r="I31" s="111"/>
    </row>
    <row r="32" spans="1:10" x14ac:dyDescent="0.2">
      <c r="A32" s="112" t="s">
        <v>57</v>
      </c>
      <c r="B32" s="112"/>
      <c r="C32" s="112"/>
      <c r="D32" s="112"/>
      <c r="E32" s="112"/>
      <c r="F32" s="112"/>
      <c r="G32" s="112"/>
      <c r="H32" s="112"/>
      <c r="I32" s="112"/>
    </row>
  </sheetData>
  <mergeCells count="4">
    <mergeCell ref="A1:I1"/>
    <mergeCell ref="A27:I27"/>
    <mergeCell ref="A31:I31"/>
    <mergeCell ref="A32:I3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EAI</vt:lpstr>
      <vt:lpstr>Instructivo_EAI</vt:lpstr>
      <vt:lpstr>CRI</vt:lpstr>
      <vt:lpstr>Hoja2</vt:lpstr>
      <vt:lpstr>Instructivo_CRI</vt:lpstr>
      <vt:lpstr>CFF</vt:lpstr>
      <vt:lpstr>Hoja1</vt:lpstr>
      <vt:lpstr>Instructivo_CFF</vt:lpstr>
      <vt:lpstr>Hoja2!Títulos_a_imprimir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2017-06-03T15:34:03Z</cp:lastPrinted>
  <dcterms:created xsi:type="dcterms:W3CDTF">2012-12-11T20:48:19Z</dcterms:created>
  <dcterms:modified xsi:type="dcterms:W3CDTF">2018-01-29T14:52:14Z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