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CENTRALIZADA\2017\3er trimestre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C10" i="3"/>
  <c r="D6" i="3"/>
  <c r="E6" i="3" l="1"/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E4" i="3" s="1"/>
  <c r="E15" i="3" s="1"/>
  <c r="D5" i="3"/>
  <c r="C5" i="3"/>
  <c r="B5" i="3"/>
  <c r="B4" i="3" s="1"/>
  <c r="B15" i="3" s="1"/>
  <c r="F5" i="3" l="1"/>
  <c r="D4" i="3"/>
  <c r="D15" i="3" s="1"/>
  <c r="F9" i="3"/>
  <c r="G4" i="3"/>
  <c r="G15" i="3" s="1"/>
  <c r="C4" i="3"/>
  <c r="C15" i="3" s="1"/>
  <c r="F4" i="3" l="1"/>
  <c r="F15" i="3" s="1"/>
</calcChain>
</file>

<file path=xl/sharedStrings.xml><?xml version="1.0" encoding="utf-8"?>
<sst xmlns="http://schemas.openxmlformats.org/spreadsheetml/2006/main" count="43" uniqueCount="43">
  <si>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</si>
  <si>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</si>
  <si>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</si>
  <si>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</si>
  <si>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</si>
  <si>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</si>
  <si>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</si>
  <si>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</si>
  <si>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</si>
  <si>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</si>
  <si>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</si>
  <si>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</si>
  <si>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</si>
  <si>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</si>
  <si>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</si>
  <si>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</si>
  <si>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</si>
  <si>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</si>
  <si>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</si>
  <si>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</si>
  <si>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</si>
  <si>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</si>
  <si>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</si>
  <si>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</si>
  <si>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</si>
  <si>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</si>
  <si>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</si>
  <si>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</si>
  <si>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</si>
  <si>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</si>
  <si>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</si>
  <si>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</si>
  <si>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@se6#16</t>
  </si>
  <si>
    <t>n/a</t>
  </si>
  <si>
    <t>TIIE 28D +0.73 pp</t>
  </si>
  <si>
    <t>Saldo al 31 de diciembre de 2016 (d)</t>
  </si>
  <si>
    <t>C.P.C. y M.F. MA. LOURDES HERRERA RODRÍGUEZ</t>
  </si>
  <si>
    <t>TESORERA MUNICIPAL</t>
  </si>
  <si>
    <t>MUNICIPIO DE CELAYA, GTO
Informe Analítico de la Deuda Pública y Otros Pasivos - LDF
Del 1 de enero al 30 de Septiembre de 2017
(PESOS)</t>
  </si>
  <si>
    <t>Monto Contratado (I)</t>
  </si>
  <si>
    <t>Plazo Pactado (m)</t>
  </si>
  <si>
    <t>Tasa de Interés (n)</t>
  </si>
  <si>
    <t>Tasa Efectiva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</si>
</sst>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-#,##0.00;#,##0.00;&quot; &quot;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justify" vertical="center" wrapText="1"/>
    </xf>
    <xf numFmtId="4" fontId="5" fillId="0" borderId="3" xfId="1" applyNumberFormat="1" applyFont="1" applyFill="1" applyBorder="1" applyAlignment="1" applyProtection="1">
      <alignment vertical="top" wrapText="1"/>
      <protection locked="0"/>
    </xf>
    <xf numFmtId="0" fontId="6" fillId="0" borderId="2" xfId="0" applyFont="1" applyBorder="1" applyAlignment="1">
      <alignment horizontal="justify" vertical="center" wrapText="1"/>
    </xf>
    <xf numFmtId="4" fontId="7" fillId="0" borderId="4" xfId="1" applyNumberFormat="1" applyFont="1" applyFill="1" applyBorder="1" applyAlignment="1" applyProtection="1">
      <alignment vertical="top" wrapText="1"/>
      <protection locked="0"/>
    </xf>
    <xf numFmtId="4" fontId="5" fillId="0" borderId="4" xfId="1" applyNumberFormat="1" applyFont="1" applyFill="1" applyBorder="1" applyAlignment="1" applyProtection="1">
      <alignment vertical="top" wrapText="1"/>
      <protection locked="0"/>
    </xf>
    <xf numFmtId="4" fontId="3" fillId="0" borderId="4" xfId="0" applyNumberFormat="1" applyFont="1" applyBorder="1" applyProtection="1">
      <protection locked="0"/>
    </xf>
    <xf numFmtId="0" fontId="9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3" fillId="0" borderId="4" xfId="0" applyFont="1" applyBorder="1" applyAlignment="1">
      <alignment horizontal="center" vertical="center"/>
    </xf>
    <xf numFmtId="4" fontId="5" fillId="0" borderId="6" xfId="3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ill="1" applyBorder="1"/>
    <xf numFmtId="4" fontId="7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7" xfId="0" applyFont="1" applyBorder="1" applyAlignment="1">
      <alignment horizontal="justify" vertical="center" wrapText="1"/>
    </xf>
    <xf numFmtId="4" fontId="7" fillId="0" borderId="3" xfId="1" applyNumberFormat="1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justify" vertical="center" wrapText="1"/>
    </xf>
    <xf numFmtId="4" fontId="3" fillId="0" borderId="1" xfId="0" applyNumberFormat="1" applyFont="1" applyBorder="1" applyProtection="1">
      <protection locked="0"/>
    </xf>
    <xf numFmtId="164" fontId="5" fillId="0" borderId="9" xfId="0" applyNumberFormat="1" applyFont="1" applyFill="1" applyBorder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914400</xdr:colOff>
      <xdr:row>0</xdr:row>
      <xdr:rowOff>533400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904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0</xdr:row>
      <xdr:rowOff>66675</xdr:rowOff>
    </xdr:from>
    <xdr:to>
      <xdr:col>7</xdr:col>
      <xdr:colOff>1343025</xdr:colOff>
      <xdr:row>0</xdr:row>
      <xdr:rowOff>495300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66675"/>
          <a:ext cx="904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na/Documents/Deuda%20Publica/POLIZA%20DE%20REGISTRO%20BBVA%20BANCO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2"/>
      <sheetName val="JULIO 2012"/>
      <sheetName val="Agosto 2012"/>
      <sheetName val="Sept 2012"/>
      <sheetName val="Oct 2012"/>
      <sheetName val="NOV 2012"/>
      <sheetName val="Dic 2012"/>
      <sheetName val="ENE 2013"/>
      <sheetName val="MARZO 2013"/>
      <sheetName val="ABRIL 2013"/>
      <sheetName val="MAYO 2013"/>
      <sheetName val="junio 2013"/>
      <sheetName val="julio 2013"/>
      <sheetName val="agosto 2013"/>
      <sheetName val="SEPT 2013"/>
      <sheetName val="OCT 2013"/>
      <sheetName val="nov 2013"/>
      <sheetName val="dic 2013"/>
      <sheetName val="Hoja1"/>
      <sheetName val="RESUMEN BBVA"/>
      <sheetName val="CREDITO BBVA"/>
      <sheetName val="NOV "/>
      <sheetName val="DIC"/>
      <sheetName val="ENE 2017"/>
      <sheetName val="FEB 2017 "/>
      <sheetName val="MARZO 2017"/>
      <sheetName val="ABRIL 2017"/>
      <sheetName val="MAYO 2017"/>
      <sheetName val="JUNIO 2017"/>
      <sheetName val="JULIO 2017"/>
      <sheetName val="AGOSTO 2017"/>
      <sheetName val="SEPT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N4">
            <v>79958521.939999998</v>
          </cell>
        </row>
        <row r="8">
          <cell r="Q8">
            <v>888888.88</v>
          </cell>
          <cell r="R8">
            <v>895612.67414873408</v>
          </cell>
        </row>
        <row r="9">
          <cell r="Q9">
            <v>698681.73</v>
          </cell>
          <cell r="R9">
            <v>662036.53710841108</v>
          </cell>
        </row>
        <row r="10">
          <cell r="Q10">
            <v>698681.73</v>
          </cell>
          <cell r="R10">
            <v>776696.53494043741</v>
          </cell>
        </row>
        <row r="11">
          <cell r="Q11">
            <v>0</v>
          </cell>
          <cell r="R11">
            <v>0</v>
          </cell>
        </row>
        <row r="12">
          <cell r="Q12">
            <v>2025934.88</v>
          </cell>
          <cell r="R12">
            <v>2249464.3119775346</v>
          </cell>
        </row>
        <row r="13">
          <cell r="Q13">
            <v>1012967.44</v>
          </cell>
          <cell r="R13">
            <v>1150341.2806258453</v>
          </cell>
        </row>
        <row r="14">
          <cell r="Q14">
            <v>1488258.14</v>
          </cell>
          <cell r="R14">
            <v>1782498.7456030832</v>
          </cell>
        </row>
        <row r="15">
          <cell r="Q15">
            <v>1488258.14</v>
          </cell>
          <cell r="R15">
            <v>1777515.2164822146</v>
          </cell>
        </row>
        <row r="16">
          <cell r="Q16">
            <v>0</v>
          </cell>
          <cell r="R1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>
      <selection sqref="A1:H1"/>
    </sheetView>
  </sheetViews>
  <sheetFormatPr baseColWidth="10" defaultColWidth="12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10" ht="45.95" customHeight="1" x14ac:dyDescent="0.2">
      <c r="A1" s="36" t="s">
        <v>38</v>
      </c>
      <c r="B1" s="37"/>
      <c r="C1" s="37"/>
      <c r="D1" s="37"/>
      <c r="E1" s="37"/>
      <c r="F1" s="37"/>
      <c r="G1" s="37"/>
      <c r="H1" s="38"/>
    </row>
    <row r="2" spans="1:10" ht="45" x14ac:dyDescent="0.2">
      <c r="A2" s="33" t="s">
        <v>0</v>
      </c>
      <c r="B2" s="33" t="s">
        <v>35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</row>
    <row r="3" spans="1:10" ht="5.0999999999999996" customHeight="1" x14ac:dyDescent="0.2">
      <c r="A3" s="2"/>
      <c r="B3" s="3"/>
      <c r="C3" s="3"/>
      <c r="D3" s="3"/>
      <c r="E3" s="3"/>
      <c r="F3" s="3"/>
      <c r="G3" s="3"/>
      <c r="H3" s="3"/>
    </row>
    <row r="4" spans="1:10" x14ac:dyDescent="0.2">
      <c r="A4" s="25" t="s">
        <v>7</v>
      </c>
      <c r="B4" s="26">
        <f>+B5+B9</f>
        <v>79555555.560000002</v>
      </c>
      <c r="C4" s="26">
        <f t="shared" ref="C4:H4" si="0">+C5+C9</f>
        <v>261708521.94</v>
      </c>
      <c r="D4" s="26">
        <f t="shared" si="0"/>
        <v>8301670.9399999995</v>
      </c>
      <c r="E4" s="26">
        <f t="shared" si="0"/>
        <v>0</v>
      </c>
      <c r="F4" s="26">
        <f t="shared" si="0"/>
        <v>332962406.56</v>
      </c>
      <c r="G4" s="26">
        <f t="shared" si="0"/>
        <v>9294165.3008862603</v>
      </c>
      <c r="H4" s="26">
        <f t="shared" si="0"/>
        <v>0</v>
      </c>
    </row>
    <row r="5" spans="1:10" x14ac:dyDescent="0.2">
      <c r="A5" s="4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8301670.9399999995</v>
      </c>
      <c r="E5" s="5">
        <f t="shared" si="1"/>
        <v>10389991.859999999</v>
      </c>
      <c r="F5" s="5">
        <f t="shared" si="1"/>
        <v>2088320.92</v>
      </c>
      <c r="G5" s="5">
        <f t="shared" si="1"/>
        <v>9294165.3008862603</v>
      </c>
      <c r="H5" s="5">
        <f t="shared" si="1"/>
        <v>0</v>
      </c>
    </row>
    <row r="6" spans="1:10" x14ac:dyDescent="0.2">
      <c r="A6" s="27" t="s">
        <v>9</v>
      </c>
      <c r="B6" s="6">
        <v>0</v>
      </c>
      <c r="C6" s="6">
        <v>0</v>
      </c>
      <c r="D6" s="6">
        <f>SUM('[1]RESUMEN BBVA'!$Q$8:$Q$16)</f>
        <v>8301670.9399999995</v>
      </c>
      <c r="E6" s="6">
        <f>5333333.28+2542372.9+2514285.68</f>
        <v>10389991.859999999</v>
      </c>
      <c r="F6" s="6">
        <f t="shared" ref="F6:F12" si="2">B6+C6-D6+E6</f>
        <v>2088320.92</v>
      </c>
      <c r="G6" s="22">
        <f>SUM('[1]RESUMEN BBVA'!$R$8:$R$16)</f>
        <v>9294165.3008862603</v>
      </c>
      <c r="H6" s="6">
        <v>0</v>
      </c>
      <c r="J6" s="31"/>
    </row>
    <row r="7" spans="1:10" x14ac:dyDescent="0.2">
      <c r="A7" s="27" t="s">
        <v>10</v>
      </c>
      <c r="B7" s="6"/>
      <c r="C7" s="6"/>
      <c r="D7" s="6"/>
      <c r="E7" s="6"/>
      <c r="F7" s="6">
        <f t="shared" si="2"/>
        <v>0</v>
      </c>
      <c r="G7" s="6"/>
      <c r="H7" s="6"/>
    </row>
    <row r="8" spans="1:10" x14ac:dyDescent="0.2">
      <c r="A8" s="27" t="s">
        <v>11</v>
      </c>
      <c r="B8" s="6"/>
      <c r="C8" s="6"/>
      <c r="D8" s="6"/>
      <c r="E8" s="6"/>
      <c r="F8" s="6">
        <f t="shared" si="2"/>
        <v>0</v>
      </c>
      <c r="G8" s="6"/>
      <c r="H8" s="6"/>
    </row>
    <row r="9" spans="1:10" x14ac:dyDescent="0.2">
      <c r="A9" s="4" t="s">
        <v>12</v>
      </c>
      <c r="B9" s="5">
        <f>SUM(B10:B12)</f>
        <v>79555555.560000002</v>
      </c>
      <c r="C9" s="5">
        <f t="shared" ref="C9:H9" si="3">SUM(C10:C12)</f>
        <v>261708521.94</v>
      </c>
      <c r="D9" s="5">
        <f t="shared" si="3"/>
        <v>0</v>
      </c>
      <c r="E9" s="5">
        <f t="shared" si="3"/>
        <v>-10389991.859999999</v>
      </c>
      <c r="F9" s="5">
        <f t="shared" si="3"/>
        <v>330874085.63999999</v>
      </c>
      <c r="G9" s="5">
        <f t="shared" si="3"/>
        <v>0</v>
      </c>
      <c r="H9" s="5">
        <f t="shared" si="3"/>
        <v>0</v>
      </c>
    </row>
    <row r="10" spans="1:10" x14ac:dyDescent="0.2">
      <c r="A10" s="27" t="s">
        <v>13</v>
      </c>
      <c r="B10" s="6">
        <v>79555555.560000002</v>
      </c>
      <c r="C10" s="6">
        <f>45000000+55000000+81750000+'[1]RESUMEN BBVA'!$N$4</f>
        <v>261708521.94</v>
      </c>
      <c r="D10" s="6">
        <v>0</v>
      </c>
      <c r="E10" s="6">
        <v>-10389991.859999999</v>
      </c>
      <c r="F10" s="6">
        <f t="shared" si="2"/>
        <v>330874085.63999999</v>
      </c>
      <c r="G10" s="22">
        <v>0</v>
      </c>
      <c r="H10" s="6"/>
    </row>
    <row r="11" spans="1:10" x14ac:dyDescent="0.2">
      <c r="A11" s="27" t="s">
        <v>14</v>
      </c>
      <c r="B11" s="6"/>
      <c r="C11" s="6"/>
      <c r="D11" s="6"/>
      <c r="E11" s="6"/>
      <c r="F11" s="6">
        <f t="shared" si="2"/>
        <v>0</v>
      </c>
      <c r="G11" s="6"/>
      <c r="H11" s="6"/>
    </row>
    <row r="12" spans="1:10" x14ac:dyDescent="0.2">
      <c r="A12" s="27" t="s">
        <v>15</v>
      </c>
      <c r="B12" s="6"/>
      <c r="C12" s="6"/>
      <c r="D12" s="6"/>
      <c r="E12" s="6"/>
      <c r="F12" s="6">
        <f t="shared" si="2"/>
        <v>0</v>
      </c>
      <c r="G12" s="6"/>
      <c r="H12" s="6"/>
    </row>
    <row r="13" spans="1:10" x14ac:dyDescent="0.2">
      <c r="A13" s="4" t="s">
        <v>16</v>
      </c>
      <c r="B13" s="5">
        <v>0</v>
      </c>
      <c r="C13" s="24">
        <v>125991077.79000001</v>
      </c>
      <c r="D13" s="33"/>
      <c r="E13" s="33"/>
      <c r="F13" s="5">
        <f>+C13</f>
        <v>125991077.79000001</v>
      </c>
      <c r="G13" s="33"/>
      <c r="H13" s="33"/>
    </row>
    <row r="14" spans="1:10" ht="5.0999999999999996" customHeight="1" x14ac:dyDescent="0.2">
      <c r="A14" s="4"/>
      <c r="B14" s="5"/>
      <c r="C14" s="5"/>
      <c r="D14" s="5"/>
      <c r="E14" s="5"/>
      <c r="F14" s="5"/>
      <c r="G14" s="5"/>
      <c r="H14" s="5"/>
    </row>
    <row r="15" spans="1:10" ht="16.5" customHeight="1" x14ac:dyDescent="0.2">
      <c r="A15" s="4" t="s">
        <v>17</v>
      </c>
      <c r="B15" s="5">
        <f>+B4+B13</f>
        <v>79555555.560000002</v>
      </c>
      <c r="C15" s="5">
        <f>+C4+C13</f>
        <v>387699599.73000002</v>
      </c>
      <c r="D15" s="5">
        <f>+D4</f>
        <v>8301670.9399999995</v>
      </c>
      <c r="E15" s="5">
        <f>+E4</f>
        <v>0</v>
      </c>
      <c r="F15" s="5">
        <f>+F4+F13</f>
        <v>458953484.35000002</v>
      </c>
      <c r="G15" s="5">
        <f>+G4</f>
        <v>9294165.3008862603</v>
      </c>
      <c r="H15" s="5">
        <f>+H4</f>
        <v>0</v>
      </c>
    </row>
    <row r="16" spans="1:10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18</v>
      </c>
      <c r="B17" s="7"/>
      <c r="C17" s="30"/>
      <c r="D17" s="7"/>
      <c r="E17" s="7"/>
      <c r="F17" s="7"/>
      <c r="G17" s="7"/>
      <c r="H17" s="7"/>
    </row>
    <row r="18" spans="1:8" x14ac:dyDescent="0.2">
      <c r="A18" s="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4" t="s">
        <v>22</v>
      </c>
      <c r="B22" s="7"/>
      <c r="C22" s="23"/>
      <c r="D22" s="7"/>
      <c r="E22" s="7"/>
      <c r="F22" s="7"/>
      <c r="G22" s="7"/>
      <c r="H22" s="7"/>
    </row>
    <row r="23" spans="1:8" x14ac:dyDescent="0.2">
      <c r="A23" s="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28"/>
      <c r="B26" s="29"/>
      <c r="C26" s="29"/>
      <c r="D26" s="29"/>
      <c r="E26" s="29"/>
      <c r="F26" s="29"/>
      <c r="G26" s="29"/>
      <c r="H26" s="29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5" t="s">
        <v>26</v>
      </c>
      <c r="B28" s="35" t="s">
        <v>39</v>
      </c>
      <c r="C28" s="35" t="s">
        <v>40</v>
      </c>
      <c r="D28" s="35" t="s">
        <v>41</v>
      </c>
      <c r="E28" s="35" t="s">
        <v>27</v>
      </c>
      <c r="F28" s="35" t="s">
        <v>42</v>
      </c>
    </row>
    <row r="29" spans="1:8" x14ac:dyDescent="0.2">
      <c r="A29" s="35"/>
      <c r="B29" s="35"/>
      <c r="C29" s="35"/>
      <c r="D29" s="35"/>
      <c r="E29" s="35"/>
      <c r="F29" s="35"/>
    </row>
    <row r="30" spans="1:8" x14ac:dyDescent="0.2">
      <c r="A30" s="34"/>
      <c r="B30" s="34"/>
      <c r="C30" s="34"/>
      <c r="D30" s="34"/>
      <c r="E30" s="34"/>
      <c r="F30" s="34"/>
    </row>
    <row r="31" spans="1:8" x14ac:dyDescent="0.2">
      <c r="A31" s="9" t="s">
        <v>28</v>
      </c>
      <c r="B31" s="10"/>
      <c r="C31" s="11"/>
      <c r="D31" s="11"/>
      <c r="E31" s="11"/>
      <c r="F31" s="11"/>
    </row>
    <row r="32" spans="1:8" x14ac:dyDescent="0.2">
      <c r="A32" s="12" t="s">
        <v>29</v>
      </c>
      <c r="B32" s="10">
        <v>350000000</v>
      </c>
      <c r="C32" s="21">
        <v>180</v>
      </c>
      <c r="D32" s="21" t="s">
        <v>34</v>
      </c>
      <c r="E32" s="21" t="s">
        <v>33</v>
      </c>
      <c r="F32" s="11"/>
    </row>
    <row r="33" spans="1:8" x14ac:dyDescent="0.2">
      <c r="A33" s="12" t="s">
        <v>30</v>
      </c>
      <c r="B33" s="10"/>
      <c r="C33" s="11"/>
      <c r="D33" s="11"/>
      <c r="E33" s="11"/>
      <c r="F33" s="11"/>
    </row>
    <row r="34" spans="1:8" x14ac:dyDescent="0.2">
      <c r="A34" s="13" t="s">
        <v>31</v>
      </c>
      <c r="B34" s="14"/>
      <c r="C34" s="15"/>
      <c r="D34" s="15"/>
      <c r="E34" s="15"/>
      <c r="F34" s="15"/>
    </row>
    <row r="35" spans="1:8" x14ac:dyDescent="0.2">
      <c r="B35" s="16"/>
      <c r="C35" s="17"/>
      <c r="D35" s="17"/>
      <c r="E35" s="17"/>
      <c r="F35" s="17"/>
    </row>
    <row r="36" spans="1:8" x14ac:dyDescent="0.2">
      <c r="B36" s="16"/>
      <c r="C36" s="17"/>
      <c r="D36" s="17"/>
      <c r="E36" s="17"/>
      <c r="F36" s="17"/>
    </row>
    <row r="37" spans="1:8" x14ac:dyDescent="0.2">
      <c r="B37" s="16"/>
      <c r="C37" s="17"/>
      <c r="D37" s="17"/>
      <c r="E37" s="17"/>
      <c r="F37" s="17"/>
    </row>
    <row r="38" spans="1:8" x14ac:dyDescent="0.2">
      <c r="B38" s="16"/>
      <c r="C38" s="17"/>
      <c r="D38" s="17"/>
      <c r="E38" s="17"/>
      <c r="F38" s="17"/>
    </row>
    <row r="39" spans="1:8" x14ac:dyDescent="0.2">
      <c r="A39" s="32" t="s">
        <v>36</v>
      </c>
      <c r="B39" s="32"/>
      <c r="C39" s="32"/>
      <c r="D39" s="32"/>
      <c r="E39" s="32"/>
      <c r="F39" s="32"/>
      <c r="G39" s="32"/>
      <c r="H39" s="32"/>
    </row>
    <row r="40" spans="1:8" x14ac:dyDescent="0.2">
      <c r="A40" s="32" t="s">
        <v>37</v>
      </c>
      <c r="B40" s="32"/>
      <c r="C40" s="32"/>
      <c r="D40" s="32"/>
      <c r="E40" s="32"/>
      <c r="F40" s="32"/>
      <c r="G40" s="32"/>
      <c r="H40" s="32"/>
    </row>
    <row r="41" spans="1:8" x14ac:dyDescent="0.2">
      <c r="B41" s="16"/>
      <c r="C41" s="17"/>
      <c r="D41" s="17"/>
      <c r="E41" s="17"/>
      <c r="F41" s="17"/>
    </row>
    <row r="42" spans="1:8" x14ac:dyDescent="0.2">
      <c r="B42" s="16"/>
      <c r="C42" s="17"/>
      <c r="D42" s="17"/>
      <c r="E42" s="17"/>
      <c r="F42" s="17"/>
    </row>
    <row r="43" spans="1:8" x14ac:dyDescent="0.2">
      <c r="B43" s="16"/>
      <c r="C43" s="17"/>
      <c r="D43" s="17"/>
      <c r="E43" s="17"/>
      <c r="F43" s="17"/>
    </row>
    <row r="44" spans="1:8" x14ac:dyDescent="0.2">
      <c r="B44" s="16"/>
      <c r="C44" s="17"/>
      <c r="D44" s="17"/>
      <c r="E44" s="17"/>
      <c r="F44" s="17"/>
    </row>
    <row r="45" spans="1:8" x14ac:dyDescent="0.2">
      <c r="B45" s="16"/>
      <c r="C45" s="17"/>
      <c r="D45" s="17"/>
      <c r="E45" s="17"/>
      <c r="F45" s="17"/>
    </row>
    <row r="46" spans="1:8" x14ac:dyDescent="0.2">
      <c r="B46" s="16"/>
      <c r="C46" s="17"/>
      <c r="D46" s="17"/>
      <c r="E46" s="17"/>
      <c r="F46" s="17"/>
    </row>
    <row r="47" spans="1:8" x14ac:dyDescent="0.2">
      <c r="B47" s="16"/>
      <c r="C47" s="17"/>
      <c r="D47" s="17"/>
      <c r="E47" s="17"/>
      <c r="F47" s="17"/>
    </row>
    <row r="48" spans="1:8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</sheetData>
  <mergeCells count="9">
    <mergeCell ref="A1:H1"/>
    <mergeCell ref="A28:A30"/>
    <mergeCell ref="E28:E30"/>
    <mergeCell ref="A39:H39"/>
    <mergeCell ref="A40:H40"/>
    <mergeCell ref="F28:F30"/>
    <mergeCell ref="D28:D30"/>
    <mergeCell ref="C28:C30"/>
    <mergeCell ref="B28:B30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2017-07-13T22:52:34Z</cp:lastPrinted>
  <dcterms:created xsi:type="dcterms:W3CDTF">2017-01-11T17:20:05Z</dcterms:created>
  <dcterms:modified xsi:type="dcterms:W3CDTF">2017-10-26T17:42:39Z</dcterms:modified>
</cp:coreProperties>
</file>