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7620" activeTab="2"/>
  </bookViews>
  <sheets>
    <sheet name="1er Trim" sheetId="1" r:id="rId1"/>
    <sheet name="2do Trim" sheetId="2" r:id="rId2"/>
    <sheet name="3er Trim" sheetId="3" r:id="rId3"/>
  </sheets>
  <definedNames>
    <definedName name="_xlnm.Print_Area" localSheetId="0">'1er Trim'!$C$1:$O$8</definedName>
    <definedName name="_xlnm.Print_Area" localSheetId="1">'2do Trim'!$C$1:$O$8</definedName>
    <definedName name="_xlnm.Print_Area" localSheetId="2">'3er Trim'!$C$1:$O$8</definedName>
    <definedName name="_xlnm.Print_Titles" localSheetId="0">'1er Trim'!$1:$8</definedName>
    <definedName name="_xlnm.Print_Titles" localSheetId="1">'2do Trim'!$1:$8</definedName>
    <definedName name="_xlnm.Print_Titles" localSheetId="2">'3er Trim'!$7:$8</definedName>
  </definedNames>
  <calcPr fullCalcOnLoad="1"/>
</workbook>
</file>

<file path=xl/sharedStrings.xml><?xml version="1.0" encoding="utf-8"?>
<sst xmlns="http://schemas.openxmlformats.org/spreadsheetml/2006/main" count="428" uniqueCount="187">
  <si>
    <t>Proyecto</t>
  </si>
  <si>
    <t>Contrato</t>
  </si>
  <si>
    <t>Obra</t>
  </si>
  <si>
    <t>Ubicación</t>
  </si>
  <si>
    <t>Costo total de 
Obra</t>
  </si>
  <si>
    <t>Metas</t>
  </si>
  <si>
    <t>Beneficiarios</t>
  </si>
  <si>
    <t>Evidencia de
Conclusión</t>
  </si>
  <si>
    <t>FAISM</t>
  </si>
  <si>
    <t>FFM</t>
  </si>
  <si>
    <t>Municipio de Celaya</t>
  </si>
  <si>
    <t>Avance
Fisico 
(%)</t>
  </si>
  <si>
    <t>Avance
Financiero
 (%)</t>
  </si>
  <si>
    <t>DGOP/FFM-002-2014</t>
  </si>
  <si>
    <t>DGOP/FFM-006-2014</t>
  </si>
  <si>
    <t>DGOP/FFM-008-2014</t>
  </si>
  <si>
    <t>DGOP/FFM-009-2014</t>
  </si>
  <si>
    <t>DGOP/MPAL-012-2014</t>
  </si>
  <si>
    <t>DGOP/FFM-015-2014</t>
  </si>
  <si>
    <t>MANTENIMIENTO DE CALLES Y AVENIDAS (RENIVELACION Y PAVIMENTACION DE CARPETA ASFALTICA EN CALLE CORAL ENTRE LAS CALLES BRILLANTE Y CASUARINAS COL. SAN JUANICO), MUNICIPIO DE CELAYA, GTO.</t>
  </si>
  <si>
    <t>MANTENIMIENTO DE CALLES Y CAMINOS (SUSTITUCION DE JUNTAS DE CALZADA TIPO WOSD 100 2DA. ETAPA EN LOS PUENTES DE AV. CONSTITUYENTES ENTRE LAS CALLES PASEO DEL BAJIO Y ANTONIO PLAZA, MUNICIPIO DE CELAYA, GTO.</t>
  </si>
  <si>
    <t>OBRAS COMPLEMENTARIAS PARA LA REALIZACION DE ANDADORES Y CORREDOR URBANO (PAVIMENTO DE CONCRETO HIDRAULICO, GUARNICIONES Y BANQUETAS, CALLE FERROCARRIL CENTRAL SUR, TRAMO: LEANDRO VALLE A INSURGENTES, COL. LAS AMERICAS) MUNICIPIO DE CELAYA, GTO.</t>
  </si>
  <si>
    <t>REHABILITACION DE PAVIMENTO ASFÁLTICO EN EJE NORPONIENTE MANUEL J. CLOUTHIER, QUINTA ETAPA (TRAMO: CAMINO A SAN JOSÉ DE GUANAJUATO A AV. TORRES LANDA) MUNICIPIO DE CELAYA, GTO.</t>
  </si>
  <si>
    <t>PROGRAMA DE RESTAURACION DE MONUMENTOS HISTORICOS (INTERVENCION DEL TEMPLO DEL CARMEN EN BARDA ATRIAL, MURO BIBLIOTECA Y BALAUSTRADA PERIMETRAL TEMPLO A NIVEL DE BOVEDA), MUNICIPIO DE CELAYA, GTO.</t>
  </si>
  <si>
    <t>OBRAS COMPLEMENTARIAS PARA EL FUNCIONAMIENTO DE LA CENTRAL DE EMERGENCIAS, MUNICIPIO DE CELAYA, GTO.</t>
  </si>
  <si>
    <t>Otros 
Fondos</t>
  </si>
  <si>
    <t>COL. SAN JUANICO</t>
  </si>
  <si>
    <t>CELAYA</t>
  </si>
  <si>
    <t>COL. LAS AMERICAS</t>
  </si>
  <si>
    <t>Monto
contratado</t>
  </si>
  <si>
    <t>1
OBRA</t>
  </si>
  <si>
    <t>12,000 M2
PAVIMENTO</t>
  </si>
  <si>
    <t>1 OBRA
COMPLEMENTARIA</t>
  </si>
  <si>
    <t>1,500
PERSONAS 
DIRECTAS</t>
  </si>
  <si>
    <t>340,387
PERSONAS</t>
  </si>
  <si>
    <t>10,000
PERSONAS</t>
  </si>
  <si>
    <t>300 PERSONAS DIRECTAS
340,400 INDIRECTAS</t>
  </si>
  <si>
    <t>200 
PERSONAS</t>
  </si>
  <si>
    <t>Información de Obras y Acciones Ejecutados con recurso del Ramo 33</t>
  </si>
  <si>
    <t>1er Trimestre 2014</t>
  </si>
  <si>
    <t>RECURSOS AUTORIZADOS</t>
  </si>
  <si>
    <t xml:space="preserve">FAISM: </t>
  </si>
  <si>
    <t>FFM:</t>
  </si>
  <si>
    <t>Monto del recurso Comprometido</t>
  </si>
  <si>
    <t>OBRA PÚBLICA MUNICIPAL 2014
$1,000,000.00</t>
  </si>
  <si>
    <t>DGOP/FFM-016-2014</t>
  </si>
  <si>
    <t>CONSTRUCCION DE GUARNICIONES Y BANQUETAS EN LA AV. MEXICO - JAPON EN EL TRAMO COMPRENDIDO ENTRE LAS CALLES SUR 9 Y EJE NORTE-SUR (INCLUYE BAHIA PARA AUTOBUSES), MUNICIPIO DE CELAYA, GTO.</t>
  </si>
  <si>
    <t>DGOP/FFM-017-2014</t>
  </si>
  <si>
    <t>CONSTRUCCION DE TECHADO PARA CANCHA DE USOS MULTIPLES EN ESCUELA SECUNDARIA "FRANCISCO VILLA" UBICADA EN MANUEL OROZCO Y BERRA ESQ. CON CALLE IGNACIO BORUNDA, COL. FOVISSSTE, MUNICIPIO DE CELAYA, GTO.</t>
  </si>
  <si>
    <t>COL. FOVISSTE</t>
  </si>
  <si>
    <t>DGOP/FFM-018-2014</t>
  </si>
  <si>
    <t>MANTENIMIENTO, FORTALECIMIENTO, LIMPIEZA Y DESAZOLVE DE CANALES, DRENES, ARROYOS Y RIOS DEL MUNICIPIO (REHABILITACION DEL ARROYO LA CRUZ Y FORMACION DE BORDO, TRAMO: CARRETERA JUAN MARTIN - RIO LAJA DEL KM 0+500 AL 2+740), MUNICIPIO DE CELAYA, GTO.</t>
  </si>
  <si>
    <t>DGOP/FFM/MPAL-019-2014</t>
  </si>
  <si>
    <t>CONTINUACION DE LOS TRABAJOS DE MANTENIMIENTO Y RESTAURACION DE LA CASA DEL DIEZMO (CON BASE EN EL MANUAL DE MANTENIMIENTO), RESTAURACION DE LA CASA DEL DIEZMO 2DA. ETAPA, MUNICIPIO DE CELAYA, GTO.</t>
  </si>
  <si>
    <t>1 
OBRA</t>
  </si>
  <si>
    <t>DGOP/FFM-020-2014</t>
  </si>
  <si>
    <t>CONTINUACION DE LOS TRABAJOS DE MANTENIMIENTO Y RESTAURACION DE LA CASA DE LA CULTURA (CON BASE EN EL MANUAL DE MANTENIMIENTO), RESTAURACION DE LA CASA DE LA CULTURA 2DA. ETAPA, MUNICIPIO DE CELAYA, GTO.</t>
  </si>
  <si>
    <t>DGOP/FFM-022-2014</t>
  </si>
  <si>
    <t>MANTENIMIENTO DE CALLES Y CAMINOS (REPARACIÓN DE LOSAS DE CONCRETO EN TODA LA PROFUNDIDAD, CALAFATEO DE JUNTAS TRASVERSALES Y LONGITUDINALES Y SUSTITUCION DE BROCALES PARA POZO DE VISITA EN VARIAS CALLES DE LA COMUNIDAD DE SAN JUAN DE LA VEGA), MUNICIPIO DE CELAYA, GTO.</t>
  </si>
  <si>
    <t>COMUNIDAD SAN JUAN DE LA VEGA</t>
  </si>
  <si>
    <t>DGOP/FFM-023-2014</t>
  </si>
  <si>
    <t>MANTENIMIENTO DE CALLES Y AVENIDAS (REHABILITACION DE FALLA GEOLOGICA, UBICADA EN BLVD. ADOLFO LOPEZ MATEOS ESQUINA CALLE LUIS CORTAZAR), MUNICIPIO DE CELAYA, GTO.</t>
  </si>
  <si>
    <t>DGOP/FFM-024-2014</t>
  </si>
  <si>
    <t>CONSTRUCCION, REHABILITACION Y MANTENIMIENTO DE ALUMBRADOS PUBLICOS EN PRINCIPALES VIALIDADES (INFRAESTRUCTURA DE ALUMBRADO PUBLICO EN ACCESO A COMUNIDAD EL BECERRO, TRAMO: CAMINO A SAN JOSE DE GUANAJUATO A CALLE MEZQUITE COMUNIDAD EL BECERRO), MUNICIPIO DE CELAYA, GTO.</t>
  </si>
  <si>
    <t>COMUNIDAD EL BECERRO</t>
  </si>
  <si>
    <t>DGOP/FAISM-025-2014</t>
  </si>
  <si>
    <t>CONSTRUCCION DE TECHADO PARA CANCHA DE USOS MULTIPLES EN PRIMARIA PROF. ELISEO BANDALA COL. VALLEHERMOSO, MUNICIPIO DE CELAYA, GTO.</t>
  </si>
  <si>
    <t>COL. VALLEHERMOSO</t>
  </si>
  <si>
    <t>DGOP/FAISM-026-2014</t>
  </si>
  <si>
    <t>CONSTRUCCION DE TECHADO PARA CANCHA DE USOS MULTIPLES EN ESCUELA PRIMARIA JOSE MARIA MORELOS COMUNIDAD RINCON DE TAMAYO, MUNICIPIO DE CELAYA, GTO.</t>
  </si>
  <si>
    <t>COMUNIDAD RINCON DE TAMAYO</t>
  </si>
  <si>
    <t>DGOP/FAISM-027-2014</t>
  </si>
  <si>
    <t>ACCIONES RURALES (AMPLIACION DE RED DE ELECTRIFICACION UBICADA EN CALLE PRIV. IGNACIO ALLENDE, COMUNIDAD LA CRUZ), MUNICIPIO DE CELAYA, GTO.</t>
  </si>
  <si>
    <t>COMUNIDAD LA CRUZ</t>
  </si>
  <si>
    <t>2do Trimestre 2014</t>
  </si>
  <si>
    <t>600
PERSONAS</t>
  </si>
  <si>
    <t>1,000
DIRECTAS
340,387
INDIRECTAS</t>
  </si>
  <si>
    <t>9,597
PERSONAS</t>
  </si>
  <si>
    <t>340,387
PERSONAS
INDIRECTAS</t>
  </si>
  <si>
    <t>2,619
PERSONAS</t>
  </si>
  <si>
    <t>552
PERSONAS</t>
  </si>
  <si>
    <t>400
PERSONAS</t>
  </si>
  <si>
    <t>3er Trimestre 2014</t>
  </si>
  <si>
    <t>DGOP/FFM-028-2014</t>
  </si>
  <si>
    <t>PROGRAMA DE RESTAURACION DE MONUMENTOS HISTORICOS (OBRAS DE MANTENIMIENTO EN MONUMENTO A FRANCISCO EDUARDO TRESGUERRAS), MUNICIPIO DE CELAYA, GTO.</t>
  </si>
  <si>
    <t>DGOP/FFM-029-2014</t>
  </si>
  <si>
    <t>TECHUMBRE EN AREA COMUN (PATIO CIVICO) EN PLANTEL CONALEP CELAYA, GTO.</t>
  </si>
  <si>
    <t>DGOP/FFM-030-2014</t>
  </si>
  <si>
    <t>MANTENIMIENTO DE CAMINOS (APLICACION DE RIEGO DE SELLO Y CONSTRUCCION DE GUARNICIONES EN CALLE JOSE MARIA RODRIGUEZ, COMUNIDAD RINCON DE TAMAYO), MUNICIPIO DE CELAYA, GTO.</t>
  </si>
  <si>
    <t>DGOP/FFM-031-2014</t>
  </si>
  <si>
    <t xml:space="preserve">MANTENIMIENTO DE CALLES, CAMINOS Y AVENIDAS (REHABILITACION DE FALLAS GEOLOGICAS UBICADAS EN: 1) CALLE FRANCISCO I. MADERO, TRAMO: CALLE GUADALUPE - CALLE VENUSTIANO CARRANZA; 2) CALLE 5 DE MAYO, TRAMO: CALLE GUADALUPE - CALLE RIVAPALACIO Y 3) CALLE PRIMO VERDAD, TRAMO: CALLE GUANAJUATO - CALLE 20 DE NOVIEMBRE, COL. ALAMEDA), MUNICIPIO DE CELAYA, GTO. </t>
  </si>
  <si>
    <t>DGOP/FAISM-032-2014</t>
  </si>
  <si>
    <t>PAVIMENTACION DE CONCRETO HIDRAULICO, GUARNICIONES Y BANQUETAS DE CALLE DIVISION DEL NORTE Y PRIVADA DIVISION DEL NORTE, TRAMO: VICENTE GUERRERO A EMILIANO ZAPATA Y DE DIVISION DEL NORTE A FONDO DE CALLE, COM. SAN ELIAS, MUNICIPIO DE CELAYA, GTO.</t>
  </si>
  <si>
    <t>COM. SAN ELIAS</t>
  </si>
  <si>
    <t>DGOP/FAISM-033-2014</t>
  </si>
  <si>
    <t>PAVIMENTACION DE CONCRETO HIDRAULICO, GUARNICIONES Y BANQUETAS DE CALLE MIGUEL HIDALGO, TRAMO: EMILIANO ZAPATA - CALLE INDEPENDENCIA, COM. EL BECERRO, MUNICIPIO DE CELAYA, GTO.</t>
  </si>
  <si>
    <t>COM. EL BECERRO</t>
  </si>
  <si>
    <t>DGOP/FAISM-034-2014</t>
  </si>
  <si>
    <t>PAVIMENTACION DE CONCRETO HIDRAULICO, GUARNICIONES Y BANQUETAS DE CALLE BENITO JUAREZ, TRAMO: ALBINO GARCIA - LAZARO CARDENAS, COM. RINCON DE TAMAYO, MUNICIPIO DE CELAYA, GTO.</t>
  </si>
  <si>
    <t>COM. RINCON DE TAMAYO</t>
  </si>
  <si>
    <t>DGOP/FAISM-035-2014</t>
  </si>
  <si>
    <t>PAVIMENTACION DE CONCRETO HIDRAULICO, GUARNICIONES Y BANQUETAS DE CALLE ROBERTO OLIVEROS, TRAMO: DIAZ ORDAZ - ADOLFO LOPEZ MATEOS, COM. GASCA, MUNICIPIO DE CELAYA, GTO.</t>
  </si>
  <si>
    <t>COM. GASCA</t>
  </si>
  <si>
    <t>DGOP/SDES/FFM-036-2014</t>
  </si>
  <si>
    <t>PLAN DE MODERNIZACIÓN EN EL RUBRO DE INFRAESTRUCTURA DEL MERCADO SAN JUAN DE LA VEGA DEL MUNICIPIO DE CELAYA, GUANAJUATO (QUINTA ETAPA)</t>
  </si>
  <si>
    <t>COM. SAN JUAN DE LA VEGA</t>
  </si>
  <si>
    <t>DGOP/FFM-044-2014</t>
  </si>
  <si>
    <t>MANTENIMIENTO DE CALLES, CAMINOS Y AVENIDAS (REHABILITACION DE FALLAS GEOLOGICAS UBICADAS EN: 1) CALLE GUANAJUATO, TRAMO: CALLE PRIMO VERDAD Y CALLE NUEVO LEON; 2) CALLE FRESNILLO, TRAMO: CALLE RÍO BRAVO Y CALLE COAHUILA; 3) PRIVADA FRESNILLO Y 4) PRIVADA SONORA; DE LA COL. ALAMEDA, MUNICIPIO DE CELAYA, GTO.</t>
  </si>
  <si>
    <t>DGOP/CECYTEG/FAISM-045-2014</t>
  </si>
  <si>
    <t>CONSTRUCCION DE AULA DE USOS MULTIPLES EN EL PLANTEL CECYTEG SAN JUAN DE LA VEGA, MUNICIPIO DE CELAYA, GTO.</t>
  </si>
  <si>
    <t>DGOP/FAISM-046-2014</t>
  </si>
  <si>
    <t>PAVIMENTO DE CONCRETO HIDRAULICO, GUARNICIONES Y BANQUETAS DE LA CALLE GUADALUPE TRAMO: IGNACIO ALLENDE A SEMBRADIO DE LA COMUNIDAD LA CRUZ, MUNICIPIO DE CELAYA, GTO.</t>
  </si>
  <si>
    <t>COM. LA CRUZ</t>
  </si>
  <si>
    <t>DGOP/CODE/MPAL-050-2014</t>
  </si>
  <si>
    <t>CONSTRUCCION DE GIMNASIO DE VOLEIBOL EN LA UNIDAD DEPORTIVA MIGUEL ALEMAN VALDEZ EN EL MUNICIPIO DE CELAYA, GTO. (SEGUNDA ETAPA)</t>
  </si>
  <si>
    <t>DGOP/FFM-051-2014</t>
  </si>
  <si>
    <t>CONSTRUCCION, REHABILITACION Y MANTENIMIENTO DE ALUMBRADO PUBLICO EN PRINCIPALES VIALIDADES (INFRAESTRUCTURA DE ALUMBRADOS PUBLICOS) DE: 1) AV. QUETZALLI CUERPO ORIENTE, TRAMO: PERICOS A CAMINO A SAN JOSE DE GUANAJUATO Y 2) LADO ORIENTE DEL EDIFICIO C4, EN EL MUNICIPIO DE CELAYA, GTO.</t>
  </si>
  <si>
    <t>DGOP/FFM-052-2014</t>
  </si>
  <si>
    <t>MANTENIMIENTO, FORTALECIMIENTO, LIMPIEZA Y DESASOLVE DE CANALES, DRENES, ARROYOS Y RIOS DEL MUNICIPIO (DESASOLVE Y RECTIFICACION DEL DREN EXISTENTE DEL KM 0+000 AL 3+280 EN LA LOCALIDAD DE LOS AGUIRRE) MUNICIPIO DE CELAYA, GTO.</t>
  </si>
  <si>
    <t>LOCALIDAD DE LOS AGUIRRE</t>
  </si>
  <si>
    <t>DGOP/FFM-053-2014</t>
  </si>
  <si>
    <t>MANTENIMIENTO, FORTALECIMIENTO, LIMPIEZA Y DESASOLVE DE CANALES, DRENES, ARROYOS Y RIOS DEL MUNICIPIO (DESASOLVE Y RECTIFICACION DEL DREN EXISTENTE DEL KM 0+100 AL 0+969 EN LA LOCALIDAD DE JAUREGUI) MUNICIPIO DE CELAYA, GTO.</t>
  </si>
  <si>
    <t>LOCALIDAD DE JAUREGUI</t>
  </si>
  <si>
    <t>DGOP/FFM-055-2014</t>
  </si>
  <si>
    <t>MANTENIMIENTO DE CALLES, CAMINOS Y AVENIDAS (REHABILITACION DE FALLAS GEOLOGICAS, UBICADAS EN: 1) CALLES COAHUILA Y LA PAZ COL. ALAMEDA; 2) CALLES PLAN DE AYUTLA NORTE Y MA. DOLORES AVELLANAL ZONA CENTRO; 3) CALLE ALVARADO TEZOZOMOC COL. FOVISSSTE Y 4) CALLE MANUEL OROZCO Y BERRA COL. FOVISSSTE, MUNICIPIO DE CELAYA, GTO.</t>
  </si>
  <si>
    <t>DGOP/FAISM-056-2014</t>
  </si>
  <si>
    <t>PAVIMENTO HIDRAULICO, GUARNICIONES Y BANQUETAS DE LA CALLE PRIVADA HIDALGO, TRAMO: ADOLFO LOPEZ MATEOS A CASA DE FIDEL NOLASCO EN LA COMUNIDAD DE TRES PUENTES, MUNICIPIO DE CELAYA, GTO.</t>
  </si>
  <si>
    <t>COM. TRES PUENTES</t>
  </si>
  <si>
    <t>DGOP/FFM-057-2014</t>
  </si>
  <si>
    <t>ACCIONES RURALES (TENDIDO DE CONCRETO ASFALTICO EN CAMINO A PLANCARTE - TENERIA), MUNICIPIO DE CELAYA, GTO.</t>
  </si>
  <si>
    <t>DGOP/FAISM-058-2014</t>
  </si>
  <si>
    <t>PAVIMENTO DE CONCRETO HIDRAULICO, GUARNICIONES Y BANQUETAS DE LA CALLE 16 DE SEPTIEMBRE, TRAMO: BENITO JUAREZ A CALLE IGNACIO ALLENDE EN LA COMUNIDAD DE PRESA BLANCA, MUNICIPIO DE CELAYA, GTO.</t>
  </si>
  <si>
    <t>COM. PRESA BLANCA</t>
  </si>
  <si>
    <t>DGOP/FAISM-060-2014</t>
  </si>
  <si>
    <t>PAVIMENTACION DE CONCRETO HIDRAULICO, GUARNICIONES Y BANQUETAS DE CALLE IGNACIO ALLENDE, TRAMO: TEMPLO - FINAL DE CALLE IGNACIO ALLENDE, COM. SANTA TERESA, MUNICIPIO DE CELAYA, GTO.</t>
  </si>
  <si>
    <t>COM. SANTA TERESA</t>
  </si>
  <si>
    <t>DGOP/FAISM-061-2014</t>
  </si>
  <si>
    <t>PAVIMENTACION DE CONCRETO HIDRAULICO, GUARNICIONES Y BANQUETAS DE CALLE PRIVADA MORELOS, TRAMO: AV. MORELOS - CASA DE KATIA MARTINEZ, COM. LA CRUZ, MUNICIPIO DE CELAYA, GTO.</t>
  </si>
  <si>
    <t>DGOP/FAISM-062-2014</t>
  </si>
  <si>
    <t>PAVIMENTACION DE CONCRETO HIDRAULICO, GUARNICIONES Y BANQUETAS DE CALLE GUATEMALA, TRAMO: CENTROAMERICA - FINAL DE LA CALLE, COM. PLANCARTE, MUNICIPIO DE CELAYA, GTO.</t>
  </si>
  <si>
    <t>COM. PLANCARTE</t>
  </si>
  <si>
    <t>DGOP/FFM-063-2014</t>
  </si>
  <si>
    <t>REHABILITACION DE CALLES, CAMINOS Y AVENIDAS (ENTRONQUE CON CARRILES DE DESACELERACION Y ACELERACION A PRESA BLANCA), MUNICIPIO DE CELAYA, GTO.</t>
  </si>
  <si>
    <t>DGOP/FAISM-064-2014</t>
  </si>
  <si>
    <t>PAVIMENTO ASFALTICO, GUARNICIONES Y BANQUETAS DE LA CALLE MONTERREY, TRAMO: CASA DE ANGEL PEREZ A FINAL DE LA CALLE MONTERREY, COMUNIDAD DE SAN ANTONIO ESPINOZA, MUNICIPIO DE CELAYA, GTO.</t>
  </si>
  <si>
    <t>COM. SAN ANTONIO ESPINOZA</t>
  </si>
  <si>
    <t>DGOP/FAISM-071-2014</t>
  </si>
  <si>
    <t>PAVIMENTACION DE CONCRETO HIDRAULICO, GUARNICIONES Y BANQUETAS CALLE LEANDRO VALLE, TRAMO: FRANCISCO I. MADERO - EMILIANO ZAPATA, COM. ROQUE; MUNICIPIO DE CELAYA, GTO.</t>
  </si>
  <si>
    <t>COM. ROQUE</t>
  </si>
  <si>
    <t>DGOP/FAISM-072-2014</t>
  </si>
  <si>
    <t>PAVIMENTACION DE CONCRETO HIDRAULICO, GUARNICIONES Y BANQUETAS DE CALLE ALDAMA, TRAMO: GENERAL ANAYA - GUANAJUATO, COM. LA LAJA; MUNICIPIO DE CELAYA, GTO.</t>
  </si>
  <si>
    <t>COM. LA LAJA</t>
  </si>
  <si>
    <t>DGOP/FFM-073-2014</t>
  </si>
  <si>
    <t>REHABILITACION DE CALLES, CAMINOS Y AVENIDAS (REVESTIMIENTO DE CAMINO RURAL EN LA COMUNIDAD EL PUESTO 845 ML) MUNICIPIO DE CELAYA, GTO.</t>
  </si>
  <si>
    <t>COM. EL PUESTO</t>
  </si>
  <si>
    <t>DGOP/FAISM-074-2014</t>
  </si>
  <si>
    <t>PAVIMENTACION DE CONCRETO HIDRAULICO CALLE FRANCISCO I. MADERO, TRAMO: BENITO MORENO - MADERO, COMUNIDAD LA CONCEPCION; MUNICIPIO DE CELAYA, GTO.</t>
  </si>
  <si>
    <t>COM. LA CONCEPCIÓN</t>
  </si>
  <si>
    <t>DGOP/FAISM-076-2014</t>
  </si>
  <si>
    <t>PAVIMENTACION DE CONCRETO HIDRAULICO, GUARNICIONES Y BANQUETAS CALLE FLORES MAGON, TRAMO: ABASOLO - 4A. PRIVADA FLORES MAGON COMUNIDAD LA AURORA, MUNICIPIO DE CELAYA, GTO.</t>
  </si>
  <si>
    <t>COM. LA AURORA</t>
  </si>
  <si>
    <t>DGOP/FAISM-077-2014</t>
  </si>
  <si>
    <t>PAVIMENTACION DE CONCRETO HIDRAULICO, GUARNICIONES Y BANQUETAS CALLE NICARAGUA, TRAMO: CENTROAMERICA - GUADALUPE COMUNIDAD DE PLANCARTE, MUNICIPIO DE CELAYA, GTO.</t>
  </si>
  <si>
    <t>ACTA DE ENTREGA-RECEPCIÓN</t>
  </si>
  <si>
    <t>%</t>
  </si>
  <si>
    <t>340,400
PERSONAS</t>
  </si>
  <si>
    <t>300
PERSONAS</t>
  </si>
  <si>
    <t>1,900 
PERSONAS</t>
  </si>
  <si>
    <t>10,324
PERSONAS</t>
  </si>
  <si>
    <t>2,200
PERSONAS</t>
  </si>
  <si>
    <t>1,843
PERSONAS</t>
  </si>
  <si>
    <t>3,433
PERSONAS</t>
  </si>
  <si>
    <t>1,000
PERSONAS</t>
  </si>
  <si>
    <t>1,756
PERSONAS</t>
  </si>
  <si>
    <t>2,689
PERSONAS</t>
  </si>
  <si>
    <t>373
PERSONAS</t>
  </si>
  <si>
    <t>6,702
PERSONAS</t>
  </si>
  <si>
    <t>1,881
PERSONAS</t>
  </si>
  <si>
    <t>1,781
PERSONAS</t>
  </si>
  <si>
    <t>1,980
PERSONAS</t>
  </si>
  <si>
    <t>795
PERSONAS</t>
  </si>
  <si>
    <t>3,900
PERSONAS</t>
  </si>
  <si>
    <t>2,075
PERSONAS</t>
  </si>
  <si>
    <t>1,249
PERSONAS</t>
  </si>
  <si>
    <t>539
PERSONAS</t>
  </si>
  <si>
    <t>2.605
PERSONAS</t>
  </si>
  <si>
    <t>900
PERSONAS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</si>
</sst>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$&quot;#,##0.00"/>
  </numFmts>
  <fonts count="57">
    <font>
      <sz val="11"/>
      <color indexed="8"/>
      <name val="Calibri"/>
      <family val="2"/>
    </font>
    <font>
      <sz val="14"/>
      <color indexed="9"/>
      <name val="Trajan Pro"/>
      <family val="1"/>
    </font>
    <font>
      <b/>
      <sz val="12"/>
      <color indexed="23"/>
      <name val="Trajan Pro"/>
      <family val="1"/>
    </font>
    <font>
      <sz val="8"/>
      <color indexed="8"/>
      <name val="Adobe Caslon Pro"/>
      <family val="1"/>
    </font>
    <font>
      <sz val="11"/>
      <color indexed="8"/>
      <name val="Adobe Caslon Pro"/>
      <family val="1"/>
    </font>
    <font>
      <b/>
      <sz val="10"/>
      <name val="Adobe Caslon Pro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CG Omega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name val="Adobe Caslon Pro"/>
      <family val="1"/>
    </font>
    <font>
      <b/>
      <sz val="11"/>
      <name val="Calibri"/>
      <family val="2"/>
    </font>
    <font>
      <b/>
      <sz val="12"/>
      <name val="CG Omega"/>
      <family val="2"/>
    </font>
    <font>
      <sz val="12"/>
      <name val="CG Omega"/>
      <family val="2"/>
    </font>
    <font>
      <b/>
      <sz val="14"/>
      <name val="CG Omeg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rgb="FFA5A5A5"/>
      </left>
      <right style="hair">
        <color rgb="FFA5A5A5"/>
      </right>
      <top style="hair">
        <color rgb="FFA5A5A5"/>
      </top>
      <bottom/>
    </border>
    <border>
      <left style="hair">
        <color rgb="FFA5A5A5"/>
      </left>
      <right/>
      <top style="hair">
        <color rgb="FFA5A5A5"/>
      </top>
      <bottom/>
    </border>
    <border>
      <left/>
      <right/>
      <top style="medium">
        <color rgb="FFA5A5A5"/>
      </top>
      <bottom style="hair">
        <color rgb="FFA5A5A5"/>
      </bottom>
    </border>
    <border>
      <left style="medium">
        <color rgb="FFA5A5A5"/>
      </left>
      <right style="hair">
        <color rgb="FFA5A5A5"/>
      </right>
      <top style="hair">
        <color rgb="FFA5A5A5"/>
      </top>
      <bottom style="medium">
        <color theme="0" tint="-0.3499799966812134"/>
      </bottom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 style="thin"/>
    </border>
    <border>
      <left style="hair">
        <color rgb="FFA5A5A5"/>
      </left>
      <right style="medium">
        <color rgb="FFA5A5A5"/>
      </right>
      <top style="hair">
        <color rgb="FFA5A5A5"/>
      </top>
      <bottom style="medium">
        <color theme="0" tint="-0.3499799966812134"/>
      </bottom>
    </border>
    <border>
      <left/>
      <right/>
      <top style="thin">
        <color theme="0" tint="-0.3499799966812134"/>
      </top>
      <bottom style="medium">
        <color rgb="FFA5A5A5"/>
      </bottom>
    </border>
    <border>
      <left/>
      <right/>
      <top/>
      <bottom style="thin">
        <color theme="0" tint="-0.3499799966812134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medium">
        <color theme="0" tint="-0.3499799966812134"/>
      </left>
      <right/>
      <top style="medium">
        <color rgb="FFA5A5A5"/>
      </top>
      <bottom style="hair">
        <color rgb="FFA5A5A5"/>
      </bottom>
    </border>
    <border>
      <left style="hair">
        <color rgb="FFA5A5A5"/>
      </left>
      <right/>
      <top style="medium">
        <color rgb="FFA5A5A5"/>
      </top>
      <bottom style="hair">
        <color rgb="FFA5A5A5"/>
      </bottom>
    </border>
    <border>
      <left/>
      <right style="medium">
        <color rgb="FFA5A5A5"/>
      </right>
      <top style="medium">
        <color rgb="FFA5A5A5"/>
      </top>
      <bottom style="hair">
        <color rgb="FFA5A5A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8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9" fontId="7" fillId="0" borderId="0" xfId="5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3" fontId="14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wrapText="1"/>
    </xf>
    <xf numFmtId="43" fontId="1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4" fontId="9" fillId="0" borderId="0" xfId="52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 indent="1"/>
    </xf>
    <xf numFmtId="164" fontId="9" fillId="0" borderId="11" xfId="0" applyNumberFormat="1" applyFont="1" applyBorder="1" applyAlignment="1">
      <alignment horizontal="right" vertical="center" wrapText="1" indent="1"/>
    </xf>
    <xf numFmtId="44" fontId="19" fillId="0" borderId="11" xfId="48" applyFont="1" applyFill="1" applyBorder="1" applyAlignment="1">
      <alignment horizontal="right" vertical="center"/>
    </xf>
    <xf numFmtId="9" fontId="7" fillId="0" borderId="11" xfId="55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164" fontId="9" fillId="0" borderId="11" xfId="0" applyNumberFormat="1" applyFont="1" applyFill="1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9" fillId="0" borderId="11" xfId="0" applyFont="1" applyFill="1" applyBorder="1" applyAlignment="1">
      <alignment horizontal="right" vertical="center" wrapText="1" indent="1"/>
    </xf>
    <xf numFmtId="0" fontId="0" fillId="0" borderId="11" xfId="0" applyFill="1" applyBorder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horizontal="right" vertical="center"/>
    </xf>
    <xf numFmtId="43" fontId="14" fillId="0" borderId="0" xfId="0" applyNumberFormat="1" applyFont="1" applyFill="1" applyBorder="1" applyAlignment="1">
      <alignment horizontal="right" vertical="center"/>
    </xf>
    <xf numFmtId="9" fontId="7" fillId="0" borderId="0" xfId="55" applyFont="1" applyFill="1" applyBorder="1" applyAlignment="1">
      <alignment horizontal="right" vertical="center"/>
    </xf>
    <xf numFmtId="43" fontId="1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9" fontId="10" fillId="0" borderId="11" xfId="55" applyFont="1" applyFill="1" applyBorder="1" applyAlignment="1">
      <alignment horizontal="center" vertical="center"/>
    </xf>
    <xf numFmtId="2" fontId="10" fillId="0" borderId="11" xfId="5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0" fontId="10" fillId="0" borderId="11" xfId="55" applyNumberFormat="1" applyFont="1" applyFill="1" applyBorder="1" applyAlignment="1">
      <alignment horizontal="center" vertical="center"/>
    </xf>
    <xf numFmtId="9" fontId="0" fillId="0" borderId="11" xfId="55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5" fontId="23" fillId="0" borderId="21" xfId="48" applyNumberFormat="1" applyFont="1" applyFill="1" applyBorder="1" applyAlignment="1">
      <alignment horizontal="right" vertical="center" wrapText="1"/>
    </xf>
    <xf numFmtId="165" fontId="23" fillId="0" borderId="21" xfId="48" applyNumberFormat="1" applyFont="1" applyFill="1" applyBorder="1" applyAlignment="1">
      <alignment vertical="center" wrapText="1"/>
    </xf>
    <xf numFmtId="164" fontId="9" fillId="0" borderId="22" xfId="0" applyNumberFormat="1" applyFont="1" applyBorder="1" applyAlignment="1">
      <alignment horizontal="right" vertical="center" wrapText="1" indent="1"/>
    </xf>
    <xf numFmtId="44" fontId="19" fillId="0" borderId="10" xfId="48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44" fontId="9" fillId="0" borderId="11" xfId="48" applyFont="1" applyFill="1" applyBorder="1" applyAlignment="1">
      <alignment horizontal="center" vertical="center" wrapText="1"/>
    </xf>
    <xf numFmtId="44" fontId="17" fillId="0" borderId="11" xfId="48" applyFont="1" applyBorder="1" applyAlignment="1">
      <alignment horizontal="center" vertical="center"/>
    </xf>
    <xf numFmtId="44" fontId="9" fillId="0" borderId="11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44" fontId="9" fillId="0" borderId="11" xfId="48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1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3" fontId="14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2" fontId="10" fillId="0" borderId="0" xfId="55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9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5" fontId="23" fillId="0" borderId="21" xfId="4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44" fontId="19" fillId="0" borderId="10" xfId="48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4" fontId="19" fillId="0" borderId="11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10" fillId="0" borderId="11" xfId="0" applyNumberFormat="1" applyFont="1" applyBorder="1" applyAlignment="1">
      <alignment horizontal="center" vertical="center"/>
    </xf>
    <xf numFmtId="0" fontId="9" fillId="0" borderId="11" xfId="53" applyFont="1" applyFill="1" applyBorder="1" applyAlignment="1">
      <alignment horizontal="center" vertical="center" wrapText="1"/>
      <protection/>
    </xf>
    <xf numFmtId="4" fontId="10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4" fontId="19" fillId="0" borderId="22" xfId="48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rmal 2" xfId="52"/>
    <cellStyle name="Normal 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showGridLines="0" zoomScale="70" zoomScaleNormal="70" zoomScaleSheetLayoutView="100" zoomScalePageLayoutView="0" workbookViewId="0" topLeftCell="B1">
      <pane xSplit="4" ySplit="9" topLeftCell="F13" activePane="bottomRight" state="frozen"/>
      <selection pane="topLeft" activeCell="B1" sqref="B1"/>
      <selection pane="topRight" activeCell="F1" sqref="F1"/>
      <selection pane="bottomLeft" activeCell="B8" sqref="B8"/>
      <selection pane="bottomRight" activeCell="H14" sqref="H14"/>
    </sheetView>
  </sheetViews>
  <sheetFormatPr defaultColWidth="11.421875" defaultRowHeight="15"/>
  <cols>
    <col min="1" max="1" width="4.57421875" style="0" hidden="1" customWidth="1"/>
    <col min="2" max="2" width="5.57421875" style="0" customWidth="1"/>
    <col min="3" max="3" width="23.7109375" style="6" customWidth="1"/>
    <col min="4" max="4" width="48.8515625" style="0" customWidth="1"/>
    <col min="5" max="5" width="19.28125" style="13" customWidth="1"/>
    <col min="6" max="6" width="15.421875" style="0" customWidth="1"/>
    <col min="7" max="7" width="11.28125" style="13" customWidth="1"/>
    <col min="8" max="8" width="13.8515625" style="0" customWidth="1"/>
    <col min="9" max="9" width="17.8515625" style="18" customWidth="1"/>
    <col min="10" max="10" width="16.7109375" style="0" customWidth="1"/>
    <col min="11" max="11" width="18.8515625" style="13" customWidth="1"/>
    <col min="12" max="12" width="15.7109375" style="0" bestFit="1" customWidth="1"/>
    <col min="13" max="13" width="11.8515625" style="0" customWidth="1"/>
    <col min="14" max="14" width="12.8515625" style="0" bestFit="1" customWidth="1"/>
    <col min="15" max="15" width="15.00390625" style="0" customWidth="1"/>
    <col min="16" max="16" width="20.140625" style="0" customWidth="1"/>
  </cols>
  <sheetData>
    <row r="1" spans="2:44" ht="45" customHeight="1">
      <c r="B1" s="41"/>
      <c r="C1" s="165" t="s">
        <v>38</v>
      </c>
      <c r="D1" s="165"/>
      <c r="E1" s="165"/>
      <c r="F1" s="165"/>
      <c r="G1" s="165"/>
      <c r="H1" s="165"/>
      <c r="I1" s="165"/>
      <c r="J1" s="165"/>
      <c r="K1" s="165"/>
      <c r="L1" s="165"/>
      <c r="M1" s="164" t="s">
        <v>39</v>
      </c>
      <c r="N1" s="164"/>
      <c r="O1" s="164"/>
      <c r="P1" s="1"/>
      <c r="S1" s="2"/>
      <c r="T1" s="2"/>
      <c r="U1" s="2"/>
      <c r="V1" s="2"/>
      <c r="W1" s="2"/>
      <c r="X1" s="2"/>
      <c r="Z1" s="7"/>
      <c r="AA1" s="7"/>
      <c r="AB1" s="7"/>
      <c r="AC1" s="7"/>
      <c r="AD1" s="3"/>
      <c r="AE1" s="3"/>
      <c r="AL1" s="4"/>
      <c r="AM1" s="4"/>
      <c r="AN1" s="4"/>
      <c r="AO1" s="4"/>
      <c r="AP1" s="4"/>
      <c r="AQ1" s="4"/>
      <c r="AR1" s="4"/>
    </row>
    <row r="2" spans="2:44" ht="18.75" customHeight="1">
      <c r="B2" s="41"/>
      <c r="C2" s="166" t="s">
        <v>10</v>
      </c>
      <c r="D2" s="166"/>
      <c r="E2" s="166"/>
      <c r="F2" s="166"/>
      <c r="G2" s="166"/>
      <c r="H2" s="166"/>
      <c r="I2" s="166"/>
      <c r="J2" s="166"/>
      <c r="K2" s="166"/>
      <c r="L2" s="166"/>
      <c r="M2" s="42"/>
      <c r="N2" s="42"/>
      <c r="O2" s="42"/>
      <c r="P2" s="1"/>
      <c r="S2" s="2"/>
      <c r="T2" s="2"/>
      <c r="U2" s="2"/>
      <c r="V2" s="2"/>
      <c r="W2" s="2"/>
      <c r="X2" s="2"/>
      <c r="Z2" s="7"/>
      <c r="AA2" s="7"/>
      <c r="AB2" s="7"/>
      <c r="AC2" s="7"/>
      <c r="AD2" s="2"/>
      <c r="AE2" s="2"/>
      <c r="AL2" s="4"/>
      <c r="AM2" s="4"/>
      <c r="AN2" s="4"/>
      <c r="AO2" s="4"/>
      <c r="AP2" s="4"/>
      <c r="AQ2" s="4"/>
      <c r="AR2" s="4"/>
    </row>
    <row r="3" spans="2:44" s="87" customFormat="1" ht="18.75" customHeight="1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70"/>
      <c r="N3" s="70"/>
      <c r="O3" s="70"/>
      <c r="P3" s="1"/>
      <c r="S3" s="2"/>
      <c r="T3" s="2"/>
      <c r="U3" s="2"/>
      <c r="V3" s="2"/>
      <c r="W3" s="2"/>
      <c r="X3" s="2"/>
      <c r="Z3" s="7"/>
      <c r="AA3" s="7"/>
      <c r="AB3" s="7"/>
      <c r="AC3" s="7"/>
      <c r="AD3" s="2"/>
      <c r="AE3" s="2"/>
      <c r="AL3" s="4"/>
      <c r="AM3" s="4"/>
      <c r="AN3" s="4"/>
      <c r="AO3" s="4"/>
      <c r="AP3" s="4"/>
      <c r="AQ3" s="4"/>
      <c r="AR3" s="4"/>
    </row>
    <row r="4" spans="2:44" s="87" customFormat="1" ht="18.75" customHeight="1">
      <c r="B4" s="88"/>
      <c r="C4" s="89"/>
      <c r="D4" s="89"/>
      <c r="E4" s="89"/>
      <c r="F4" s="89"/>
      <c r="G4" s="89"/>
      <c r="H4" s="166" t="s">
        <v>40</v>
      </c>
      <c r="I4" s="166"/>
      <c r="J4" s="166"/>
      <c r="K4" s="166"/>
      <c r="L4" s="90"/>
      <c r="M4" s="70"/>
      <c r="N4" s="70"/>
      <c r="O4" s="70"/>
      <c r="P4" s="1"/>
      <c r="S4" s="2"/>
      <c r="T4" s="2"/>
      <c r="U4" s="2"/>
      <c r="V4" s="2"/>
      <c r="W4" s="2"/>
      <c r="X4" s="2"/>
      <c r="Z4" s="7"/>
      <c r="AA4" s="7"/>
      <c r="AB4" s="7"/>
      <c r="AC4" s="7"/>
      <c r="AD4" s="2"/>
      <c r="AE4" s="2"/>
      <c r="AL4" s="4"/>
      <c r="AM4" s="4"/>
      <c r="AN4" s="4"/>
      <c r="AO4" s="4"/>
      <c r="AP4" s="4"/>
      <c r="AQ4" s="4"/>
      <c r="AR4" s="4"/>
    </row>
    <row r="5" spans="2:44" s="87" customFormat="1" ht="18.75" customHeight="1">
      <c r="B5" s="88"/>
      <c r="C5" s="89"/>
      <c r="D5" s="89"/>
      <c r="E5" s="89"/>
      <c r="F5" s="89"/>
      <c r="G5" s="89"/>
      <c r="H5" s="91" t="s">
        <v>41</v>
      </c>
      <c r="I5" s="96">
        <v>60518553</v>
      </c>
      <c r="J5" s="92" t="s">
        <v>42</v>
      </c>
      <c r="K5" s="95">
        <v>101431543.5</v>
      </c>
      <c r="L5" s="90"/>
      <c r="M5" s="70"/>
      <c r="N5" s="70"/>
      <c r="O5" s="70"/>
      <c r="P5" s="1"/>
      <c r="S5" s="2"/>
      <c r="T5" s="2"/>
      <c r="U5" s="2"/>
      <c r="V5" s="2"/>
      <c r="W5" s="2"/>
      <c r="X5" s="2"/>
      <c r="Z5" s="7"/>
      <c r="AA5" s="7"/>
      <c r="AB5" s="7"/>
      <c r="AC5" s="7"/>
      <c r="AD5" s="2"/>
      <c r="AE5" s="2"/>
      <c r="AL5" s="4"/>
      <c r="AM5" s="4"/>
      <c r="AN5" s="4"/>
      <c r="AO5" s="4"/>
      <c r="AP5" s="4"/>
      <c r="AQ5" s="4"/>
      <c r="AR5" s="4"/>
    </row>
    <row r="6" spans="2:15" ht="19.5" customHeight="1" thickBot="1">
      <c r="B6" s="41"/>
      <c r="C6" s="43"/>
      <c r="D6" s="41"/>
      <c r="E6" s="44"/>
      <c r="F6" s="41"/>
      <c r="G6" s="44"/>
      <c r="H6" s="41"/>
      <c r="I6" s="93"/>
      <c r="J6" s="41"/>
      <c r="K6" s="94"/>
      <c r="L6" s="41"/>
      <c r="M6" s="41"/>
      <c r="N6" s="41"/>
      <c r="O6" s="41"/>
    </row>
    <row r="7" spans="1:15" s="6" customFormat="1" ht="21" customHeight="1">
      <c r="A7" s="5"/>
      <c r="B7" s="46"/>
      <c r="C7" s="158" t="s">
        <v>0</v>
      </c>
      <c r="D7" s="159"/>
      <c r="E7" s="159"/>
      <c r="F7" s="77"/>
      <c r="G7" s="163" t="s">
        <v>43</v>
      </c>
      <c r="H7" s="159"/>
      <c r="I7" s="159"/>
      <c r="J7" s="159"/>
      <c r="K7" s="160"/>
      <c r="L7" s="161"/>
      <c r="M7" s="161"/>
      <c r="N7" s="161"/>
      <c r="O7" s="162"/>
    </row>
    <row r="8" spans="1:15" s="76" customFormat="1" ht="51.75" customHeight="1" thickBot="1">
      <c r="A8" s="73"/>
      <c r="B8" s="73"/>
      <c r="C8" s="78" t="s">
        <v>1</v>
      </c>
      <c r="D8" s="79" t="s">
        <v>2</v>
      </c>
      <c r="E8" s="74" t="s">
        <v>3</v>
      </c>
      <c r="F8" s="74" t="s">
        <v>29</v>
      </c>
      <c r="G8" s="74" t="s">
        <v>8</v>
      </c>
      <c r="H8" s="74" t="s">
        <v>9</v>
      </c>
      <c r="I8" s="83" t="s">
        <v>25</v>
      </c>
      <c r="J8" s="84" t="s">
        <v>4</v>
      </c>
      <c r="K8" s="74" t="s">
        <v>5</v>
      </c>
      <c r="L8" s="84" t="s">
        <v>6</v>
      </c>
      <c r="M8" s="75" t="s">
        <v>11</v>
      </c>
      <c r="N8" s="75" t="s">
        <v>12</v>
      </c>
      <c r="O8" s="86" t="s">
        <v>7</v>
      </c>
    </row>
    <row r="9" spans="2:15" ht="8.25" customHeight="1">
      <c r="B9" s="41"/>
      <c r="C9" s="41"/>
      <c r="D9" s="47"/>
      <c r="E9" s="80"/>
      <c r="F9" s="81"/>
      <c r="G9" s="82"/>
      <c r="H9" s="81"/>
      <c r="I9" s="45"/>
      <c r="J9" s="41"/>
      <c r="K9" s="85"/>
      <c r="L9" s="41"/>
      <c r="M9" s="81"/>
      <c r="N9" s="81"/>
      <c r="O9" s="41"/>
    </row>
    <row r="10" spans="2:15" ht="71.25" customHeight="1">
      <c r="B10" s="41"/>
      <c r="C10" s="48" t="s">
        <v>13</v>
      </c>
      <c r="D10" s="97" t="s">
        <v>19</v>
      </c>
      <c r="E10" s="100" t="s">
        <v>26</v>
      </c>
      <c r="F10" s="98">
        <v>714321.54</v>
      </c>
      <c r="G10" s="14"/>
      <c r="H10" s="101">
        <v>714321.54</v>
      </c>
      <c r="I10" s="63"/>
      <c r="J10" s="50">
        <v>714321.54</v>
      </c>
      <c r="K10" s="65" t="s">
        <v>30</v>
      </c>
      <c r="L10" s="69" t="s">
        <v>33</v>
      </c>
      <c r="M10" s="51"/>
      <c r="N10" s="68">
        <v>0.3</v>
      </c>
      <c r="O10" s="52"/>
    </row>
    <row r="11" spans="2:15" ht="75" customHeight="1">
      <c r="B11" s="41"/>
      <c r="C11" s="48" t="s">
        <v>14</v>
      </c>
      <c r="D11" s="49" t="s">
        <v>20</v>
      </c>
      <c r="E11" s="99" t="s">
        <v>27</v>
      </c>
      <c r="F11" s="50">
        <v>2089002.81</v>
      </c>
      <c r="G11" s="14"/>
      <c r="H11" s="101">
        <v>2089002.81</v>
      </c>
      <c r="I11" s="63"/>
      <c r="J11" s="50">
        <v>2089002.81</v>
      </c>
      <c r="K11" s="65" t="s">
        <v>30</v>
      </c>
      <c r="L11" s="69" t="s">
        <v>34</v>
      </c>
      <c r="M11" s="51"/>
      <c r="N11" s="68">
        <v>0.3</v>
      </c>
      <c r="O11" s="52"/>
    </row>
    <row r="12" spans="2:15" ht="86.25" customHeight="1">
      <c r="B12" s="41"/>
      <c r="C12" s="48" t="s">
        <v>15</v>
      </c>
      <c r="D12" s="49" t="s">
        <v>21</v>
      </c>
      <c r="E12" s="34" t="s">
        <v>28</v>
      </c>
      <c r="F12" s="50">
        <v>205445.29</v>
      </c>
      <c r="G12" s="14"/>
      <c r="H12" s="102">
        <v>205445.29</v>
      </c>
      <c r="I12" s="64"/>
      <c r="J12" s="50">
        <v>205445.29</v>
      </c>
      <c r="K12" s="65" t="s">
        <v>30</v>
      </c>
      <c r="L12" s="69" t="s">
        <v>33</v>
      </c>
      <c r="M12" s="72">
        <v>0.9</v>
      </c>
      <c r="N12" s="71">
        <v>0.8835</v>
      </c>
      <c r="O12" s="52"/>
    </row>
    <row r="13" spans="2:15" ht="61.5" customHeight="1">
      <c r="B13" s="41"/>
      <c r="C13" s="48" t="s">
        <v>16</v>
      </c>
      <c r="D13" s="53" t="s">
        <v>22</v>
      </c>
      <c r="E13" s="34" t="s">
        <v>27</v>
      </c>
      <c r="F13" s="50">
        <v>3808097.9</v>
      </c>
      <c r="G13" s="54"/>
      <c r="H13" s="102">
        <v>3808097.9</v>
      </c>
      <c r="I13" s="64"/>
      <c r="J13" s="50">
        <v>3808097.9</v>
      </c>
      <c r="K13" s="65" t="s">
        <v>31</v>
      </c>
      <c r="L13" s="69" t="s">
        <v>35</v>
      </c>
      <c r="M13" s="52"/>
      <c r="N13" s="68">
        <v>0.3</v>
      </c>
      <c r="O13" s="52"/>
    </row>
    <row r="14" spans="2:15" s="17" customFormat="1" ht="72" customHeight="1">
      <c r="B14" s="55"/>
      <c r="C14" s="48" t="s">
        <v>17</v>
      </c>
      <c r="D14" s="49" t="s">
        <v>23</v>
      </c>
      <c r="E14" s="34" t="s">
        <v>27</v>
      </c>
      <c r="F14" s="50">
        <v>1216544.22</v>
      </c>
      <c r="G14" s="33"/>
      <c r="H14" s="102">
        <v>216544.22</v>
      </c>
      <c r="I14" s="40" t="s">
        <v>44</v>
      </c>
      <c r="J14" s="50">
        <f>1000000+216544.22</f>
        <v>1216544.22</v>
      </c>
      <c r="K14" s="66" t="s">
        <v>30</v>
      </c>
      <c r="L14" s="69" t="s">
        <v>36</v>
      </c>
      <c r="M14" s="51"/>
      <c r="N14" s="68">
        <v>0.3</v>
      </c>
      <c r="O14" s="57"/>
    </row>
    <row r="15" spans="2:15" s="17" customFormat="1" ht="43.5" customHeight="1">
      <c r="B15" s="55"/>
      <c r="C15" s="48" t="s">
        <v>18</v>
      </c>
      <c r="D15" s="56" t="s">
        <v>24</v>
      </c>
      <c r="E15" s="34" t="s">
        <v>27</v>
      </c>
      <c r="F15" s="50">
        <v>738487.77</v>
      </c>
      <c r="G15" s="33"/>
      <c r="H15" s="103">
        <v>738487.77</v>
      </c>
      <c r="I15" s="63"/>
      <c r="J15" s="50">
        <v>738487.77</v>
      </c>
      <c r="K15" s="67" t="s">
        <v>32</v>
      </c>
      <c r="L15" s="69" t="s">
        <v>37</v>
      </c>
      <c r="M15" s="51"/>
      <c r="N15" s="68">
        <v>0.3</v>
      </c>
      <c r="O15" s="57"/>
    </row>
    <row r="16" spans="2:15" s="17" customFormat="1" ht="15">
      <c r="B16" s="55"/>
      <c r="C16" s="55"/>
      <c r="D16" s="58"/>
      <c r="E16" s="59"/>
      <c r="F16" s="55"/>
      <c r="G16" s="9"/>
      <c r="H16" s="60"/>
      <c r="I16" s="61"/>
      <c r="J16" s="55"/>
      <c r="K16" s="32"/>
      <c r="L16" s="62"/>
      <c r="M16" s="62"/>
      <c r="N16" s="62"/>
      <c r="O16" s="55"/>
    </row>
    <row r="17" spans="3:14" s="17" customFormat="1" ht="15">
      <c r="C17" s="16"/>
      <c r="D17" s="10"/>
      <c r="E17" s="39"/>
      <c r="G17" s="11"/>
      <c r="H17" s="36"/>
      <c r="I17" s="20"/>
      <c r="K17" s="12"/>
      <c r="L17" s="12"/>
      <c r="M17" s="12"/>
      <c r="N17" s="12"/>
    </row>
    <row r="18" spans="3:11" s="17" customFormat="1" ht="15">
      <c r="C18" s="27"/>
      <c r="E18" s="15"/>
      <c r="G18" s="15"/>
      <c r="H18" s="37"/>
      <c r="I18" s="28"/>
      <c r="K18" s="32"/>
    </row>
    <row r="19" spans="3:14" s="17" customFormat="1" ht="15">
      <c r="C19" s="167"/>
      <c r="D19" s="24"/>
      <c r="E19" s="15"/>
      <c r="G19" s="9"/>
      <c r="H19" s="35"/>
      <c r="I19" s="19"/>
      <c r="K19" s="32"/>
      <c r="L19" s="12"/>
      <c r="M19" s="12"/>
      <c r="N19" s="12"/>
    </row>
    <row r="20" spans="3:14" s="17" customFormat="1" ht="15">
      <c r="C20" s="167"/>
      <c r="D20" s="29"/>
      <c r="E20" s="15"/>
      <c r="G20" s="9"/>
      <c r="H20" s="35"/>
      <c r="I20" s="19"/>
      <c r="K20" s="32"/>
      <c r="L20" s="12"/>
      <c r="M20" s="12"/>
      <c r="N20" s="12"/>
    </row>
    <row r="21" spans="3:14" s="17" customFormat="1" ht="15">
      <c r="C21" s="167"/>
      <c r="D21" s="29"/>
      <c r="E21" s="15"/>
      <c r="G21" s="9"/>
      <c r="H21" s="35"/>
      <c r="I21" s="19"/>
      <c r="K21" s="32"/>
      <c r="L21" s="12"/>
      <c r="M21" s="12"/>
      <c r="N21" s="12"/>
    </row>
    <row r="22" spans="3:14" s="17" customFormat="1" ht="15">
      <c r="C22" s="167"/>
      <c r="D22" s="23"/>
      <c r="E22" s="15"/>
      <c r="G22" s="9"/>
      <c r="H22" s="35"/>
      <c r="I22" s="19"/>
      <c r="K22" s="32"/>
      <c r="L22" s="12"/>
      <c r="M22" s="12"/>
      <c r="N22" s="12"/>
    </row>
    <row r="23" spans="3:14" s="17" customFormat="1" ht="15">
      <c r="C23" s="167"/>
      <c r="D23" s="29"/>
      <c r="E23" s="15"/>
      <c r="G23" s="9"/>
      <c r="H23" s="35"/>
      <c r="I23" s="19"/>
      <c r="K23" s="32"/>
      <c r="L23" s="12"/>
      <c r="M23" s="12"/>
      <c r="N23" s="12"/>
    </row>
    <row r="24" spans="3:14" s="17" customFormat="1" ht="15">
      <c r="C24" s="167"/>
      <c r="D24" s="29"/>
      <c r="E24" s="15"/>
      <c r="G24" s="9"/>
      <c r="H24" s="35"/>
      <c r="I24" s="19"/>
      <c r="K24" s="32"/>
      <c r="L24" s="12"/>
      <c r="M24" s="12"/>
      <c r="N24" s="12"/>
    </row>
    <row r="25" spans="3:14" s="17" customFormat="1" ht="15">
      <c r="C25" s="167"/>
      <c r="D25" s="23"/>
      <c r="E25" s="15"/>
      <c r="G25" s="9"/>
      <c r="H25" s="35"/>
      <c r="I25" s="19"/>
      <c r="K25" s="32"/>
      <c r="L25" s="12"/>
      <c r="M25" s="12"/>
      <c r="N25" s="12"/>
    </row>
    <row r="26" spans="3:14" s="17" customFormat="1" ht="15">
      <c r="C26" s="27"/>
      <c r="D26" s="23"/>
      <c r="E26" s="15"/>
      <c r="G26" s="9"/>
      <c r="H26" s="35"/>
      <c r="I26" s="19"/>
      <c r="K26" s="32"/>
      <c r="L26" s="12"/>
      <c r="M26" s="12"/>
      <c r="N26" s="12"/>
    </row>
    <row r="27" spans="3:14" s="17" customFormat="1" ht="35.25" customHeight="1">
      <c r="C27" s="167"/>
      <c r="D27" s="26"/>
      <c r="E27" s="15"/>
      <c r="G27" s="9"/>
      <c r="H27" s="35"/>
      <c r="I27" s="19"/>
      <c r="K27" s="32"/>
      <c r="L27" s="12"/>
      <c r="M27" s="12"/>
      <c r="N27" s="12"/>
    </row>
    <row r="28" spans="3:14" s="17" customFormat="1" ht="15">
      <c r="C28" s="167"/>
      <c r="D28" s="23"/>
      <c r="E28" s="15"/>
      <c r="G28" s="9"/>
      <c r="H28" s="35"/>
      <c r="I28" s="19"/>
      <c r="K28" s="32"/>
      <c r="L28" s="12"/>
      <c r="M28" s="12"/>
      <c r="N28" s="12"/>
    </row>
    <row r="29" spans="3:14" s="17" customFormat="1" ht="15">
      <c r="C29" s="27"/>
      <c r="D29" s="23"/>
      <c r="E29" s="15"/>
      <c r="G29" s="9"/>
      <c r="H29" s="35"/>
      <c r="I29" s="19"/>
      <c r="K29" s="32"/>
      <c r="L29" s="12"/>
      <c r="M29" s="12"/>
      <c r="N29" s="12"/>
    </row>
    <row r="30" spans="3:14" s="17" customFormat="1" ht="15">
      <c r="C30" s="16"/>
      <c r="D30" s="10"/>
      <c r="E30" s="15"/>
      <c r="G30" s="11"/>
      <c r="H30" s="36"/>
      <c r="I30" s="20"/>
      <c r="K30" s="12"/>
      <c r="L30" s="12"/>
      <c r="M30" s="12"/>
      <c r="N30" s="12"/>
    </row>
    <row r="31" spans="3:11" s="17" customFormat="1" ht="15">
      <c r="C31" s="27"/>
      <c r="E31" s="15"/>
      <c r="G31" s="15"/>
      <c r="H31" s="37"/>
      <c r="I31" s="28"/>
      <c r="K31" s="32"/>
    </row>
    <row r="32" spans="3:14" s="17" customFormat="1" ht="59.25" customHeight="1">
      <c r="C32" s="167"/>
      <c r="D32" s="26"/>
      <c r="E32" s="15"/>
      <c r="G32" s="15"/>
      <c r="H32" s="38"/>
      <c r="I32" s="21"/>
      <c r="K32" s="32"/>
      <c r="L32" s="12"/>
      <c r="M32" s="12"/>
      <c r="N32" s="12"/>
    </row>
    <row r="33" spans="3:14" s="17" customFormat="1" ht="61.5" customHeight="1">
      <c r="C33" s="167"/>
      <c r="D33" s="26"/>
      <c r="E33" s="15"/>
      <c r="G33" s="15"/>
      <c r="H33" s="39"/>
      <c r="I33" s="21"/>
      <c r="K33" s="32"/>
      <c r="L33" s="12"/>
      <c r="M33" s="12"/>
      <c r="N33" s="12"/>
    </row>
    <row r="34" spans="3:14" s="17" customFormat="1" ht="61.5" customHeight="1">
      <c r="C34" s="167"/>
      <c r="D34" s="26"/>
      <c r="E34" s="15"/>
      <c r="G34" s="15"/>
      <c r="H34" s="38"/>
      <c r="I34" s="21"/>
      <c r="K34" s="32"/>
      <c r="L34" s="12"/>
      <c r="M34" s="12"/>
      <c r="N34" s="12"/>
    </row>
    <row r="35" spans="3:14" s="17" customFormat="1" ht="73.5" customHeight="1">
      <c r="C35" s="167"/>
      <c r="D35" s="26"/>
      <c r="E35" s="15"/>
      <c r="G35" s="15"/>
      <c r="H35" s="22"/>
      <c r="I35" s="21"/>
      <c r="K35" s="32"/>
      <c r="L35" s="12"/>
      <c r="M35" s="12"/>
      <c r="N35" s="12"/>
    </row>
    <row r="36" spans="3:14" s="17" customFormat="1" ht="15">
      <c r="C36" s="167"/>
      <c r="D36" s="30"/>
      <c r="E36" s="15"/>
      <c r="G36" s="9"/>
      <c r="H36" s="8"/>
      <c r="I36" s="19"/>
      <c r="K36" s="32"/>
      <c r="L36" s="12"/>
      <c r="M36" s="12"/>
      <c r="N36" s="12"/>
    </row>
    <row r="37" spans="3:14" s="17" customFormat="1" ht="45" customHeight="1">
      <c r="C37" s="167"/>
      <c r="D37" s="31"/>
      <c r="E37" s="15"/>
      <c r="G37" s="9"/>
      <c r="H37" s="25"/>
      <c r="I37" s="19"/>
      <c r="K37" s="32"/>
      <c r="L37" s="12"/>
      <c r="M37" s="12"/>
      <c r="N37" s="12"/>
    </row>
    <row r="38" spans="3:14" s="17" customFormat="1" ht="43.5" customHeight="1">
      <c r="C38" s="167"/>
      <c r="D38" s="31"/>
      <c r="E38" s="15"/>
      <c r="G38" s="9"/>
      <c r="H38" s="8"/>
      <c r="I38" s="19"/>
      <c r="K38" s="32"/>
      <c r="L38" s="12"/>
      <c r="M38" s="12"/>
      <c r="N38" s="12"/>
    </row>
    <row r="39" spans="3:14" s="17" customFormat="1" ht="45" customHeight="1">
      <c r="C39" s="167"/>
      <c r="D39" s="26"/>
      <c r="E39" s="15"/>
      <c r="G39" s="9"/>
      <c r="H39" s="8"/>
      <c r="I39" s="19"/>
      <c r="K39" s="32"/>
      <c r="L39" s="12"/>
      <c r="M39" s="12"/>
      <c r="N39" s="12"/>
    </row>
    <row r="40" spans="3:14" s="17" customFormat="1" ht="15">
      <c r="C40" s="167"/>
      <c r="D40" s="23"/>
      <c r="E40" s="15"/>
      <c r="G40" s="9"/>
      <c r="H40" s="8"/>
      <c r="I40" s="19"/>
      <c r="K40" s="32"/>
      <c r="L40" s="12"/>
      <c r="M40" s="12"/>
      <c r="N40" s="12"/>
    </row>
    <row r="41" spans="3:14" s="17" customFormat="1" ht="15">
      <c r="C41" s="27"/>
      <c r="D41" s="23"/>
      <c r="E41" s="15"/>
      <c r="G41" s="9"/>
      <c r="H41" s="8"/>
      <c r="I41" s="19"/>
      <c r="K41" s="32"/>
      <c r="L41" s="12"/>
      <c r="M41" s="12"/>
      <c r="N41" s="12"/>
    </row>
    <row r="42" spans="3:14" s="17" customFormat="1" ht="15">
      <c r="C42" s="16"/>
      <c r="D42" s="10"/>
      <c r="E42" s="15"/>
      <c r="G42" s="11"/>
      <c r="H42" s="11"/>
      <c r="I42" s="20"/>
      <c r="K42" s="12"/>
      <c r="L42" s="12"/>
      <c r="M42" s="12"/>
      <c r="N42" s="12"/>
    </row>
    <row r="43" spans="3:11" s="17" customFormat="1" ht="15">
      <c r="C43" s="27"/>
      <c r="E43" s="15"/>
      <c r="G43" s="15"/>
      <c r="I43" s="28"/>
      <c r="K43" s="32"/>
    </row>
  </sheetData>
  <sheetProtection/>
  <mergeCells count="12">
    <mergeCell ref="C23:C25"/>
    <mergeCell ref="C27:C28"/>
    <mergeCell ref="C32:C36"/>
    <mergeCell ref="C37:C40"/>
    <mergeCell ref="C19:C22"/>
    <mergeCell ref="C7:E7"/>
    <mergeCell ref="K7:O7"/>
    <mergeCell ref="G7:J7"/>
    <mergeCell ref="M1:O1"/>
    <mergeCell ref="C1:L1"/>
    <mergeCell ref="C2:L2"/>
    <mergeCell ref="H4:K4"/>
  </mergeCells>
  <printOptions/>
  <pageMargins left="0.1968503937007874" right="0.2362204724409449" top="0.7480314960629921" bottom="0.7480314960629921" header="0.31496062992125984" footer="0.31496062992125984"/>
  <pageSetup fitToHeight="10" horizontalDpi="600" verticalDpi="600" orientation="landscape" paperSize="5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3"/>
  <sheetViews>
    <sheetView showGridLines="0" zoomScale="70" zoomScaleNormal="70" zoomScaleSheetLayoutView="100" zoomScalePageLayoutView="0" workbookViewId="0" topLeftCell="B1">
      <pane xSplit="4" ySplit="9" topLeftCell="K22" activePane="bottomRight" state="frozen"/>
      <selection pane="topLeft" activeCell="B1" sqref="B1"/>
      <selection pane="topRight" activeCell="F1" sqref="F1"/>
      <selection pane="bottomLeft" activeCell="B8" sqref="B8"/>
      <selection pane="bottomRight" activeCell="N27" sqref="N27"/>
    </sheetView>
  </sheetViews>
  <sheetFormatPr defaultColWidth="11.421875" defaultRowHeight="15"/>
  <cols>
    <col min="1" max="1" width="4.57421875" style="0" hidden="1" customWidth="1"/>
    <col min="2" max="2" width="5.57421875" style="0" customWidth="1"/>
    <col min="3" max="3" width="23.7109375" style="6" customWidth="1"/>
    <col min="4" max="4" width="48.8515625" style="0" customWidth="1"/>
    <col min="5" max="5" width="19.28125" style="13" customWidth="1"/>
    <col min="6" max="6" width="15.421875" style="0" customWidth="1"/>
    <col min="7" max="7" width="13.28125" style="13" customWidth="1"/>
    <col min="8" max="8" width="13.8515625" style="0" customWidth="1"/>
    <col min="9" max="9" width="17.8515625" style="18" customWidth="1"/>
    <col min="10" max="10" width="16.7109375" style="0" customWidth="1"/>
    <col min="11" max="11" width="18.8515625" style="13" customWidth="1"/>
    <col min="12" max="12" width="15.7109375" style="0" bestFit="1" customWidth="1"/>
    <col min="13" max="13" width="11.8515625" style="0" customWidth="1"/>
    <col min="14" max="14" width="12.8515625" style="0" bestFit="1" customWidth="1"/>
    <col min="15" max="15" width="15.00390625" style="0" customWidth="1"/>
    <col min="16" max="16" width="20.140625" style="0" customWidth="1"/>
  </cols>
  <sheetData>
    <row r="1" spans="2:44" ht="45" customHeight="1">
      <c r="B1" s="41"/>
      <c r="C1" s="165" t="s">
        <v>38</v>
      </c>
      <c r="D1" s="165"/>
      <c r="E1" s="165"/>
      <c r="F1" s="165"/>
      <c r="G1" s="165"/>
      <c r="H1" s="165"/>
      <c r="I1" s="165"/>
      <c r="J1" s="165"/>
      <c r="K1" s="165"/>
      <c r="L1" s="165"/>
      <c r="M1" s="164" t="s">
        <v>74</v>
      </c>
      <c r="N1" s="164"/>
      <c r="O1" s="164"/>
      <c r="P1" s="1"/>
      <c r="S1" s="2"/>
      <c r="T1" s="2"/>
      <c r="U1" s="2"/>
      <c r="V1" s="2"/>
      <c r="W1" s="2"/>
      <c r="X1" s="2"/>
      <c r="Z1" s="7"/>
      <c r="AA1" s="7"/>
      <c r="AB1" s="7"/>
      <c r="AC1" s="7"/>
      <c r="AD1" s="3"/>
      <c r="AE1" s="3"/>
      <c r="AL1" s="4"/>
      <c r="AM1" s="4"/>
      <c r="AN1" s="4"/>
      <c r="AO1" s="4"/>
      <c r="AP1" s="4"/>
      <c r="AQ1" s="4"/>
      <c r="AR1" s="4"/>
    </row>
    <row r="2" spans="2:44" ht="18.75" customHeight="1">
      <c r="B2" s="41"/>
      <c r="C2" s="166" t="s">
        <v>10</v>
      </c>
      <c r="D2" s="166"/>
      <c r="E2" s="166"/>
      <c r="F2" s="166"/>
      <c r="G2" s="166"/>
      <c r="H2" s="166"/>
      <c r="I2" s="166"/>
      <c r="J2" s="166"/>
      <c r="K2" s="166"/>
      <c r="L2" s="166"/>
      <c r="M2" s="105"/>
      <c r="N2" s="105"/>
      <c r="O2" s="105"/>
      <c r="P2" s="1"/>
      <c r="S2" s="2"/>
      <c r="T2" s="2"/>
      <c r="U2" s="2"/>
      <c r="V2" s="2"/>
      <c r="W2" s="2"/>
      <c r="X2" s="2"/>
      <c r="Z2" s="7"/>
      <c r="AA2" s="7"/>
      <c r="AB2" s="7"/>
      <c r="AC2" s="7"/>
      <c r="AD2" s="2"/>
      <c r="AE2" s="2"/>
      <c r="AL2" s="4"/>
      <c r="AM2" s="4"/>
      <c r="AN2" s="4"/>
      <c r="AO2" s="4"/>
      <c r="AP2" s="4"/>
      <c r="AQ2" s="4"/>
      <c r="AR2" s="4"/>
    </row>
    <row r="3" spans="2:44" s="87" customFormat="1" ht="18.75" customHeight="1">
      <c r="B3" s="88"/>
      <c r="C3" s="123"/>
      <c r="D3" s="89"/>
      <c r="E3" s="89"/>
      <c r="F3" s="89"/>
      <c r="G3" s="89"/>
      <c r="H3" s="89"/>
      <c r="I3" s="89"/>
      <c r="J3" s="89"/>
      <c r="K3" s="89"/>
      <c r="L3" s="89"/>
      <c r="M3" s="105"/>
      <c r="N3" s="105"/>
      <c r="O3" s="105"/>
      <c r="P3" s="1"/>
      <c r="S3" s="2"/>
      <c r="T3" s="2"/>
      <c r="U3" s="2"/>
      <c r="V3" s="2"/>
      <c r="W3" s="2"/>
      <c r="X3" s="2"/>
      <c r="Z3" s="7"/>
      <c r="AA3" s="7"/>
      <c r="AB3" s="7"/>
      <c r="AC3" s="7"/>
      <c r="AD3" s="2"/>
      <c r="AE3" s="2"/>
      <c r="AL3" s="4"/>
      <c r="AM3" s="4"/>
      <c r="AN3" s="4"/>
      <c r="AO3" s="4"/>
      <c r="AP3" s="4"/>
      <c r="AQ3" s="4"/>
      <c r="AR3" s="4"/>
    </row>
    <row r="4" spans="2:44" s="87" customFormat="1" ht="18.75" customHeight="1">
      <c r="B4" s="88"/>
      <c r="C4" s="89"/>
      <c r="D4" s="89"/>
      <c r="E4" s="89"/>
      <c r="F4" s="89"/>
      <c r="G4" s="89"/>
      <c r="H4" s="166" t="s">
        <v>40</v>
      </c>
      <c r="I4" s="166"/>
      <c r="J4" s="166"/>
      <c r="K4" s="166"/>
      <c r="L4" s="90"/>
      <c r="M4" s="105"/>
      <c r="N4" s="105"/>
      <c r="O4" s="105"/>
      <c r="P4" s="1"/>
      <c r="S4" s="2"/>
      <c r="T4" s="2"/>
      <c r="U4" s="2"/>
      <c r="V4" s="2"/>
      <c r="W4" s="2"/>
      <c r="X4" s="2"/>
      <c r="Z4" s="7"/>
      <c r="AA4" s="7"/>
      <c r="AB4" s="7"/>
      <c r="AC4" s="7"/>
      <c r="AD4" s="2"/>
      <c r="AE4" s="2"/>
      <c r="AL4" s="4"/>
      <c r="AM4" s="4"/>
      <c r="AN4" s="4"/>
      <c r="AO4" s="4"/>
      <c r="AP4" s="4"/>
      <c r="AQ4" s="4"/>
      <c r="AR4" s="4"/>
    </row>
    <row r="5" spans="2:44" s="87" customFormat="1" ht="18.75" customHeight="1">
      <c r="B5" s="88"/>
      <c r="C5" s="89"/>
      <c r="D5" s="89"/>
      <c r="E5" s="89"/>
      <c r="F5" s="89"/>
      <c r="G5" s="89"/>
      <c r="H5" s="91" t="s">
        <v>41</v>
      </c>
      <c r="I5" s="96">
        <v>60518553</v>
      </c>
      <c r="J5" s="92" t="s">
        <v>42</v>
      </c>
      <c r="K5" s="95">
        <v>101431543.5</v>
      </c>
      <c r="L5" s="90"/>
      <c r="M5" s="105"/>
      <c r="N5" s="105"/>
      <c r="O5" s="105"/>
      <c r="P5" s="1"/>
      <c r="S5" s="2"/>
      <c r="T5" s="2"/>
      <c r="U5" s="2"/>
      <c r="V5" s="2"/>
      <c r="W5" s="2"/>
      <c r="X5" s="2"/>
      <c r="Z5" s="7"/>
      <c r="AA5" s="7"/>
      <c r="AB5" s="7"/>
      <c r="AC5" s="7"/>
      <c r="AD5" s="2"/>
      <c r="AE5" s="2"/>
      <c r="AL5" s="4"/>
      <c r="AM5" s="4"/>
      <c r="AN5" s="4"/>
      <c r="AO5" s="4"/>
      <c r="AP5" s="4"/>
      <c r="AQ5" s="4"/>
      <c r="AR5" s="4"/>
    </row>
    <row r="6" spans="2:15" ht="19.5" customHeight="1" thickBot="1">
      <c r="B6" s="41"/>
      <c r="C6" s="43"/>
      <c r="D6" s="41"/>
      <c r="E6" s="44"/>
      <c r="F6" s="41"/>
      <c r="G6" s="44"/>
      <c r="H6" s="41"/>
      <c r="I6" s="93"/>
      <c r="J6" s="41"/>
      <c r="K6" s="94"/>
      <c r="L6" s="41"/>
      <c r="M6" s="41"/>
      <c r="N6" s="41"/>
      <c r="O6" s="41"/>
    </row>
    <row r="7" spans="1:15" s="6" customFormat="1" ht="21" customHeight="1">
      <c r="A7" s="5"/>
      <c r="B7" s="46"/>
      <c r="C7" s="158" t="s">
        <v>0</v>
      </c>
      <c r="D7" s="159"/>
      <c r="E7" s="159"/>
      <c r="F7" s="77"/>
      <c r="G7" s="163" t="s">
        <v>43</v>
      </c>
      <c r="H7" s="159"/>
      <c r="I7" s="159"/>
      <c r="J7" s="159"/>
      <c r="K7" s="160"/>
      <c r="L7" s="161"/>
      <c r="M7" s="161"/>
      <c r="N7" s="161"/>
      <c r="O7" s="162"/>
    </row>
    <row r="8" spans="1:15" s="76" customFormat="1" ht="51.75" customHeight="1" thickBot="1">
      <c r="A8" s="73"/>
      <c r="B8" s="73"/>
      <c r="C8" s="78" t="s">
        <v>1</v>
      </c>
      <c r="D8" s="79" t="s">
        <v>2</v>
      </c>
      <c r="E8" s="74" t="s">
        <v>3</v>
      </c>
      <c r="F8" s="74" t="s">
        <v>29</v>
      </c>
      <c r="G8" s="74" t="s">
        <v>8</v>
      </c>
      <c r="H8" s="74" t="s">
        <v>9</v>
      </c>
      <c r="I8" s="83" t="s">
        <v>25</v>
      </c>
      <c r="J8" s="84" t="s">
        <v>4</v>
      </c>
      <c r="K8" s="74" t="s">
        <v>5</v>
      </c>
      <c r="L8" s="84" t="s">
        <v>6</v>
      </c>
      <c r="M8" s="75" t="s">
        <v>11</v>
      </c>
      <c r="N8" s="75" t="s">
        <v>12</v>
      </c>
      <c r="O8" s="86" t="s">
        <v>7</v>
      </c>
    </row>
    <row r="9" spans="2:15" ht="8.25" customHeight="1">
      <c r="B9" s="41"/>
      <c r="C9" s="41"/>
      <c r="D9" s="107"/>
      <c r="E9" s="80"/>
      <c r="F9" s="81"/>
      <c r="G9" s="82"/>
      <c r="H9" s="81"/>
      <c r="I9" s="45"/>
      <c r="J9" s="41"/>
      <c r="K9" s="85"/>
      <c r="L9" s="41"/>
      <c r="M9" s="81"/>
      <c r="N9" s="81"/>
      <c r="O9" s="41"/>
    </row>
    <row r="10" spans="2:15" ht="71.25" customHeight="1">
      <c r="B10" s="41"/>
      <c r="C10" s="48" t="s">
        <v>13</v>
      </c>
      <c r="D10" s="107" t="s">
        <v>19</v>
      </c>
      <c r="E10" s="100" t="s">
        <v>26</v>
      </c>
      <c r="F10" s="98">
        <v>714321.54</v>
      </c>
      <c r="G10" s="14"/>
      <c r="H10" s="101">
        <v>714321.54</v>
      </c>
      <c r="I10" s="63"/>
      <c r="J10" s="50">
        <v>714321.54</v>
      </c>
      <c r="K10" s="65" t="s">
        <v>30</v>
      </c>
      <c r="L10" s="69" t="s">
        <v>33</v>
      </c>
      <c r="M10" s="68">
        <v>0.9</v>
      </c>
      <c r="N10" s="71">
        <v>0.8988</v>
      </c>
      <c r="O10" s="52"/>
    </row>
    <row r="11" spans="2:15" ht="75" customHeight="1">
      <c r="B11" s="41"/>
      <c r="C11" s="48" t="s">
        <v>14</v>
      </c>
      <c r="D11" s="107" t="s">
        <v>20</v>
      </c>
      <c r="E11" s="99" t="s">
        <v>27</v>
      </c>
      <c r="F11" s="50">
        <v>2089002.81</v>
      </c>
      <c r="G11" s="14"/>
      <c r="H11" s="101">
        <v>2089002.81</v>
      </c>
      <c r="I11" s="63"/>
      <c r="J11" s="50">
        <v>2089002.81</v>
      </c>
      <c r="K11" s="65" t="s">
        <v>30</v>
      </c>
      <c r="L11" s="69" t="s">
        <v>34</v>
      </c>
      <c r="M11" s="68">
        <v>0.5</v>
      </c>
      <c r="N11" s="71">
        <v>0.4836</v>
      </c>
      <c r="O11" s="52"/>
    </row>
    <row r="12" spans="2:15" ht="86.25" customHeight="1">
      <c r="B12" s="41"/>
      <c r="C12" s="48" t="s">
        <v>15</v>
      </c>
      <c r="D12" s="107" t="s">
        <v>21</v>
      </c>
      <c r="E12" s="34" t="s">
        <v>28</v>
      </c>
      <c r="F12" s="50">
        <v>205445.29</v>
      </c>
      <c r="G12" s="14"/>
      <c r="H12" s="102">
        <v>205445.29</v>
      </c>
      <c r="I12" s="64"/>
      <c r="J12" s="50">
        <v>205445.29</v>
      </c>
      <c r="K12" s="65" t="s">
        <v>30</v>
      </c>
      <c r="L12" s="69" t="s">
        <v>33</v>
      </c>
      <c r="M12" s="68">
        <v>0.95</v>
      </c>
      <c r="N12" s="68">
        <v>0.9</v>
      </c>
      <c r="O12" s="52"/>
    </row>
    <row r="13" spans="2:15" ht="61.5" customHeight="1">
      <c r="B13" s="41"/>
      <c r="C13" s="48" t="s">
        <v>16</v>
      </c>
      <c r="D13" s="107" t="s">
        <v>22</v>
      </c>
      <c r="E13" s="34" t="s">
        <v>27</v>
      </c>
      <c r="F13" s="50">
        <v>3808097.9</v>
      </c>
      <c r="G13" s="54"/>
      <c r="H13" s="102">
        <v>3808097.9</v>
      </c>
      <c r="I13" s="64"/>
      <c r="J13" s="50">
        <v>3808097.9</v>
      </c>
      <c r="K13" s="65" t="s">
        <v>31</v>
      </c>
      <c r="L13" s="69" t="s">
        <v>35</v>
      </c>
      <c r="M13" s="68">
        <v>0.95</v>
      </c>
      <c r="N13" s="71">
        <v>0.8779</v>
      </c>
      <c r="O13" s="52"/>
    </row>
    <row r="14" spans="2:15" s="17" customFormat="1" ht="72" customHeight="1">
      <c r="B14" s="55"/>
      <c r="C14" s="48" t="s">
        <v>17</v>
      </c>
      <c r="D14" s="107" t="s">
        <v>23</v>
      </c>
      <c r="E14" s="34" t="s">
        <v>27</v>
      </c>
      <c r="F14" s="50">
        <v>1216544.22</v>
      </c>
      <c r="G14" s="33"/>
      <c r="H14" s="102">
        <v>216544.22</v>
      </c>
      <c r="I14" s="40" t="s">
        <v>44</v>
      </c>
      <c r="J14" s="50">
        <f>1000000+216544.22</f>
        <v>1216544.22</v>
      </c>
      <c r="K14" s="66" t="s">
        <v>30</v>
      </c>
      <c r="L14" s="69" t="s">
        <v>36</v>
      </c>
      <c r="M14" s="68"/>
      <c r="N14" s="68">
        <v>0.3</v>
      </c>
      <c r="O14" s="57"/>
    </row>
    <row r="15" spans="2:15" s="17" customFormat="1" ht="43.5" customHeight="1">
      <c r="B15" s="55"/>
      <c r="C15" s="48" t="s">
        <v>18</v>
      </c>
      <c r="D15" s="107" t="s">
        <v>24</v>
      </c>
      <c r="E15" s="34" t="s">
        <v>27</v>
      </c>
      <c r="F15" s="50">
        <v>738487.77</v>
      </c>
      <c r="G15" s="33"/>
      <c r="H15" s="103">
        <v>738487.77</v>
      </c>
      <c r="I15" s="63"/>
      <c r="J15" s="50">
        <v>738487.77</v>
      </c>
      <c r="K15" s="67" t="s">
        <v>32</v>
      </c>
      <c r="L15" s="69" t="s">
        <v>37</v>
      </c>
      <c r="M15" s="68">
        <v>0.7</v>
      </c>
      <c r="N15" s="71">
        <v>0.6324</v>
      </c>
      <c r="O15" s="57"/>
    </row>
    <row r="16" spans="2:15" s="17" customFormat="1" ht="60.75" customHeight="1">
      <c r="B16" s="55"/>
      <c r="C16" s="106" t="s">
        <v>45</v>
      </c>
      <c r="D16" s="107" t="s">
        <v>46</v>
      </c>
      <c r="E16" s="108" t="s">
        <v>27</v>
      </c>
      <c r="F16" s="109">
        <v>1999453.41</v>
      </c>
      <c r="G16" s="110"/>
      <c r="H16" s="101">
        <v>199453.41</v>
      </c>
      <c r="I16" s="63"/>
      <c r="J16" s="50">
        <f>G16+H16+I16</f>
        <v>199453.41</v>
      </c>
      <c r="K16" s="65" t="s">
        <v>30</v>
      </c>
      <c r="L16" s="69" t="s">
        <v>34</v>
      </c>
      <c r="M16" s="68">
        <v>0.7</v>
      </c>
      <c r="N16" s="68">
        <v>0.67</v>
      </c>
      <c r="O16" s="52"/>
    </row>
    <row r="17" spans="3:15" s="17" customFormat="1" ht="74.25" customHeight="1">
      <c r="C17" s="111" t="s">
        <v>47</v>
      </c>
      <c r="D17" s="112" t="s">
        <v>48</v>
      </c>
      <c r="E17" s="34" t="s">
        <v>49</v>
      </c>
      <c r="F17" s="109">
        <v>1137770.55</v>
      </c>
      <c r="G17" s="110"/>
      <c r="H17" s="101">
        <v>1137770.55</v>
      </c>
      <c r="I17" s="63"/>
      <c r="J17" s="50">
        <f aca="true" t="shared" si="0" ref="J17:J25">G17+H17+I17</f>
        <v>1137770.55</v>
      </c>
      <c r="K17" s="65" t="s">
        <v>30</v>
      </c>
      <c r="L17" s="69" t="s">
        <v>75</v>
      </c>
      <c r="M17" s="68">
        <v>0</v>
      </c>
      <c r="N17" s="68">
        <v>0.3</v>
      </c>
      <c r="O17" s="52"/>
    </row>
    <row r="18" spans="3:15" s="17" customFormat="1" ht="91.5" customHeight="1">
      <c r="C18" s="106" t="s">
        <v>50</v>
      </c>
      <c r="D18" s="107" t="s">
        <v>51</v>
      </c>
      <c r="E18" s="34" t="s">
        <v>27</v>
      </c>
      <c r="F18" s="109">
        <v>787444.76</v>
      </c>
      <c r="G18" s="110"/>
      <c r="H18" s="102">
        <v>787444.76</v>
      </c>
      <c r="I18" s="64"/>
      <c r="J18" s="50">
        <f t="shared" si="0"/>
        <v>787444.76</v>
      </c>
      <c r="K18" s="65" t="s">
        <v>30</v>
      </c>
      <c r="L18" s="69" t="s">
        <v>78</v>
      </c>
      <c r="M18" s="68">
        <v>0</v>
      </c>
      <c r="N18" s="68">
        <v>0.3</v>
      </c>
      <c r="O18" s="52"/>
    </row>
    <row r="19" spans="3:15" s="17" customFormat="1" ht="61.5" customHeight="1">
      <c r="C19" s="106" t="s">
        <v>52</v>
      </c>
      <c r="D19" s="107" t="s">
        <v>53</v>
      </c>
      <c r="E19" s="34" t="s">
        <v>27</v>
      </c>
      <c r="F19" s="109">
        <v>1499994.57</v>
      </c>
      <c r="G19" s="113"/>
      <c r="H19" s="102">
        <v>1000000</v>
      </c>
      <c r="I19" s="102">
        <v>499994.57</v>
      </c>
      <c r="J19" s="50">
        <f t="shared" si="0"/>
        <v>1499994.57</v>
      </c>
      <c r="K19" s="65" t="s">
        <v>54</v>
      </c>
      <c r="L19" s="69" t="s">
        <v>76</v>
      </c>
      <c r="M19" s="68">
        <v>0</v>
      </c>
      <c r="N19" s="68">
        <v>0.3</v>
      </c>
      <c r="O19" s="52"/>
    </row>
    <row r="20" spans="3:15" s="17" customFormat="1" ht="76.5" customHeight="1">
      <c r="C20" s="106" t="s">
        <v>55</v>
      </c>
      <c r="D20" s="107" t="s">
        <v>56</v>
      </c>
      <c r="E20" s="34" t="s">
        <v>27</v>
      </c>
      <c r="F20" s="109">
        <v>1999997.28</v>
      </c>
      <c r="G20" s="114"/>
      <c r="H20" s="102">
        <v>1999997.28</v>
      </c>
      <c r="I20" s="40"/>
      <c r="J20" s="50">
        <f>G20+H20+I20</f>
        <v>1999997.28</v>
      </c>
      <c r="K20" s="66" t="s">
        <v>30</v>
      </c>
      <c r="L20" s="69" t="s">
        <v>76</v>
      </c>
      <c r="M20" s="68">
        <v>0</v>
      </c>
      <c r="N20" s="68">
        <v>0.3</v>
      </c>
      <c r="O20" s="57"/>
    </row>
    <row r="21" spans="3:15" s="17" customFormat="1" ht="86.25" customHeight="1">
      <c r="C21" s="106" t="s">
        <v>57</v>
      </c>
      <c r="D21" s="107" t="s">
        <v>58</v>
      </c>
      <c r="E21" s="115" t="s">
        <v>59</v>
      </c>
      <c r="F21" s="109">
        <v>600000.16</v>
      </c>
      <c r="G21" s="114"/>
      <c r="H21" s="102">
        <v>600000.16</v>
      </c>
      <c r="I21" s="116"/>
      <c r="J21" s="50">
        <f t="shared" si="0"/>
        <v>600000.16</v>
      </c>
      <c r="K21" s="66" t="s">
        <v>54</v>
      </c>
      <c r="L21" s="69" t="s">
        <v>77</v>
      </c>
      <c r="M21" s="68">
        <v>0</v>
      </c>
      <c r="N21" s="68">
        <v>0.3</v>
      </c>
      <c r="O21" s="57"/>
    </row>
    <row r="22" spans="3:15" s="17" customFormat="1" ht="47.25" customHeight="1">
      <c r="C22" s="106" t="s">
        <v>60</v>
      </c>
      <c r="D22" s="107" t="s">
        <v>61</v>
      </c>
      <c r="E22" s="115" t="s">
        <v>27</v>
      </c>
      <c r="F22" s="109">
        <v>693102.95</v>
      </c>
      <c r="G22" s="118"/>
      <c r="H22" s="102">
        <v>693102.95</v>
      </c>
      <c r="I22" s="119"/>
      <c r="J22" s="50">
        <f t="shared" si="0"/>
        <v>693102.95</v>
      </c>
      <c r="K22" s="66" t="s">
        <v>30</v>
      </c>
      <c r="L22" s="69" t="s">
        <v>34</v>
      </c>
      <c r="M22" s="68">
        <v>0</v>
      </c>
      <c r="N22" s="68">
        <v>0</v>
      </c>
      <c r="O22" s="120"/>
    </row>
    <row r="23" spans="3:15" s="17" customFormat="1" ht="86.25" customHeight="1">
      <c r="C23" s="106" t="s">
        <v>62</v>
      </c>
      <c r="D23" s="107" t="s">
        <v>63</v>
      </c>
      <c r="E23" s="115" t="s">
        <v>64</v>
      </c>
      <c r="F23" s="109">
        <v>767658.14</v>
      </c>
      <c r="G23" s="117"/>
      <c r="H23" s="102">
        <v>767658.14</v>
      </c>
      <c r="I23" s="121"/>
      <c r="J23" s="50">
        <f>G23+H23+I23</f>
        <v>767658.14</v>
      </c>
      <c r="K23" s="66" t="s">
        <v>30</v>
      </c>
      <c r="L23" s="69" t="s">
        <v>79</v>
      </c>
      <c r="M23" s="68">
        <v>0</v>
      </c>
      <c r="N23" s="68">
        <v>0.3</v>
      </c>
      <c r="O23" s="120"/>
    </row>
    <row r="24" spans="3:15" s="17" customFormat="1" ht="45" customHeight="1">
      <c r="C24" s="106" t="s">
        <v>65</v>
      </c>
      <c r="D24" s="107" t="s">
        <v>66</v>
      </c>
      <c r="E24" s="115" t="s">
        <v>67</v>
      </c>
      <c r="F24" s="109">
        <v>1077660.1</v>
      </c>
      <c r="G24" s="102">
        <v>1077660.1</v>
      </c>
      <c r="H24" s="102"/>
      <c r="I24" s="122"/>
      <c r="J24" s="50">
        <f t="shared" si="0"/>
        <v>1077660.1</v>
      </c>
      <c r="K24" s="66" t="s">
        <v>30</v>
      </c>
      <c r="L24" s="69" t="s">
        <v>80</v>
      </c>
      <c r="M24" s="68">
        <v>0</v>
      </c>
      <c r="N24" s="68">
        <v>0.3</v>
      </c>
      <c r="O24" s="120"/>
    </row>
    <row r="25" spans="3:15" s="17" customFormat="1" ht="58.5" customHeight="1">
      <c r="C25" s="106" t="s">
        <v>68</v>
      </c>
      <c r="D25" s="107" t="s">
        <v>69</v>
      </c>
      <c r="E25" s="115" t="s">
        <v>70</v>
      </c>
      <c r="F25" s="109">
        <v>1510649.83</v>
      </c>
      <c r="G25" s="102">
        <v>1510649.83</v>
      </c>
      <c r="H25" s="102"/>
      <c r="I25" s="122"/>
      <c r="J25" s="50">
        <f t="shared" si="0"/>
        <v>1510649.83</v>
      </c>
      <c r="K25" s="66" t="s">
        <v>30</v>
      </c>
      <c r="L25" s="69" t="s">
        <v>81</v>
      </c>
      <c r="M25" s="68">
        <v>0</v>
      </c>
      <c r="N25" s="68">
        <v>0.3</v>
      </c>
      <c r="O25" s="120"/>
    </row>
    <row r="26" spans="3:15" s="17" customFormat="1" ht="42.75" customHeight="1">
      <c r="C26" s="106" t="s">
        <v>71</v>
      </c>
      <c r="D26" s="107" t="s">
        <v>72</v>
      </c>
      <c r="E26" s="115" t="s">
        <v>73</v>
      </c>
      <c r="F26" s="109">
        <v>113029.4</v>
      </c>
      <c r="G26" s="102">
        <v>113029.4</v>
      </c>
      <c r="H26" s="102"/>
      <c r="I26" s="122"/>
      <c r="J26" s="50">
        <f>G26+H26+I26</f>
        <v>113029.4</v>
      </c>
      <c r="K26" s="66" t="s">
        <v>30</v>
      </c>
      <c r="L26" s="69"/>
      <c r="M26" s="68">
        <v>0</v>
      </c>
      <c r="N26" s="68">
        <v>0</v>
      </c>
      <c r="O26" s="120"/>
    </row>
    <row r="27" spans="3:14" s="17" customFormat="1" ht="35.25" customHeight="1">
      <c r="C27" s="167"/>
      <c r="D27" s="26"/>
      <c r="E27" s="104"/>
      <c r="G27" s="9"/>
      <c r="H27" s="35"/>
      <c r="I27" s="19"/>
      <c r="K27" s="104"/>
      <c r="L27" s="12"/>
      <c r="M27" s="12"/>
      <c r="N27" s="12"/>
    </row>
    <row r="28" spans="3:14" s="17" customFormat="1" ht="15">
      <c r="C28" s="167"/>
      <c r="D28" s="23"/>
      <c r="E28" s="104"/>
      <c r="G28" s="9"/>
      <c r="H28" s="35"/>
      <c r="I28" s="19"/>
      <c r="K28" s="104"/>
      <c r="L28" s="12"/>
      <c r="M28" s="12"/>
      <c r="N28" s="12"/>
    </row>
    <row r="29" spans="3:14" s="17" customFormat="1" ht="15">
      <c r="C29" s="27"/>
      <c r="D29" s="23"/>
      <c r="E29" s="104"/>
      <c r="G29" s="9"/>
      <c r="H29" s="35"/>
      <c r="I29" s="19"/>
      <c r="K29" s="104"/>
      <c r="L29" s="124"/>
      <c r="M29" s="12"/>
      <c r="N29" s="12"/>
    </row>
    <row r="30" spans="3:14" s="17" customFormat="1" ht="15">
      <c r="C30" s="16"/>
      <c r="D30" s="10"/>
      <c r="E30" s="104"/>
      <c r="G30" s="11"/>
      <c r="H30" s="36"/>
      <c r="I30" s="20"/>
      <c r="K30" s="12"/>
      <c r="L30" s="12"/>
      <c r="M30" s="12"/>
      <c r="N30" s="12"/>
    </row>
    <row r="31" spans="3:11" s="17" customFormat="1" ht="15">
      <c r="C31" s="27"/>
      <c r="E31" s="104"/>
      <c r="G31" s="104"/>
      <c r="H31" s="37"/>
      <c r="I31" s="28"/>
      <c r="K31" s="104"/>
    </row>
    <row r="32" spans="3:14" s="17" customFormat="1" ht="59.25" customHeight="1">
      <c r="C32" s="167"/>
      <c r="D32" s="26"/>
      <c r="E32" s="104"/>
      <c r="G32" s="104"/>
      <c r="H32" s="38"/>
      <c r="I32" s="21"/>
      <c r="K32" s="104"/>
      <c r="L32" s="12"/>
      <c r="M32" s="12"/>
      <c r="N32" s="12"/>
    </row>
    <row r="33" spans="3:14" s="17" customFormat="1" ht="61.5" customHeight="1">
      <c r="C33" s="167"/>
      <c r="D33" s="26"/>
      <c r="E33" s="104"/>
      <c r="G33" s="104"/>
      <c r="H33" s="39"/>
      <c r="I33" s="21"/>
      <c r="K33" s="104"/>
      <c r="L33" s="12"/>
      <c r="M33" s="12"/>
      <c r="N33" s="12"/>
    </row>
    <row r="34" spans="3:14" s="17" customFormat="1" ht="61.5" customHeight="1">
      <c r="C34" s="167"/>
      <c r="D34" s="26"/>
      <c r="E34" s="104"/>
      <c r="G34" s="104"/>
      <c r="H34" s="38"/>
      <c r="I34" s="21"/>
      <c r="K34" s="104"/>
      <c r="L34" s="12"/>
      <c r="M34" s="12"/>
      <c r="N34" s="12"/>
    </row>
    <row r="35" spans="3:14" s="17" customFormat="1" ht="73.5" customHeight="1">
      <c r="C35" s="167"/>
      <c r="D35" s="26"/>
      <c r="E35" s="104"/>
      <c r="G35" s="104"/>
      <c r="H35" s="22"/>
      <c r="I35" s="21"/>
      <c r="K35" s="104"/>
      <c r="L35" s="12"/>
      <c r="M35" s="12"/>
      <c r="N35" s="12"/>
    </row>
    <row r="36" spans="3:14" s="17" customFormat="1" ht="15">
      <c r="C36" s="167"/>
      <c r="D36" s="30"/>
      <c r="E36" s="104"/>
      <c r="G36" s="9"/>
      <c r="H36" s="8"/>
      <c r="I36" s="19"/>
      <c r="K36" s="104"/>
      <c r="L36" s="12"/>
      <c r="M36" s="12"/>
      <c r="N36" s="12"/>
    </row>
    <row r="37" spans="3:14" s="17" customFormat="1" ht="45" customHeight="1">
      <c r="C37" s="167"/>
      <c r="D37" s="31"/>
      <c r="E37" s="104"/>
      <c r="G37" s="9"/>
      <c r="H37" s="25"/>
      <c r="I37" s="19"/>
      <c r="K37" s="104"/>
      <c r="L37" s="12"/>
      <c r="M37" s="12"/>
      <c r="N37" s="12"/>
    </row>
    <row r="38" spans="3:14" s="17" customFormat="1" ht="43.5" customHeight="1">
      <c r="C38" s="167"/>
      <c r="D38" s="31"/>
      <c r="E38" s="104"/>
      <c r="G38" s="9"/>
      <c r="H38" s="8"/>
      <c r="I38" s="19"/>
      <c r="K38" s="104"/>
      <c r="L38" s="12"/>
      <c r="M38" s="12"/>
      <c r="N38" s="12"/>
    </row>
    <row r="39" spans="3:14" s="17" customFormat="1" ht="45" customHeight="1">
      <c r="C39" s="167"/>
      <c r="D39" s="26"/>
      <c r="E39" s="104"/>
      <c r="G39" s="9"/>
      <c r="H39" s="8"/>
      <c r="I39" s="19"/>
      <c r="K39" s="104"/>
      <c r="L39" s="12"/>
      <c r="M39" s="12"/>
      <c r="N39" s="12"/>
    </row>
    <row r="40" spans="3:14" s="17" customFormat="1" ht="15">
      <c r="C40" s="167"/>
      <c r="D40" s="23"/>
      <c r="E40" s="104"/>
      <c r="G40" s="9"/>
      <c r="H40" s="8"/>
      <c r="I40" s="19"/>
      <c r="K40" s="104"/>
      <c r="L40" s="12"/>
      <c r="M40" s="12"/>
      <c r="N40" s="12"/>
    </row>
    <row r="41" spans="3:14" s="17" customFormat="1" ht="15">
      <c r="C41" s="27"/>
      <c r="D41" s="23"/>
      <c r="E41" s="104"/>
      <c r="G41" s="9"/>
      <c r="H41" s="8"/>
      <c r="I41" s="19"/>
      <c r="K41" s="104"/>
      <c r="L41" s="12"/>
      <c r="M41" s="12"/>
      <c r="N41" s="12"/>
    </row>
    <row r="42" spans="3:14" s="17" customFormat="1" ht="15">
      <c r="C42" s="16"/>
      <c r="D42" s="10"/>
      <c r="E42" s="104"/>
      <c r="G42" s="11"/>
      <c r="H42" s="11"/>
      <c r="I42" s="20"/>
      <c r="K42" s="12"/>
      <c r="L42" s="12"/>
      <c r="M42" s="12"/>
      <c r="N42" s="12"/>
    </row>
    <row r="43" spans="3:11" s="17" customFormat="1" ht="15">
      <c r="C43" s="27"/>
      <c r="E43" s="104"/>
      <c r="G43" s="104"/>
      <c r="I43" s="28"/>
      <c r="K43" s="104"/>
    </row>
  </sheetData>
  <sheetProtection/>
  <mergeCells count="10">
    <mergeCell ref="C27:C28"/>
    <mergeCell ref="C32:C36"/>
    <mergeCell ref="C37:C40"/>
    <mergeCell ref="C1:L1"/>
    <mergeCell ref="M1:O1"/>
    <mergeCell ref="C2:L2"/>
    <mergeCell ref="H4:K4"/>
    <mergeCell ref="C7:E7"/>
    <mergeCell ref="G7:J7"/>
    <mergeCell ref="K7:O7"/>
  </mergeCells>
  <printOptions/>
  <pageMargins left="0.1968503937007874" right="0.2362204724409449" top="0.7480314960629921" bottom="0.7480314960629921" header="0.31496062992125984" footer="0.31496062992125984"/>
  <pageSetup fitToHeight="10" horizontalDpi="600" verticalDpi="600" orientation="landscape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8"/>
  <sheetViews>
    <sheetView showGridLines="0" tabSelected="1" zoomScale="70" zoomScaleNormal="70" zoomScaleSheetLayoutView="100" zoomScalePageLayoutView="0" workbookViewId="0" topLeftCell="B1">
      <pane xSplit="4" ySplit="9" topLeftCell="I10" activePane="bottomRight" state="frozen"/>
      <selection pane="topLeft" activeCell="B1" sqref="B1"/>
      <selection pane="topRight" activeCell="F1" sqref="F1"/>
      <selection pane="bottomLeft" activeCell="B8" sqref="B8"/>
      <selection pane="bottomRight" activeCell="C1" sqref="C1:L1"/>
    </sheetView>
  </sheetViews>
  <sheetFormatPr defaultColWidth="11.421875" defaultRowHeight="15"/>
  <cols>
    <col min="1" max="1" width="4.57421875" style="0" hidden="1" customWidth="1"/>
    <col min="2" max="2" width="5.57421875" style="0" customWidth="1"/>
    <col min="3" max="3" width="23.7109375" style="6" customWidth="1"/>
    <col min="4" max="4" width="48.8515625" style="0" customWidth="1"/>
    <col min="5" max="5" width="19.28125" style="13" customWidth="1"/>
    <col min="6" max="6" width="15.421875" style="0" customWidth="1"/>
    <col min="7" max="7" width="13.28125" style="13" customWidth="1"/>
    <col min="8" max="8" width="13.8515625" style="0" customWidth="1"/>
    <col min="9" max="9" width="17.8515625" style="18" customWidth="1"/>
    <col min="10" max="10" width="16.7109375" style="0" customWidth="1"/>
    <col min="11" max="11" width="18.8515625" style="13" customWidth="1"/>
    <col min="12" max="12" width="15.7109375" style="0" bestFit="1" customWidth="1"/>
    <col min="13" max="13" width="11.8515625" style="0" customWidth="1"/>
    <col min="14" max="14" width="12.8515625" style="0" bestFit="1" customWidth="1"/>
    <col min="15" max="15" width="15.00390625" style="0" customWidth="1"/>
    <col min="16" max="16" width="20.140625" style="0" customWidth="1"/>
  </cols>
  <sheetData>
    <row r="1" spans="2:44" ht="45" customHeight="1">
      <c r="B1" s="6"/>
      <c r="C1" s="165" t="s">
        <v>38</v>
      </c>
      <c r="D1" s="165"/>
      <c r="E1" s="165"/>
      <c r="F1" s="165"/>
      <c r="G1" s="165"/>
      <c r="H1" s="165"/>
      <c r="I1" s="165"/>
      <c r="J1" s="165"/>
      <c r="K1" s="165"/>
      <c r="L1" s="165"/>
      <c r="M1" s="168" t="s">
        <v>82</v>
      </c>
      <c r="N1" s="168"/>
      <c r="O1" s="168"/>
      <c r="P1" s="1"/>
      <c r="S1" s="2"/>
      <c r="T1" s="2"/>
      <c r="U1" s="2"/>
      <c r="V1" s="2"/>
      <c r="W1" s="2"/>
      <c r="X1" s="2"/>
      <c r="Z1" s="7"/>
      <c r="AA1" s="7"/>
      <c r="AB1" s="7"/>
      <c r="AC1" s="7"/>
      <c r="AD1" s="3"/>
      <c r="AE1" s="3"/>
      <c r="AL1" s="4"/>
      <c r="AM1" s="4"/>
      <c r="AN1" s="4"/>
      <c r="AO1" s="4"/>
      <c r="AP1" s="4"/>
      <c r="AQ1" s="4"/>
      <c r="AR1" s="4"/>
    </row>
    <row r="2" spans="2:44" ht="18.75" customHeight="1">
      <c r="B2" s="6"/>
      <c r="C2" s="166" t="s">
        <v>10</v>
      </c>
      <c r="D2" s="166"/>
      <c r="E2" s="166"/>
      <c r="F2" s="166"/>
      <c r="G2" s="166"/>
      <c r="H2" s="166"/>
      <c r="I2" s="166"/>
      <c r="J2" s="166"/>
      <c r="K2" s="166"/>
      <c r="L2" s="166"/>
      <c r="M2" s="7"/>
      <c r="N2" s="7"/>
      <c r="O2" s="7"/>
      <c r="P2" s="1"/>
      <c r="S2" s="2"/>
      <c r="T2" s="2"/>
      <c r="U2" s="2"/>
      <c r="V2" s="2"/>
      <c r="W2" s="2"/>
      <c r="X2" s="2"/>
      <c r="Z2" s="7"/>
      <c r="AA2" s="7"/>
      <c r="AB2" s="7"/>
      <c r="AC2" s="7"/>
      <c r="AD2" s="2"/>
      <c r="AE2" s="2"/>
      <c r="AL2" s="4"/>
      <c r="AM2" s="4"/>
      <c r="AN2" s="4"/>
      <c r="AO2" s="4"/>
      <c r="AP2" s="4"/>
      <c r="AQ2" s="4"/>
      <c r="AR2" s="4"/>
    </row>
    <row r="3" spans="2:44" s="87" customFormat="1" ht="18.75" customHeight="1">
      <c r="B3" s="132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7"/>
      <c r="P3" s="1"/>
      <c r="S3" s="2"/>
      <c r="T3" s="2"/>
      <c r="U3" s="2"/>
      <c r="V3" s="2"/>
      <c r="W3" s="2"/>
      <c r="X3" s="2"/>
      <c r="Z3" s="7"/>
      <c r="AA3" s="7"/>
      <c r="AB3" s="7"/>
      <c r="AC3" s="7"/>
      <c r="AD3" s="2"/>
      <c r="AE3" s="2"/>
      <c r="AL3" s="4"/>
      <c r="AM3" s="4"/>
      <c r="AN3" s="4"/>
      <c r="AO3" s="4"/>
      <c r="AP3" s="4"/>
      <c r="AQ3" s="4"/>
      <c r="AR3" s="4"/>
    </row>
    <row r="4" spans="2:44" s="87" customFormat="1" ht="18.75" customHeight="1">
      <c r="B4" s="132"/>
      <c r="C4" s="134"/>
      <c r="D4" s="134"/>
      <c r="E4" s="134"/>
      <c r="F4" s="134"/>
      <c r="G4" s="134"/>
      <c r="H4" s="166" t="s">
        <v>40</v>
      </c>
      <c r="I4" s="166"/>
      <c r="J4" s="166"/>
      <c r="K4" s="166"/>
      <c r="L4" s="126"/>
      <c r="M4" s="7"/>
      <c r="N4" s="7"/>
      <c r="O4" s="7"/>
      <c r="P4" s="1"/>
      <c r="S4" s="2"/>
      <c r="T4" s="2"/>
      <c r="U4" s="2"/>
      <c r="V4" s="2"/>
      <c r="W4" s="2"/>
      <c r="X4" s="2"/>
      <c r="Z4" s="7"/>
      <c r="AA4" s="7"/>
      <c r="AB4" s="7"/>
      <c r="AC4" s="7"/>
      <c r="AD4" s="2"/>
      <c r="AE4" s="2"/>
      <c r="AL4" s="4"/>
      <c r="AM4" s="4"/>
      <c r="AN4" s="4"/>
      <c r="AO4" s="4"/>
      <c r="AP4" s="4"/>
      <c r="AQ4" s="4"/>
      <c r="AR4" s="4"/>
    </row>
    <row r="5" spans="2:44" s="87" customFormat="1" ht="18.75" customHeight="1">
      <c r="B5" s="132"/>
      <c r="C5" s="134"/>
      <c r="D5" s="134"/>
      <c r="E5" s="134"/>
      <c r="F5" s="134"/>
      <c r="G5" s="134"/>
      <c r="H5" s="126" t="s">
        <v>41</v>
      </c>
      <c r="I5" s="135">
        <v>60518553</v>
      </c>
      <c r="J5" s="136" t="s">
        <v>42</v>
      </c>
      <c r="K5" s="135">
        <v>115340619.07</v>
      </c>
      <c r="L5" s="126"/>
      <c r="M5" s="7"/>
      <c r="N5" s="7"/>
      <c r="O5" s="7"/>
      <c r="P5" s="1"/>
      <c r="S5" s="2"/>
      <c r="T5" s="2"/>
      <c r="U5" s="2"/>
      <c r="V5" s="2"/>
      <c r="W5" s="2"/>
      <c r="X5" s="2"/>
      <c r="Z5" s="7"/>
      <c r="AA5" s="7"/>
      <c r="AB5" s="7"/>
      <c r="AC5" s="7"/>
      <c r="AD5" s="2"/>
      <c r="AE5" s="2"/>
      <c r="AL5" s="4"/>
      <c r="AM5" s="4"/>
      <c r="AN5" s="4"/>
      <c r="AO5" s="4"/>
      <c r="AP5" s="4"/>
      <c r="AQ5" s="4"/>
      <c r="AR5" s="4"/>
    </row>
    <row r="6" spans="2:15" ht="19.5" customHeight="1" thickBot="1">
      <c r="B6" s="6"/>
      <c r="C6" s="137"/>
      <c r="D6" s="6"/>
      <c r="F6" s="6"/>
      <c r="H6" s="6"/>
      <c r="I6" s="138"/>
      <c r="J6" s="6"/>
      <c r="K6" s="94"/>
      <c r="L6" s="6"/>
      <c r="M6" s="6"/>
      <c r="N6" s="6"/>
      <c r="O6" s="6"/>
    </row>
    <row r="7" spans="1:15" s="6" customFormat="1" ht="21" customHeight="1">
      <c r="A7" s="5"/>
      <c r="B7" s="5"/>
      <c r="C7" s="158" t="s">
        <v>0</v>
      </c>
      <c r="D7" s="159"/>
      <c r="E7" s="159"/>
      <c r="F7" s="125"/>
      <c r="G7" s="163" t="s">
        <v>43</v>
      </c>
      <c r="H7" s="159"/>
      <c r="I7" s="159"/>
      <c r="J7" s="159"/>
      <c r="K7" s="163"/>
      <c r="L7" s="159"/>
      <c r="M7" s="159"/>
      <c r="N7" s="159"/>
      <c r="O7" s="169"/>
    </row>
    <row r="8" spans="1:15" s="76" customFormat="1" ht="51.75" customHeight="1" thickBot="1">
      <c r="A8" s="73"/>
      <c r="B8" s="73"/>
      <c r="C8" s="78" t="s">
        <v>1</v>
      </c>
      <c r="D8" s="79" t="s">
        <v>2</v>
      </c>
      <c r="E8" s="74" t="s">
        <v>3</v>
      </c>
      <c r="F8" s="74" t="s">
        <v>29</v>
      </c>
      <c r="G8" s="74" t="s">
        <v>8</v>
      </c>
      <c r="H8" s="74" t="s">
        <v>9</v>
      </c>
      <c r="I8" s="83" t="s">
        <v>25</v>
      </c>
      <c r="J8" s="84" t="s">
        <v>4</v>
      </c>
      <c r="K8" s="74" t="s">
        <v>5</v>
      </c>
      <c r="L8" s="84" t="s">
        <v>6</v>
      </c>
      <c r="M8" s="75" t="s">
        <v>11</v>
      </c>
      <c r="N8" s="75" t="s">
        <v>12</v>
      </c>
      <c r="O8" s="86" t="s">
        <v>7</v>
      </c>
    </row>
    <row r="9" spans="2:15" ht="8.25" customHeight="1">
      <c r="B9" s="6"/>
      <c r="D9" s="139"/>
      <c r="E9" s="140"/>
      <c r="F9" s="141"/>
      <c r="G9" s="85"/>
      <c r="H9" s="141"/>
      <c r="I9" s="142"/>
      <c r="J9" s="6"/>
      <c r="K9" s="85"/>
      <c r="L9" s="6"/>
      <c r="M9" s="141"/>
      <c r="N9" s="141"/>
      <c r="O9" s="6"/>
    </row>
    <row r="10" spans="2:15" ht="71.25" customHeight="1">
      <c r="B10" s="6"/>
      <c r="C10" s="106" t="s">
        <v>13</v>
      </c>
      <c r="D10" s="139" t="s">
        <v>19</v>
      </c>
      <c r="E10" s="100" t="s">
        <v>26</v>
      </c>
      <c r="F10" s="143">
        <v>714321.54</v>
      </c>
      <c r="G10" s="144"/>
      <c r="H10" s="101">
        <v>714321.54</v>
      </c>
      <c r="I10" s="63"/>
      <c r="J10" s="145">
        <v>714321.54</v>
      </c>
      <c r="K10" s="65" t="s">
        <v>30</v>
      </c>
      <c r="L10" s="69" t="s">
        <v>33</v>
      </c>
      <c r="M10" s="68">
        <v>0.9</v>
      </c>
      <c r="N10" s="71">
        <v>0.8988</v>
      </c>
      <c r="O10" s="131"/>
    </row>
    <row r="11" spans="2:15" ht="75" customHeight="1">
      <c r="B11" s="6"/>
      <c r="C11" s="106" t="s">
        <v>14</v>
      </c>
      <c r="D11" s="139" t="s">
        <v>20</v>
      </c>
      <c r="E11" s="99" t="s">
        <v>27</v>
      </c>
      <c r="F11" s="145">
        <v>2089002.81</v>
      </c>
      <c r="G11" s="144"/>
      <c r="H11" s="101">
        <v>2089002.81</v>
      </c>
      <c r="I11" s="63"/>
      <c r="J11" s="145">
        <v>2089002.81</v>
      </c>
      <c r="K11" s="65" t="s">
        <v>30</v>
      </c>
      <c r="L11" s="69" t="s">
        <v>34</v>
      </c>
      <c r="M11" s="68">
        <v>1</v>
      </c>
      <c r="N11" s="71">
        <v>0.9976</v>
      </c>
      <c r="O11" s="65" t="s">
        <v>163</v>
      </c>
    </row>
    <row r="12" spans="2:15" ht="86.25" customHeight="1">
      <c r="B12" s="6"/>
      <c r="C12" s="106" t="s">
        <v>15</v>
      </c>
      <c r="D12" s="139" t="s">
        <v>21</v>
      </c>
      <c r="E12" s="34" t="s">
        <v>28</v>
      </c>
      <c r="F12" s="145">
        <v>205445.29</v>
      </c>
      <c r="G12" s="144"/>
      <c r="H12" s="102">
        <v>205445.29</v>
      </c>
      <c r="I12" s="64"/>
      <c r="J12" s="145">
        <v>205445.29</v>
      </c>
      <c r="K12" s="65" t="s">
        <v>30</v>
      </c>
      <c r="L12" s="69" t="s">
        <v>33</v>
      </c>
      <c r="M12" s="68">
        <v>0.95</v>
      </c>
      <c r="N12" s="68">
        <v>0.9</v>
      </c>
      <c r="O12" s="131"/>
    </row>
    <row r="13" spans="2:15" ht="61.5" customHeight="1">
      <c r="B13" s="6"/>
      <c r="C13" s="106" t="s">
        <v>16</v>
      </c>
      <c r="D13" s="139" t="s">
        <v>22</v>
      </c>
      <c r="E13" s="34" t="s">
        <v>27</v>
      </c>
      <c r="F13" s="145">
        <v>3808097.9</v>
      </c>
      <c r="G13" s="146"/>
      <c r="H13" s="102">
        <v>3808097.9</v>
      </c>
      <c r="I13" s="64"/>
      <c r="J13" s="145">
        <v>3808097.9</v>
      </c>
      <c r="K13" s="65" t="s">
        <v>31</v>
      </c>
      <c r="L13" s="69" t="s">
        <v>35</v>
      </c>
      <c r="M13" s="68">
        <v>1</v>
      </c>
      <c r="N13" s="71">
        <v>0.9861</v>
      </c>
      <c r="O13" s="65" t="s">
        <v>163</v>
      </c>
    </row>
    <row r="14" spans="2:15" s="17" customFormat="1" ht="72" customHeight="1">
      <c r="B14" s="27"/>
      <c r="C14" s="106" t="s">
        <v>17</v>
      </c>
      <c r="D14" s="139" t="s">
        <v>23</v>
      </c>
      <c r="E14" s="34" t="s">
        <v>27</v>
      </c>
      <c r="F14" s="145">
        <v>1216544.22</v>
      </c>
      <c r="G14" s="147"/>
      <c r="H14" s="102">
        <v>216544.22</v>
      </c>
      <c r="I14" s="40" t="s">
        <v>44</v>
      </c>
      <c r="J14" s="145">
        <f>1000000+216544.22</f>
        <v>1216544.22</v>
      </c>
      <c r="K14" s="66" t="s">
        <v>30</v>
      </c>
      <c r="L14" s="69" t="s">
        <v>36</v>
      </c>
      <c r="M14" s="68">
        <v>0.4</v>
      </c>
      <c r="N14" s="68">
        <v>0.2453</v>
      </c>
      <c r="O14" s="148"/>
    </row>
    <row r="15" spans="2:15" s="17" customFormat="1" ht="43.5" customHeight="1">
      <c r="B15" s="27"/>
      <c r="C15" s="106" t="s">
        <v>18</v>
      </c>
      <c r="D15" s="139" t="s">
        <v>24</v>
      </c>
      <c r="E15" s="34" t="s">
        <v>27</v>
      </c>
      <c r="F15" s="145">
        <v>738487.77</v>
      </c>
      <c r="G15" s="147"/>
      <c r="H15" s="103">
        <v>738487.77</v>
      </c>
      <c r="I15" s="63"/>
      <c r="J15" s="145">
        <v>738487.77</v>
      </c>
      <c r="K15" s="67" t="s">
        <v>32</v>
      </c>
      <c r="L15" s="69" t="s">
        <v>37</v>
      </c>
      <c r="M15" s="68">
        <v>1</v>
      </c>
      <c r="N15" s="71">
        <v>1</v>
      </c>
      <c r="O15" s="66" t="s">
        <v>163</v>
      </c>
    </row>
    <row r="16" spans="2:15" s="17" customFormat="1" ht="60.75" customHeight="1">
      <c r="B16" s="27"/>
      <c r="C16" s="106" t="s">
        <v>45</v>
      </c>
      <c r="D16" s="139" t="s">
        <v>46</v>
      </c>
      <c r="E16" s="108" t="s">
        <v>27</v>
      </c>
      <c r="F16" s="103">
        <v>1999453.41</v>
      </c>
      <c r="G16" s="149"/>
      <c r="H16" s="101">
        <v>199453.41</v>
      </c>
      <c r="I16" s="63"/>
      <c r="J16" s="145">
        <f>G16+H16+I16</f>
        <v>199453.41</v>
      </c>
      <c r="K16" s="65" t="s">
        <v>30</v>
      </c>
      <c r="L16" s="69" t="s">
        <v>34</v>
      </c>
      <c r="M16" s="68">
        <v>0.95</v>
      </c>
      <c r="N16" s="71">
        <v>0.8479</v>
      </c>
      <c r="O16" s="131"/>
    </row>
    <row r="17" spans="2:15" s="17" customFormat="1" ht="74.25" customHeight="1">
      <c r="B17" s="27"/>
      <c r="C17" s="111" t="s">
        <v>47</v>
      </c>
      <c r="D17" s="150" t="s">
        <v>48</v>
      </c>
      <c r="E17" s="34" t="s">
        <v>49</v>
      </c>
      <c r="F17" s="103">
        <v>1137770.55</v>
      </c>
      <c r="G17" s="149"/>
      <c r="H17" s="101">
        <v>1137770.55</v>
      </c>
      <c r="I17" s="63"/>
      <c r="J17" s="145">
        <f aca="true" t="shared" si="0" ref="J17:J25">G17+H17+I17</f>
        <v>1137770.55</v>
      </c>
      <c r="K17" s="65" t="s">
        <v>30</v>
      </c>
      <c r="L17" s="69" t="s">
        <v>75</v>
      </c>
      <c r="M17" s="68">
        <v>0.9</v>
      </c>
      <c r="N17" s="71">
        <v>0.9794</v>
      </c>
      <c r="O17" s="131"/>
    </row>
    <row r="18" spans="2:15" s="17" customFormat="1" ht="91.5" customHeight="1">
      <c r="B18" s="27"/>
      <c r="C18" s="106" t="s">
        <v>50</v>
      </c>
      <c r="D18" s="139" t="s">
        <v>51</v>
      </c>
      <c r="E18" s="34" t="s">
        <v>27</v>
      </c>
      <c r="F18" s="103">
        <v>787444.76</v>
      </c>
      <c r="G18" s="149"/>
      <c r="H18" s="102">
        <v>787444.76</v>
      </c>
      <c r="I18" s="64"/>
      <c r="J18" s="145">
        <f t="shared" si="0"/>
        <v>787444.76</v>
      </c>
      <c r="K18" s="65" t="s">
        <v>30</v>
      </c>
      <c r="L18" s="69" t="s">
        <v>78</v>
      </c>
      <c r="M18" s="68">
        <v>1</v>
      </c>
      <c r="N18" s="71">
        <v>0.7267</v>
      </c>
      <c r="O18" s="65" t="s">
        <v>163</v>
      </c>
    </row>
    <row r="19" spans="2:15" s="17" customFormat="1" ht="61.5" customHeight="1">
      <c r="B19" s="27"/>
      <c r="C19" s="106" t="s">
        <v>52</v>
      </c>
      <c r="D19" s="139" t="s">
        <v>53</v>
      </c>
      <c r="E19" s="34" t="s">
        <v>27</v>
      </c>
      <c r="F19" s="103">
        <v>1499994.57</v>
      </c>
      <c r="G19" s="130"/>
      <c r="H19" s="102">
        <v>1000000</v>
      </c>
      <c r="I19" s="102">
        <v>499994.57</v>
      </c>
      <c r="J19" s="145">
        <f t="shared" si="0"/>
        <v>1499994.57</v>
      </c>
      <c r="K19" s="65" t="s">
        <v>54</v>
      </c>
      <c r="L19" s="69" t="s">
        <v>76</v>
      </c>
      <c r="M19" s="68">
        <v>0.4</v>
      </c>
      <c r="N19" s="71">
        <v>0.3469</v>
      </c>
      <c r="O19" s="131"/>
    </row>
    <row r="20" spans="2:15" s="17" customFormat="1" ht="76.5" customHeight="1">
      <c r="B20" s="27"/>
      <c r="C20" s="106" t="s">
        <v>55</v>
      </c>
      <c r="D20" s="139" t="s">
        <v>56</v>
      </c>
      <c r="E20" s="34" t="s">
        <v>27</v>
      </c>
      <c r="F20" s="103">
        <v>1999997.28</v>
      </c>
      <c r="G20" s="151"/>
      <c r="H20" s="102">
        <v>1999997.28</v>
      </c>
      <c r="I20" s="40"/>
      <c r="J20" s="145">
        <f>G20+H20+I20</f>
        <v>1999997.28</v>
      </c>
      <c r="K20" s="66" t="s">
        <v>30</v>
      </c>
      <c r="L20" s="69" t="s">
        <v>76</v>
      </c>
      <c r="M20" s="68">
        <v>0.3</v>
      </c>
      <c r="N20" s="71">
        <v>0.1593</v>
      </c>
      <c r="O20" s="148"/>
    </row>
    <row r="21" spans="2:15" s="17" customFormat="1" ht="86.25" customHeight="1">
      <c r="B21" s="27"/>
      <c r="C21" s="106" t="s">
        <v>57</v>
      </c>
      <c r="D21" s="139" t="s">
        <v>58</v>
      </c>
      <c r="E21" s="115" t="s">
        <v>59</v>
      </c>
      <c r="F21" s="103">
        <v>600000.16</v>
      </c>
      <c r="G21" s="151"/>
      <c r="H21" s="102">
        <v>600000.16</v>
      </c>
      <c r="I21" s="63"/>
      <c r="J21" s="145">
        <f t="shared" si="0"/>
        <v>600000.16</v>
      </c>
      <c r="K21" s="66" t="s">
        <v>54</v>
      </c>
      <c r="L21" s="69" t="s">
        <v>77</v>
      </c>
      <c r="M21" s="71">
        <v>0.8704</v>
      </c>
      <c r="N21" s="71">
        <v>0.8704</v>
      </c>
      <c r="O21" s="148"/>
    </row>
    <row r="22" spans="2:15" s="17" customFormat="1" ht="47.25" customHeight="1">
      <c r="B22" s="27"/>
      <c r="C22" s="106" t="s">
        <v>60</v>
      </c>
      <c r="D22" s="139" t="s">
        <v>61</v>
      </c>
      <c r="E22" s="115" t="s">
        <v>27</v>
      </c>
      <c r="F22" s="103">
        <v>693102.95</v>
      </c>
      <c r="G22" s="152"/>
      <c r="H22" s="102">
        <v>693102.95</v>
      </c>
      <c r="I22" s="153"/>
      <c r="J22" s="145">
        <f t="shared" si="0"/>
        <v>693102.95</v>
      </c>
      <c r="K22" s="66" t="s">
        <v>30</v>
      </c>
      <c r="L22" s="69" t="s">
        <v>34</v>
      </c>
      <c r="M22" s="68">
        <v>0.9</v>
      </c>
      <c r="N22" s="71">
        <v>0.897</v>
      </c>
      <c r="O22" s="148"/>
    </row>
    <row r="23" spans="2:15" s="17" customFormat="1" ht="86.25" customHeight="1">
      <c r="B23" s="27"/>
      <c r="C23" s="106" t="s">
        <v>62</v>
      </c>
      <c r="D23" s="139" t="s">
        <v>63</v>
      </c>
      <c r="E23" s="115" t="s">
        <v>64</v>
      </c>
      <c r="F23" s="103">
        <v>767658.14</v>
      </c>
      <c r="G23" s="117"/>
      <c r="H23" s="102">
        <v>767658.14</v>
      </c>
      <c r="I23" s="154"/>
      <c r="J23" s="145">
        <f>G23+H23+I23</f>
        <v>767658.14</v>
      </c>
      <c r="K23" s="66" t="s">
        <v>30</v>
      </c>
      <c r="L23" s="69" t="s">
        <v>79</v>
      </c>
      <c r="M23" s="68">
        <v>0.81</v>
      </c>
      <c r="N23" s="71">
        <v>0.8039</v>
      </c>
      <c r="O23" s="148"/>
    </row>
    <row r="24" spans="2:15" s="17" customFormat="1" ht="45" customHeight="1">
      <c r="B24" s="27"/>
      <c r="C24" s="106" t="s">
        <v>65</v>
      </c>
      <c r="D24" s="139" t="s">
        <v>66</v>
      </c>
      <c r="E24" s="115" t="s">
        <v>67</v>
      </c>
      <c r="F24" s="103">
        <v>1077660.1</v>
      </c>
      <c r="G24" s="102">
        <v>1077660.1</v>
      </c>
      <c r="H24" s="102"/>
      <c r="I24" s="63"/>
      <c r="J24" s="145">
        <f t="shared" si="0"/>
        <v>1077660.1</v>
      </c>
      <c r="K24" s="66" t="s">
        <v>30</v>
      </c>
      <c r="L24" s="69" t="s">
        <v>80</v>
      </c>
      <c r="M24" s="68">
        <v>0</v>
      </c>
      <c r="N24" s="68">
        <v>0.3</v>
      </c>
      <c r="O24" s="148"/>
    </row>
    <row r="25" spans="2:15" s="17" customFormat="1" ht="58.5" customHeight="1">
      <c r="B25" s="27"/>
      <c r="C25" s="106" t="s">
        <v>68</v>
      </c>
      <c r="D25" s="139" t="s">
        <v>69</v>
      </c>
      <c r="E25" s="115" t="s">
        <v>70</v>
      </c>
      <c r="F25" s="103">
        <v>1510649.83</v>
      </c>
      <c r="G25" s="102">
        <v>1510649.83</v>
      </c>
      <c r="H25" s="102"/>
      <c r="I25" s="63"/>
      <c r="J25" s="145">
        <f t="shared" si="0"/>
        <v>1510649.83</v>
      </c>
      <c r="K25" s="66" t="s">
        <v>30</v>
      </c>
      <c r="L25" s="69" t="s">
        <v>81</v>
      </c>
      <c r="M25" s="71">
        <v>0.7322</v>
      </c>
      <c r="N25" s="71">
        <v>0.7122</v>
      </c>
      <c r="O25" s="148"/>
    </row>
    <row r="26" spans="2:15" s="17" customFormat="1" ht="42.75" customHeight="1">
      <c r="B26" s="27"/>
      <c r="C26" s="106" t="s">
        <v>71</v>
      </c>
      <c r="D26" s="139" t="s">
        <v>72</v>
      </c>
      <c r="E26" s="115" t="s">
        <v>73</v>
      </c>
      <c r="F26" s="103">
        <v>113029.4</v>
      </c>
      <c r="G26" s="102">
        <v>113029.4</v>
      </c>
      <c r="H26" s="102"/>
      <c r="I26" s="63"/>
      <c r="J26" s="145">
        <f>G26+H26+I26</f>
        <v>113029.4</v>
      </c>
      <c r="K26" s="66" t="s">
        <v>30</v>
      </c>
      <c r="L26" s="69" t="s">
        <v>166</v>
      </c>
      <c r="M26" s="68">
        <v>0.9</v>
      </c>
      <c r="N26" s="68">
        <v>0.82</v>
      </c>
      <c r="O26" s="148"/>
    </row>
    <row r="27" spans="2:15" s="17" customFormat="1" ht="40.5">
      <c r="B27" s="27"/>
      <c r="C27" s="106" t="s">
        <v>83</v>
      </c>
      <c r="D27" s="139" t="s">
        <v>84</v>
      </c>
      <c r="E27" s="127" t="s">
        <v>27</v>
      </c>
      <c r="F27" s="103">
        <v>327216.29</v>
      </c>
      <c r="G27" s="102"/>
      <c r="H27" s="102">
        <f>101158.87+226057.42</f>
        <v>327216.29000000004</v>
      </c>
      <c r="I27" s="63"/>
      <c r="J27" s="155">
        <f>G27+H27+I27</f>
        <v>327216.29000000004</v>
      </c>
      <c r="K27" s="66" t="s">
        <v>30</v>
      </c>
      <c r="L27" s="69" t="s">
        <v>165</v>
      </c>
      <c r="M27" s="68">
        <v>0.5</v>
      </c>
      <c r="N27" s="71">
        <v>0.386</v>
      </c>
      <c r="O27" s="148"/>
    </row>
    <row r="28" spans="2:15" s="17" customFormat="1" ht="30">
      <c r="B28" s="27"/>
      <c r="C28" s="106" t="s">
        <v>85</v>
      </c>
      <c r="D28" s="139" t="s">
        <v>86</v>
      </c>
      <c r="E28" s="127" t="s">
        <v>27</v>
      </c>
      <c r="F28" s="103">
        <v>1107554.22</v>
      </c>
      <c r="G28" s="102"/>
      <c r="H28" s="102">
        <v>1107554.22</v>
      </c>
      <c r="I28" s="63"/>
      <c r="J28" s="155">
        <f>G28+H28+I28</f>
        <v>1107554.22</v>
      </c>
      <c r="K28" s="66" t="s">
        <v>30</v>
      </c>
      <c r="L28" s="69" t="s">
        <v>167</v>
      </c>
      <c r="M28" s="68">
        <v>0.95</v>
      </c>
      <c r="N28" s="68" t="s">
        <v>164</v>
      </c>
      <c r="O28" s="148"/>
    </row>
    <row r="29" spans="2:15" s="17" customFormat="1" ht="54">
      <c r="B29" s="27"/>
      <c r="C29" s="106" t="s">
        <v>87</v>
      </c>
      <c r="D29" s="139" t="s">
        <v>88</v>
      </c>
      <c r="E29" s="127" t="s">
        <v>70</v>
      </c>
      <c r="F29" s="103">
        <v>55996.95</v>
      </c>
      <c r="G29" s="151"/>
      <c r="H29" s="128">
        <v>55996.95</v>
      </c>
      <c r="I29" s="63"/>
      <c r="J29" s="155">
        <f>G29+H29+I29</f>
        <v>55996.95</v>
      </c>
      <c r="K29" s="66" t="s">
        <v>30</v>
      </c>
      <c r="L29" s="69" t="s">
        <v>168</v>
      </c>
      <c r="M29" s="68">
        <v>1</v>
      </c>
      <c r="N29" s="68">
        <v>0.77</v>
      </c>
      <c r="O29" s="66" t="s">
        <v>163</v>
      </c>
    </row>
    <row r="30" spans="2:15" s="17" customFormat="1" ht="94.5">
      <c r="B30" s="27"/>
      <c r="C30" s="106" t="s">
        <v>89</v>
      </c>
      <c r="D30" s="139" t="s">
        <v>90</v>
      </c>
      <c r="E30" s="127" t="s">
        <v>27</v>
      </c>
      <c r="F30" s="103">
        <v>923158.76</v>
      </c>
      <c r="G30" s="151"/>
      <c r="H30" s="128">
        <f>301868.89+331556.51+289733.36</f>
        <v>923158.76</v>
      </c>
      <c r="I30" s="63"/>
      <c r="J30" s="155">
        <f>G30+H30+I30</f>
        <v>923158.76</v>
      </c>
      <c r="K30" s="66" t="s">
        <v>30</v>
      </c>
      <c r="L30" s="69" t="s">
        <v>34</v>
      </c>
      <c r="M30" s="68">
        <v>0.9</v>
      </c>
      <c r="N30" s="71">
        <v>0.8988</v>
      </c>
      <c r="O30" s="148"/>
    </row>
    <row r="31" spans="2:15" s="17" customFormat="1" ht="67.5">
      <c r="B31" s="27"/>
      <c r="C31" s="106" t="s">
        <v>91</v>
      </c>
      <c r="D31" s="139" t="s">
        <v>92</v>
      </c>
      <c r="E31" s="127" t="s">
        <v>93</v>
      </c>
      <c r="F31" s="103">
        <v>2613696.29</v>
      </c>
      <c r="G31" s="151">
        <v>2613696.29</v>
      </c>
      <c r="H31" s="128"/>
      <c r="I31" s="63"/>
      <c r="J31" s="155">
        <f aca="true" t="shared" si="1" ref="J31:J57">G31+H31+I31</f>
        <v>2613696.29</v>
      </c>
      <c r="K31" s="66" t="s">
        <v>30</v>
      </c>
      <c r="L31" s="69" t="s">
        <v>169</v>
      </c>
      <c r="M31" s="68">
        <v>0.93</v>
      </c>
      <c r="N31" s="71">
        <v>0.8981</v>
      </c>
      <c r="O31" s="148"/>
    </row>
    <row r="32" spans="2:15" s="17" customFormat="1" ht="59.25" customHeight="1">
      <c r="B32" s="27"/>
      <c r="C32" s="106" t="s">
        <v>94</v>
      </c>
      <c r="D32" s="139" t="s">
        <v>95</v>
      </c>
      <c r="E32" s="127" t="s">
        <v>96</v>
      </c>
      <c r="F32" s="103">
        <v>3151871.83</v>
      </c>
      <c r="G32" s="151">
        <v>3151871.83</v>
      </c>
      <c r="H32" s="128"/>
      <c r="I32" s="63"/>
      <c r="J32" s="155">
        <f t="shared" si="1"/>
        <v>3151871.83</v>
      </c>
      <c r="K32" s="66" t="s">
        <v>30</v>
      </c>
      <c r="L32" s="69" t="s">
        <v>79</v>
      </c>
      <c r="M32" s="68">
        <v>0.39</v>
      </c>
      <c r="N32" s="68">
        <v>0.34</v>
      </c>
      <c r="O32" s="148"/>
    </row>
    <row r="33" spans="2:15" s="17" customFormat="1" ht="61.5" customHeight="1">
      <c r="B33" s="27"/>
      <c r="C33" s="106" t="s">
        <v>97</v>
      </c>
      <c r="D33" s="139" t="s">
        <v>98</v>
      </c>
      <c r="E33" s="127" t="s">
        <v>99</v>
      </c>
      <c r="F33" s="103">
        <v>3249668.71</v>
      </c>
      <c r="G33" s="151">
        <v>3249668.71</v>
      </c>
      <c r="H33" s="128"/>
      <c r="I33" s="63"/>
      <c r="J33" s="155">
        <f t="shared" si="1"/>
        <v>3249668.71</v>
      </c>
      <c r="K33" s="66" t="s">
        <v>30</v>
      </c>
      <c r="L33" s="69" t="s">
        <v>168</v>
      </c>
      <c r="M33" s="68">
        <v>0.25</v>
      </c>
      <c r="N33" s="68">
        <v>0.23</v>
      </c>
      <c r="O33" s="148"/>
    </row>
    <row r="34" spans="2:15" s="17" customFormat="1" ht="61.5" customHeight="1">
      <c r="B34" s="27"/>
      <c r="C34" s="106" t="s">
        <v>100</v>
      </c>
      <c r="D34" s="139" t="s">
        <v>101</v>
      </c>
      <c r="E34" s="127" t="s">
        <v>102</v>
      </c>
      <c r="F34" s="103">
        <v>2790702.2</v>
      </c>
      <c r="G34" s="151">
        <v>2790702.2</v>
      </c>
      <c r="H34" s="128"/>
      <c r="I34" s="63"/>
      <c r="J34" s="155">
        <f t="shared" si="1"/>
        <v>2790702.2</v>
      </c>
      <c r="K34" s="66" t="s">
        <v>30</v>
      </c>
      <c r="L34" s="69" t="s">
        <v>170</v>
      </c>
      <c r="M34" s="68">
        <v>0</v>
      </c>
      <c r="N34" s="68">
        <v>0.3</v>
      </c>
      <c r="O34" s="148"/>
    </row>
    <row r="35" spans="2:15" s="17" customFormat="1" ht="73.5" customHeight="1">
      <c r="B35" s="27"/>
      <c r="C35" s="106" t="s">
        <v>103</v>
      </c>
      <c r="D35" s="139" t="s">
        <v>104</v>
      </c>
      <c r="E35" s="129" t="s">
        <v>105</v>
      </c>
      <c r="F35" s="103">
        <v>1827667.66</v>
      </c>
      <c r="G35" s="152"/>
      <c r="H35" s="151">
        <v>731067.06</v>
      </c>
      <c r="I35" s="151">
        <v>1096600.6</v>
      </c>
      <c r="J35" s="155">
        <f t="shared" si="1"/>
        <v>1827667.6600000001</v>
      </c>
      <c r="K35" s="66" t="s">
        <v>30</v>
      </c>
      <c r="L35" s="69" t="s">
        <v>77</v>
      </c>
      <c r="M35" s="71">
        <v>0.2494</v>
      </c>
      <c r="N35" s="71">
        <v>0.2294</v>
      </c>
      <c r="O35" s="148"/>
    </row>
    <row r="36" spans="2:15" s="17" customFormat="1" ht="81">
      <c r="B36" s="27"/>
      <c r="C36" s="106" t="s">
        <v>106</v>
      </c>
      <c r="D36" s="139" t="s">
        <v>107</v>
      </c>
      <c r="E36" s="129" t="s">
        <v>27</v>
      </c>
      <c r="F36" s="103">
        <v>846437.8</v>
      </c>
      <c r="G36" s="151"/>
      <c r="H36" s="151">
        <f>357538.61+203129.71+128649.45+157120.03</f>
        <v>846437.7999999999</v>
      </c>
      <c r="I36" s="63"/>
      <c r="J36" s="155">
        <f t="shared" si="1"/>
        <v>846437.7999999999</v>
      </c>
      <c r="K36" s="66" t="s">
        <v>30</v>
      </c>
      <c r="L36" s="69" t="s">
        <v>171</v>
      </c>
      <c r="M36" s="68">
        <v>0.9</v>
      </c>
      <c r="N36" s="71">
        <v>0.8959</v>
      </c>
      <c r="O36" s="148"/>
    </row>
    <row r="37" spans="2:15" s="17" customFormat="1" ht="45" customHeight="1">
      <c r="B37" s="27"/>
      <c r="C37" s="34" t="s">
        <v>108</v>
      </c>
      <c r="D37" s="139" t="s">
        <v>109</v>
      </c>
      <c r="E37" s="129" t="s">
        <v>105</v>
      </c>
      <c r="F37" s="103">
        <v>1599999.82</v>
      </c>
      <c r="G37" s="151">
        <v>789622.41</v>
      </c>
      <c r="H37" s="156"/>
      <c r="I37" s="63">
        <v>810377.41</v>
      </c>
      <c r="J37" s="155">
        <f t="shared" si="1"/>
        <v>1599999.82</v>
      </c>
      <c r="K37" s="66" t="s">
        <v>30</v>
      </c>
      <c r="L37" s="69" t="s">
        <v>186</v>
      </c>
      <c r="M37" s="68">
        <v>0</v>
      </c>
      <c r="N37" s="68">
        <v>0.3</v>
      </c>
      <c r="O37" s="148"/>
    </row>
    <row r="38" spans="2:15" s="17" customFormat="1" ht="43.5" customHeight="1">
      <c r="B38" s="27"/>
      <c r="C38" s="106" t="s">
        <v>110</v>
      </c>
      <c r="D38" s="139" t="s">
        <v>111</v>
      </c>
      <c r="E38" s="129" t="s">
        <v>112</v>
      </c>
      <c r="F38" s="103">
        <v>798670.46</v>
      </c>
      <c r="G38" s="151">
        <f>322093.89+476576.57</f>
        <v>798670.46</v>
      </c>
      <c r="H38" s="156"/>
      <c r="I38" s="63"/>
      <c r="J38" s="155">
        <f t="shared" si="1"/>
        <v>798670.46</v>
      </c>
      <c r="K38" s="66" t="s">
        <v>30</v>
      </c>
      <c r="L38" s="69" t="s">
        <v>173</v>
      </c>
      <c r="M38" s="68">
        <v>0.95</v>
      </c>
      <c r="N38" s="71">
        <v>0.8833</v>
      </c>
      <c r="O38" s="148"/>
    </row>
    <row r="39" spans="2:15" s="17" customFormat="1" ht="45" customHeight="1">
      <c r="B39" s="27"/>
      <c r="C39" s="106" t="s">
        <v>113</v>
      </c>
      <c r="D39" s="139" t="s">
        <v>114</v>
      </c>
      <c r="E39" s="129" t="s">
        <v>27</v>
      </c>
      <c r="F39" s="103">
        <v>4342566.23</v>
      </c>
      <c r="G39" s="130"/>
      <c r="H39" s="157">
        <v>3392566.23</v>
      </c>
      <c r="I39" s="157">
        <v>950000</v>
      </c>
      <c r="J39" s="155">
        <f t="shared" si="1"/>
        <v>4342566.23</v>
      </c>
      <c r="K39" s="66" t="s">
        <v>30</v>
      </c>
      <c r="L39" s="69" t="s">
        <v>172</v>
      </c>
      <c r="M39" s="68">
        <v>0</v>
      </c>
      <c r="N39" s="68">
        <v>0.3</v>
      </c>
      <c r="O39" s="148"/>
    </row>
    <row r="40" spans="2:15" s="17" customFormat="1" ht="81">
      <c r="B40" s="27"/>
      <c r="C40" s="106" t="s">
        <v>115</v>
      </c>
      <c r="D40" s="139" t="s">
        <v>116</v>
      </c>
      <c r="E40" s="129" t="s">
        <v>27</v>
      </c>
      <c r="F40" s="103">
        <v>813764.5</v>
      </c>
      <c r="G40" s="130"/>
      <c r="H40" s="157">
        <f>328927.3+484837.2</f>
        <v>813764.5</v>
      </c>
      <c r="I40" s="64"/>
      <c r="J40" s="155">
        <f t="shared" si="1"/>
        <v>813764.5</v>
      </c>
      <c r="K40" s="66" t="s">
        <v>30</v>
      </c>
      <c r="L40" s="69" t="s">
        <v>34</v>
      </c>
      <c r="M40" s="71">
        <v>0.8593</v>
      </c>
      <c r="N40" s="71">
        <v>0.8593</v>
      </c>
      <c r="O40" s="148"/>
    </row>
    <row r="41" spans="2:15" s="17" customFormat="1" ht="67.5">
      <c r="B41" s="27"/>
      <c r="C41" s="106" t="s">
        <v>117</v>
      </c>
      <c r="D41" s="139" t="s">
        <v>118</v>
      </c>
      <c r="E41" s="129" t="s">
        <v>119</v>
      </c>
      <c r="F41" s="103">
        <v>663042.88</v>
      </c>
      <c r="G41" s="130"/>
      <c r="H41" s="157">
        <v>663042.89</v>
      </c>
      <c r="I41" s="64"/>
      <c r="J41" s="155">
        <f t="shared" si="1"/>
        <v>663042.89</v>
      </c>
      <c r="K41" s="66" t="s">
        <v>30</v>
      </c>
      <c r="L41" s="69" t="s">
        <v>174</v>
      </c>
      <c r="M41" s="68">
        <v>0</v>
      </c>
      <c r="N41" s="68">
        <v>0.3</v>
      </c>
      <c r="O41" s="148"/>
    </row>
    <row r="42" spans="2:15" s="17" customFormat="1" ht="67.5">
      <c r="B42" s="27"/>
      <c r="C42" s="106" t="s">
        <v>120</v>
      </c>
      <c r="D42" s="139" t="s">
        <v>121</v>
      </c>
      <c r="E42" s="129" t="s">
        <v>122</v>
      </c>
      <c r="F42" s="103">
        <v>424823.39</v>
      </c>
      <c r="G42" s="13"/>
      <c r="H42" s="157">
        <v>424823.39</v>
      </c>
      <c r="I42" s="64"/>
      <c r="J42" s="155">
        <f t="shared" si="1"/>
        <v>424823.39</v>
      </c>
      <c r="K42" s="66" t="s">
        <v>30</v>
      </c>
      <c r="L42" s="69" t="s">
        <v>34</v>
      </c>
      <c r="M42" s="68">
        <v>1</v>
      </c>
      <c r="N42" s="71">
        <v>0.6962</v>
      </c>
      <c r="O42" s="66" t="s">
        <v>163</v>
      </c>
    </row>
    <row r="43" spans="2:15" s="17" customFormat="1" ht="94.5">
      <c r="B43" s="27"/>
      <c r="C43" s="106" t="s">
        <v>123</v>
      </c>
      <c r="D43" s="139" t="s">
        <v>124</v>
      </c>
      <c r="E43" s="129" t="s">
        <v>27</v>
      </c>
      <c r="F43" s="103">
        <v>1842461.42</v>
      </c>
      <c r="G43" s="13"/>
      <c r="H43" s="157">
        <v>1842461.42</v>
      </c>
      <c r="I43" s="64"/>
      <c r="J43" s="155">
        <f t="shared" si="1"/>
        <v>1842461.42</v>
      </c>
      <c r="K43" s="66" t="s">
        <v>30</v>
      </c>
      <c r="L43" s="69" t="s">
        <v>34</v>
      </c>
      <c r="M43" s="68">
        <v>0.9</v>
      </c>
      <c r="N43" s="71">
        <v>0.818</v>
      </c>
      <c r="O43" s="148"/>
    </row>
    <row r="44" spans="2:15" ht="54">
      <c r="B44" s="6"/>
      <c r="C44" s="106" t="s">
        <v>125</v>
      </c>
      <c r="D44" s="139" t="s">
        <v>126</v>
      </c>
      <c r="E44" s="129" t="s">
        <v>127</v>
      </c>
      <c r="F44" s="103">
        <v>1579592.23</v>
      </c>
      <c r="G44" s="157">
        <v>1579592.23</v>
      </c>
      <c r="H44" s="157"/>
      <c r="I44" s="64"/>
      <c r="J44" s="155">
        <f t="shared" si="1"/>
        <v>1579592.23</v>
      </c>
      <c r="K44" s="66" t="s">
        <v>30</v>
      </c>
      <c r="L44" s="69" t="s">
        <v>175</v>
      </c>
      <c r="M44" s="71">
        <v>0.4851</v>
      </c>
      <c r="N44" s="71">
        <v>0.4576</v>
      </c>
      <c r="O44" s="131"/>
    </row>
    <row r="45" spans="2:15" ht="30">
      <c r="B45" s="6"/>
      <c r="C45" s="106" t="s">
        <v>128</v>
      </c>
      <c r="D45" s="139" t="s">
        <v>129</v>
      </c>
      <c r="E45" s="129" t="s">
        <v>27</v>
      </c>
      <c r="F45" s="103">
        <v>626040.17</v>
      </c>
      <c r="H45" s="157">
        <v>626040.17</v>
      </c>
      <c r="I45" s="157"/>
      <c r="J45" s="155">
        <f t="shared" si="1"/>
        <v>626040.17</v>
      </c>
      <c r="K45" s="66" t="s">
        <v>30</v>
      </c>
      <c r="L45" s="69" t="s">
        <v>176</v>
      </c>
      <c r="M45" s="68">
        <v>0.95</v>
      </c>
      <c r="N45" s="71">
        <v>0.8956</v>
      </c>
      <c r="O45" s="131"/>
    </row>
    <row r="46" spans="2:15" ht="54">
      <c r="B46" s="6"/>
      <c r="C46" s="106" t="s">
        <v>130</v>
      </c>
      <c r="D46" s="139" t="s">
        <v>131</v>
      </c>
      <c r="E46" s="129" t="s">
        <v>132</v>
      </c>
      <c r="F46" s="103">
        <v>984625.02</v>
      </c>
      <c r="G46" s="157">
        <f>367322.97+617302.05</f>
        <v>984625.02</v>
      </c>
      <c r="H46" s="157"/>
      <c r="I46" s="157"/>
      <c r="J46" s="155">
        <f t="shared" si="1"/>
        <v>984625.02</v>
      </c>
      <c r="K46" s="66" t="s">
        <v>30</v>
      </c>
      <c r="L46" s="69" t="s">
        <v>177</v>
      </c>
      <c r="M46" s="68">
        <v>0</v>
      </c>
      <c r="N46" s="68">
        <v>0.3</v>
      </c>
      <c r="O46" s="131"/>
    </row>
    <row r="47" spans="2:15" ht="54">
      <c r="B47" s="6"/>
      <c r="C47" s="106" t="s">
        <v>133</v>
      </c>
      <c r="D47" s="139" t="s">
        <v>134</v>
      </c>
      <c r="E47" s="129" t="s">
        <v>135</v>
      </c>
      <c r="F47" s="103">
        <v>2235109.98</v>
      </c>
      <c r="G47" s="157">
        <v>2235109.98</v>
      </c>
      <c r="H47" s="157"/>
      <c r="I47" s="157"/>
      <c r="J47" s="155">
        <f t="shared" si="1"/>
        <v>2235109.98</v>
      </c>
      <c r="K47" s="66" t="s">
        <v>30</v>
      </c>
      <c r="L47" s="69" t="s">
        <v>178</v>
      </c>
      <c r="M47" s="71">
        <v>0.351</v>
      </c>
      <c r="N47" s="71">
        <v>0.345</v>
      </c>
      <c r="O47" s="131"/>
    </row>
    <row r="48" spans="2:15" ht="54">
      <c r="B48" s="6"/>
      <c r="C48" s="106" t="s">
        <v>136</v>
      </c>
      <c r="D48" s="139" t="s">
        <v>137</v>
      </c>
      <c r="E48" s="129" t="s">
        <v>112</v>
      </c>
      <c r="F48" s="103">
        <v>729050.19</v>
      </c>
      <c r="G48" s="157">
        <f>472406.96+256643.23</f>
        <v>729050.1900000001</v>
      </c>
      <c r="H48" s="157"/>
      <c r="I48" s="157"/>
      <c r="J48" s="155">
        <f t="shared" si="1"/>
        <v>729050.1900000001</v>
      </c>
      <c r="K48" s="66" t="s">
        <v>30</v>
      </c>
      <c r="L48" s="69" t="s">
        <v>173</v>
      </c>
      <c r="M48" s="68">
        <v>0.5</v>
      </c>
      <c r="N48" s="71">
        <v>0.4094</v>
      </c>
      <c r="O48" s="131"/>
    </row>
    <row r="49" spans="2:15" ht="54">
      <c r="B49" s="6"/>
      <c r="C49" s="106" t="s">
        <v>138</v>
      </c>
      <c r="D49" s="139" t="s">
        <v>139</v>
      </c>
      <c r="E49" s="129" t="s">
        <v>140</v>
      </c>
      <c r="F49" s="103">
        <v>552073.49</v>
      </c>
      <c r="G49" s="157">
        <f>13230.75+159185.98+212369.37+167287.39</f>
        <v>552073.49</v>
      </c>
      <c r="H49" s="157"/>
      <c r="I49" s="157"/>
      <c r="J49" s="155">
        <f t="shared" si="1"/>
        <v>552073.49</v>
      </c>
      <c r="K49" s="66" t="s">
        <v>30</v>
      </c>
      <c r="L49" s="69" t="s">
        <v>179</v>
      </c>
      <c r="M49" s="68">
        <v>0</v>
      </c>
      <c r="N49" s="68">
        <v>0.3</v>
      </c>
      <c r="O49" s="131"/>
    </row>
    <row r="50" spans="2:15" ht="40.5">
      <c r="B50" s="6"/>
      <c r="C50" s="106" t="s">
        <v>141</v>
      </c>
      <c r="D50" s="139" t="s">
        <v>142</v>
      </c>
      <c r="E50" s="129" t="s">
        <v>27</v>
      </c>
      <c r="F50" s="103">
        <v>246949.5</v>
      </c>
      <c r="G50" s="157"/>
      <c r="H50" s="157">
        <v>246949.5</v>
      </c>
      <c r="I50" s="157"/>
      <c r="J50" s="155">
        <f t="shared" si="1"/>
        <v>246949.5</v>
      </c>
      <c r="K50" s="66" t="s">
        <v>30</v>
      </c>
      <c r="L50" s="69" t="s">
        <v>177</v>
      </c>
      <c r="M50" s="68">
        <v>1</v>
      </c>
      <c r="N50" s="71">
        <v>0.9981</v>
      </c>
      <c r="O50" s="131"/>
    </row>
    <row r="51" spans="2:15" ht="54">
      <c r="B51" s="6"/>
      <c r="C51" s="106" t="s">
        <v>143</v>
      </c>
      <c r="D51" s="139" t="s">
        <v>144</v>
      </c>
      <c r="E51" s="129" t="s">
        <v>145</v>
      </c>
      <c r="F51" s="103">
        <v>1677300.12</v>
      </c>
      <c r="G51" s="157">
        <v>1677300.12</v>
      </c>
      <c r="H51" s="157"/>
      <c r="I51" s="157"/>
      <c r="J51" s="155">
        <f t="shared" si="1"/>
        <v>1677300.12</v>
      </c>
      <c r="K51" s="66" t="s">
        <v>30</v>
      </c>
      <c r="L51" s="69" t="s">
        <v>180</v>
      </c>
      <c r="M51" s="68">
        <v>0.5</v>
      </c>
      <c r="N51" s="71">
        <v>0.4509</v>
      </c>
      <c r="O51" s="131"/>
    </row>
    <row r="52" spans="2:15" ht="54">
      <c r="B52" s="6"/>
      <c r="C52" s="106" t="s">
        <v>146</v>
      </c>
      <c r="D52" s="139" t="s">
        <v>147</v>
      </c>
      <c r="E52" s="129" t="s">
        <v>148</v>
      </c>
      <c r="F52" s="103">
        <v>2088593.4</v>
      </c>
      <c r="G52" s="157">
        <v>2088593.4</v>
      </c>
      <c r="H52" s="157"/>
      <c r="I52" s="157"/>
      <c r="J52" s="155">
        <f t="shared" si="1"/>
        <v>2088593.4</v>
      </c>
      <c r="K52" s="66" t="s">
        <v>30</v>
      </c>
      <c r="L52" s="69" t="s">
        <v>181</v>
      </c>
      <c r="M52" s="68">
        <v>0</v>
      </c>
      <c r="N52" s="68">
        <v>0.3</v>
      </c>
      <c r="O52" s="131"/>
    </row>
    <row r="53" spans="2:15" ht="40.5">
      <c r="B53" s="6"/>
      <c r="C53" s="106" t="s">
        <v>149</v>
      </c>
      <c r="D53" s="139" t="s">
        <v>150</v>
      </c>
      <c r="E53" s="129" t="s">
        <v>151</v>
      </c>
      <c r="F53" s="103">
        <v>2205789.6</v>
      </c>
      <c r="G53" s="157">
        <v>2205789.6</v>
      </c>
      <c r="H53" s="157"/>
      <c r="I53" s="157"/>
      <c r="J53" s="155">
        <f t="shared" si="1"/>
        <v>2205789.6</v>
      </c>
      <c r="K53" s="66" t="s">
        <v>30</v>
      </c>
      <c r="L53" s="69" t="s">
        <v>182</v>
      </c>
      <c r="M53" s="68">
        <v>0</v>
      </c>
      <c r="N53" s="68">
        <v>0.3</v>
      </c>
      <c r="O53" s="131"/>
    </row>
    <row r="54" spans="2:15" ht="45">
      <c r="B54" s="6"/>
      <c r="C54" s="106" t="s">
        <v>152</v>
      </c>
      <c r="D54" s="139" t="s">
        <v>153</v>
      </c>
      <c r="E54" s="129" t="s">
        <v>154</v>
      </c>
      <c r="F54" s="103">
        <v>156292.89</v>
      </c>
      <c r="G54" s="157"/>
      <c r="H54" s="157">
        <v>156292.89</v>
      </c>
      <c r="I54" s="157"/>
      <c r="J54" s="155">
        <f t="shared" si="1"/>
        <v>156292.89</v>
      </c>
      <c r="K54" s="66" t="s">
        <v>30</v>
      </c>
      <c r="L54" s="69" t="s">
        <v>183</v>
      </c>
      <c r="M54" s="68">
        <v>1</v>
      </c>
      <c r="N54" s="68">
        <v>1</v>
      </c>
      <c r="O54" s="65" t="s">
        <v>163</v>
      </c>
    </row>
    <row r="55" spans="2:15" ht="40.5">
      <c r="B55" s="6"/>
      <c r="C55" s="106" t="s">
        <v>155</v>
      </c>
      <c r="D55" s="139" t="s">
        <v>156</v>
      </c>
      <c r="E55" s="129" t="s">
        <v>157</v>
      </c>
      <c r="F55" s="103">
        <v>676713.04</v>
      </c>
      <c r="G55" s="157">
        <v>676713.04</v>
      </c>
      <c r="H55" s="157"/>
      <c r="I55" s="157"/>
      <c r="J55" s="155">
        <f t="shared" si="1"/>
        <v>676713.04</v>
      </c>
      <c r="K55" s="66" t="s">
        <v>30</v>
      </c>
      <c r="L55" s="69" t="s">
        <v>184</v>
      </c>
      <c r="M55" s="68">
        <v>0</v>
      </c>
      <c r="N55" s="68">
        <v>0.3</v>
      </c>
      <c r="O55" s="131"/>
    </row>
    <row r="56" spans="2:15" ht="54">
      <c r="B56" s="6"/>
      <c r="C56" s="106" t="s">
        <v>158</v>
      </c>
      <c r="D56" s="139" t="s">
        <v>159</v>
      </c>
      <c r="E56" s="129" t="s">
        <v>160</v>
      </c>
      <c r="F56" s="103">
        <v>1605556.99</v>
      </c>
      <c r="G56" s="157">
        <v>1605556.99</v>
      </c>
      <c r="H56" s="157"/>
      <c r="I56" s="157"/>
      <c r="J56" s="155">
        <f t="shared" si="1"/>
        <v>1605556.99</v>
      </c>
      <c r="K56" s="66" t="s">
        <v>30</v>
      </c>
      <c r="L56" s="69" t="s">
        <v>185</v>
      </c>
      <c r="M56" s="68">
        <v>0</v>
      </c>
      <c r="N56" s="68">
        <v>0</v>
      </c>
      <c r="O56" s="131"/>
    </row>
    <row r="57" spans="2:15" ht="54">
      <c r="B57" s="6"/>
      <c r="C57" s="106" t="s">
        <v>161</v>
      </c>
      <c r="D57" s="139" t="s">
        <v>162</v>
      </c>
      <c r="E57" s="129" t="s">
        <v>140</v>
      </c>
      <c r="F57" s="103">
        <v>236044.73</v>
      </c>
      <c r="G57" s="157">
        <f>79382.1+156662.63</f>
        <v>236044.73</v>
      </c>
      <c r="H57" s="157"/>
      <c r="I57" s="157"/>
      <c r="J57" s="155">
        <f t="shared" si="1"/>
        <v>236044.73</v>
      </c>
      <c r="K57" s="66" t="s">
        <v>30</v>
      </c>
      <c r="L57" s="69" t="s">
        <v>179</v>
      </c>
      <c r="M57" s="68">
        <v>0</v>
      </c>
      <c r="N57" s="68">
        <v>0.3</v>
      </c>
      <c r="O57" s="131"/>
    </row>
    <row r="58" spans="2:15" ht="15">
      <c r="B58" s="6"/>
      <c r="D58" s="6"/>
      <c r="F58" s="6"/>
      <c r="H58" s="6"/>
      <c r="I58" s="142"/>
      <c r="J58" s="6"/>
      <c r="L58" s="6"/>
      <c r="M58" s="6"/>
      <c r="N58" s="6"/>
      <c r="O58" s="6"/>
    </row>
  </sheetData>
  <sheetProtection/>
  <mergeCells count="7">
    <mergeCell ref="C1:L1"/>
    <mergeCell ref="M1:O1"/>
    <mergeCell ref="C2:L2"/>
    <mergeCell ref="H4:K4"/>
    <mergeCell ref="C7:E7"/>
    <mergeCell ref="G7:J7"/>
    <mergeCell ref="K7:O7"/>
  </mergeCells>
  <printOptions/>
  <pageMargins left="0.1968503937007874" right="0.2362204724409449" top="0.3937007874015748" bottom="0.2755905511811024" header="0.2362204724409449" footer="0.15748031496062992"/>
  <pageSetup fitToHeight="10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</dc:creator>
  <cp:keywords/>
  <dc:description/>
  <cp:lastModifiedBy>Yoseline</cp:lastModifiedBy>
  <cp:lastPrinted>2014-10-09T19:27:27Z</cp:lastPrinted>
  <dcterms:created xsi:type="dcterms:W3CDTF">2013-07-05T20:53:13Z</dcterms:created>
  <dcterms:modified xsi:type="dcterms:W3CDTF">2014-10-12T17:23:34Z</dcterms:modified>
  <cp:category/>
  <cp:version/>
  <cp:contentType/>
  <cp:contentStatus/>
</cp:coreProperties>
</file>