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<sst xmlns="http://schemas.openxmlformats.org/spreadsheetml/2006/main" count="711" uniqueCount="176">
  <si>
    <t>Clasificación Funcional-Programatica, Económica,  Administrativa  y por Objeto del Gasto</t>
  </si>
  <si>
    <t>Admva</t>
  </si>
  <si>
    <t xml:space="preserve">VIVIENDA </t>
  </si>
  <si>
    <t>Funcional</t>
  </si>
  <si>
    <t>2.2.5</t>
  </si>
  <si>
    <t>INSTITUTO MUNICIPAL DE VIVIENDA DEL MUNICIPIO DE CELAYA, GUANAJUATO</t>
  </si>
  <si>
    <t>UR</t>
  </si>
  <si>
    <t>31120-8601</t>
  </si>
  <si>
    <t>Programa</t>
  </si>
  <si>
    <t>E0001</t>
  </si>
  <si>
    <t>SERVICIOS ADMINISTRATIVOS</t>
  </si>
  <si>
    <t>Partida</t>
  </si>
  <si>
    <t>Denominación</t>
  </si>
  <si>
    <t>Fondo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</si>
  <si>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</si>
  <si>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</si>
  <si>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</si>
  <si>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</si>
  <si>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</si>
  <si>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</si>
  <si>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</si>
  <si>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</si>
  <si>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</si>
  <si>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</si>
  <si>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</si>
  <si>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</si>
  <si>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</si>
  <si>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TOTAL PROGRAMA E0001</t>
  </si>
  <si>
    <t>TOTAL FF 11701 PROGRAMA E0001</t>
  </si>
  <si>
    <t>SERVICIOS PERSONALES</t>
  </si>
  <si>
    <t>Remuneraciones a personal de carácter permanente</t>
  </si>
  <si>
    <t>Sueldo Personal permanente</t>
  </si>
  <si>
    <t>Otras Prestaciones Espciales y Economicas</t>
  </si>
  <si>
    <t>Cuotas para el fondo de ahorro y fondo de trabajo</t>
  </si>
  <si>
    <t>Otras prestaciones economicas y sociales</t>
  </si>
  <si>
    <t>Estimulos de pago a Servidores Publicos</t>
  </si>
  <si>
    <t>MATERIALES Y SUMINISTROS</t>
  </si>
  <si>
    <t>Matriales de admon, emision de documentos y articulos oficiales</t>
  </si>
  <si>
    <t>Materiales y utiles de oficina</t>
  </si>
  <si>
    <t>Materiales y utiles de impresión y reproducción</t>
  </si>
  <si>
    <t>Materiales de impresión y material digital</t>
  </si>
  <si>
    <t>Vestuarios, blancos, prendas de proteccion y articulos dep.</t>
  </si>
  <si>
    <t>Vestuarios y uniformes</t>
  </si>
  <si>
    <t>SERVICIOS GENERALES</t>
  </si>
  <si>
    <t>Serv. profesionales, cientificos, tecnicos y otros servicios</t>
  </si>
  <si>
    <t>Servicios legales, de contabilidad, auditoria y relacionados</t>
  </si>
  <si>
    <t>Servicios de diseño, arquitectura, ingenieria y actividades relacionadas</t>
  </si>
  <si>
    <t>Servicios de consultoria administrativa procesos, tecnicas y tecnologias de la informacion</t>
  </si>
  <si>
    <t>Servicios de Capacitacion</t>
  </si>
  <si>
    <t>Servicios de instalacion, repación, mantto. y conservación</t>
  </si>
  <si>
    <t>Conservacion y Mantenimiento menor de inmuebles</t>
  </si>
  <si>
    <t>Instalación reparación , mantenimiento de  equipo de computo y tecnologias de la información</t>
  </si>
  <si>
    <t>Servicios de comunicación social y publicdad</t>
  </si>
  <si>
    <t>Difusion para promociòn y Venta</t>
  </si>
  <si>
    <t>Servicios de traslado y viaticos</t>
  </si>
  <si>
    <t>Pasajes terrestres</t>
  </si>
  <si>
    <t xml:space="preserve">Viaticos nacionales para servidores publicos  en desempeño de las funciones oficiales </t>
  </si>
  <si>
    <t>Otros gastos de traslado y hopedaje</t>
  </si>
  <si>
    <t>BIENES MUEBLES, INMUEBLES E INTANGIBLES</t>
  </si>
  <si>
    <t>Mobiliario y equipo de administración</t>
  </si>
  <si>
    <t>Muebles de oficina y estanteria</t>
  </si>
  <si>
    <t>Equipo de Computo y tecnologias de la información</t>
  </si>
  <si>
    <t>TOTAL FF 41706 PROGARAMA E0001</t>
  </si>
  <si>
    <t>Remuneracion a personal de cvaracter transitorio</t>
  </si>
  <si>
    <t>Remuneracion para eventuales</t>
  </si>
  <si>
    <t>Remuneraciones adicionales y especiales</t>
  </si>
  <si>
    <t>Prima vacacional</t>
  </si>
  <si>
    <t>Gratificacion anual</t>
  </si>
  <si>
    <t>Seguridad Social</t>
  </si>
  <si>
    <t>Aportaciones IMSS</t>
  </si>
  <si>
    <t>Aportaciones Vivienda</t>
  </si>
  <si>
    <t>Aportacionas Sistema  para el Retiro</t>
  </si>
  <si>
    <t>E0003</t>
  </si>
  <si>
    <t>material de limpieza</t>
  </si>
  <si>
    <t>Alimento para personas</t>
  </si>
  <si>
    <t>Combustible lubricantes y aditivos</t>
  </si>
  <si>
    <t>Combustibles, lubricantes y aditivos para vehículos terrestres</t>
  </si>
  <si>
    <t>Servicios Básicos</t>
  </si>
  <si>
    <t>Energia electrica</t>
  </si>
  <si>
    <t>Telefonía Tradicional</t>
  </si>
  <si>
    <t xml:space="preserve">Telefonia celular </t>
  </si>
  <si>
    <t>SERVICIOS DE ARRENDAMIENTO</t>
  </si>
  <si>
    <t>Arrendamiento de edificios</t>
  </si>
  <si>
    <t>arrendamiento de mobiliario y eq. Administrativo</t>
  </si>
  <si>
    <t>Servicios financieros, bancarios y comercuiales</t>
  </si>
  <si>
    <t>Servicios finacieros y bancarios</t>
  </si>
  <si>
    <t>Seguros de bienes patrimoniales</t>
  </si>
  <si>
    <t>Reparacion y mantenimiento de equipo de transporte</t>
  </si>
  <si>
    <t>Servicios de Jardineria y Fumigación</t>
  </si>
  <si>
    <t>Otros servicios generales</t>
  </si>
  <si>
    <t>Impuestos y derechos</t>
  </si>
  <si>
    <t>Impuesto sobre nomina</t>
  </si>
  <si>
    <t>E0002</t>
  </si>
  <si>
    <t>ENLACE SOCIAL</t>
  </si>
  <si>
    <t>TOTAL PROGRAMA E0002</t>
  </si>
  <si>
    <t>TOTAL F.F. 11701 PROGRAMA E0002</t>
  </si>
  <si>
    <t>TOTAL FF 41706 PROGRAMA E0002</t>
  </si>
  <si>
    <t>alimento para personas</t>
  </si>
  <si>
    <t>Servivio de Telefonia celular</t>
  </si>
  <si>
    <t>Servicios financieros, bancarios y comerciales</t>
  </si>
  <si>
    <t>Servicios de instalacion, repación, matto y conservación</t>
  </si>
  <si>
    <t>mantenimiento de equipo de transporte</t>
  </si>
  <si>
    <t xml:space="preserve">Servicios oficiales </t>
  </si>
  <si>
    <t>Gastos de orden social y cultural</t>
  </si>
  <si>
    <t>Otros impuestos y derechos</t>
  </si>
  <si>
    <t>Imopuesto sobre nomina</t>
  </si>
  <si>
    <t>Mobiliarios y equipo de administración</t>
  </si>
  <si>
    <t>Muebles de oficina y Estanteria</t>
  </si>
  <si>
    <t>URBANIZACION Y SERVICIOS</t>
  </si>
  <si>
    <t>TOTAL PROGRAMA E0003</t>
  </si>
  <si>
    <t>TOTAL FF 11701 PROGRAMA E0003</t>
  </si>
  <si>
    <t>Servicios de capacitación</t>
  </si>
  <si>
    <t>Inversión Pública</t>
  </si>
  <si>
    <t>Obra publica en bienes Propios</t>
  </si>
  <si>
    <t>Division y Urbanizacion</t>
  </si>
  <si>
    <t>TOTAL FF 41706  PROGRAMA E00003</t>
  </si>
  <si>
    <t>Remuneracion a personal de caracter transitorio</t>
  </si>
  <si>
    <t>Salarios asimilados</t>
  </si>
  <si>
    <t>Remuneraciones personal eventual</t>
  </si>
  <si>
    <t>Apòrtacionas Sistema  para el Retiro</t>
  </si>
  <si>
    <t>Materiales de admon, emision de documentos y art. Of</t>
  </si>
  <si>
    <t>Material de limpieza</t>
  </si>
  <si>
    <t>Materiales y articulos de construccion</t>
  </si>
  <si>
    <t>Cemento y prductos de concreto</t>
  </si>
  <si>
    <t>Vidrio y productos de vidrio</t>
  </si>
  <si>
    <t>Material electrico</t>
  </si>
  <si>
    <t>Articulos metalicos para la construccion</t>
  </si>
  <si>
    <t>Articulos diversos de construccion</t>
  </si>
  <si>
    <t>Vestuarios, blancos, presndas de proteccion y art. Dep</t>
  </si>
  <si>
    <t>Prendas de seguridad y proteccion personal</t>
  </si>
  <si>
    <t>Hrramiento y equipo menor</t>
  </si>
  <si>
    <t>Herramiento y equipo menor</t>
  </si>
  <si>
    <t>Servicio de telefonia Celular</t>
  </si>
  <si>
    <t>Servicios de arrendamiento</t>
  </si>
  <si>
    <t>Arerendamiento de mobiliaio y eq. Administrativo</t>
  </si>
  <si>
    <t>Arerendamiento de maquinaria</t>
  </si>
  <si>
    <t>Servicios profesionales, cientificos, tecnicos y otros servicios</t>
  </si>
  <si>
    <t>Serv. de diseño, arquitectura, ingenieria y actividades rel.</t>
  </si>
  <si>
    <t>Difusion de programas gubernamentales</t>
  </si>
  <si>
    <t>Divisio de terrenos y construccion de obras de urbanizacion</t>
  </si>
  <si>
    <t>S0004</t>
  </si>
  <si>
    <t>APOYO A LA SOCIEDAD</t>
  </si>
  <si>
    <t>TOTAL PROGRAMA S0004</t>
  </si>
  <si>
    <t>TOTAL F.F. 11701 PROGRAMA S0004</t>
  </si>
  <si>
    <t xml:space="preserve">mantenimiento de equipo de transporte terrestre, areo, etc </t>
  </si>
  <si>
    <t>Pasajes Terrestres</t>
  </si>
  <si>
    <t>TOTAL FF 41706 PROGRAMA S0004</t>
  </si>
  <si>
    <t>Alimentos para personas</t>
  </si>
  <si>
    <t>Servicios de instalacion, repación, Mtto. y conservación</t>
  </si>
  <si>
    <t>Impuestos sobre nomina</t>
  </si>
  <si>
    <t>TRANSFERENCIAS  ASIGNACIONES, SUBSIDIOS Y OTRAS AYUDAS</t>
  </si>
  <si>
    <t>Subsidios y subvenciones</t>
  </si>
  <si>
    <t xml:space="preserve">Subsidios a la Vivienda </t>
  </si>
  <si>
    <t>MAQUINARIA Y OTROS EQUIPOS</t>
  </si>
  <si>
    <t>Equipo de comunicación y telecomunicaciones</t>
  </si>
  <si>
    <t xml:space="preserve">TOTAL PRESUPUESTO DE EGRESOS </t>
  </si>
  <si>
    <t>Fuente de Financiamiento</t>
  </si>
  <si>
    <t>TOTAL PRESUPESTOS DE EGRESOS</t>
  </si>
  <si>
    <t>Distribucion de la fuente de financiamiento 11701</t>
  </si>
  <si>
    <t>TOTAL</t>
  </si>
  <si>
    <t>Distribucion de la fuente de financiamiento 41706</t>
  </si>
  <si>
    <t>Grupo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</si>
  <si>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</si>
  <si>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</si>
  <si>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</si>
  <si>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</si>
  <si>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</si>
  <si>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</si>
  <si>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</si>
  <si>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</si>
  <si>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</si>
  <si>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</si>
  <si>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</si>
  <si>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</si>
  <si>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</si>
  <si>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PRESUPUESTO GENERAL DE  EGRESOS PARA EL EJERCICIO FISCAL 2017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</si>
</sst>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center"/>
    </xf>
    <xf numFmtId="0" fontId="55" fillId="33" borderId="10" xfId="0" applyFont="1" applyFill="1" applyBorder="1" applyAlignment="1">
      <alignment horizontal="center" vertical="center"/>
    </xf>
    <xf numFmtId="4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justify" vertical="center" wrapText="1"/>
      <protection/>
    </xf>
    <xf numFmtId="43" fontId="23" fillId="0" borderId="10" xfId="0" applyNumberFormat="1" applyFont="1" applyFill="1" applyBorder="1" applyAlignment="1">
      <alignment horizontal="center" vertical="center" wrapText="1"/>
    </xf>
    <xf numFmtId="43" fontId="55" fillId="0" borderId="10" xfId="47" applyFont="1" applyFill="1" applyBorder="1" applyAlignment="1">
      <alignment horizontal="right" vertical="center" wrapText="1"/>
    </xf>
    <xf numFmtId="43" fontId="23" fillId="0" borderId="10" xfId="47" applyFont="1" applyFill="1" applyBorder="1" applyAlignment="1">
      <alignment horizontal="center" vertical="center" wrapText="1"/>
    </xf>
    <xf numFmtId="43" fontId="56" fillId="0" borderId="10" xfId="47" applyFont="1" applyFill="1" applyBorder="1" applyAlignment="1">
      <alignment horizontal="center" vertical="center" wrapText="1"/>
    </xf>
    <xf numFmtId="43" fontId="23" fillId="0" borderId="10" xfId="47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  <xf numFmtId="43" fontId="55" fillId="0" borderId="11" xfId="47" applyFont="1" applyFill="1" applyBorder="1" applyAlignment="1">
      <alignment horizontal="right" vertical="center" wrapText="1"/>
    </xf>
    <xf numFmtId="43" fontId="55" fillId="0" borderId="12" xfId="47" applyFont="1" applyFill="1" applyBorder="1" applyAlignment="1">
      <alignment horizontal="right" vertical="center" wrapText="1"/>
    </xf>
    <xf numFmtId="43" fontId="53" fillId="0" borderId="0" xfId="0" applyNumberFormat="1" applyFont="1" applyAlignment="1">
      <alignment/>
    </xf>
    <xf numFmtId="43" fontId="56" fillId="0" borderId="10" xfId="47" applyFont="1" applyFill="1" applyBorder="1" applyAlignment="1">
      <alignment horizontal="right" vertical="center" wrapText="1"/>
    </xf>
    <xf numFmtId="43" fontId="53" fillId="0" borderId="0" xfId="47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justify" vertical="center" wrapText="1"/>
    </xf>
    <xf numFmtId="43" fontId="55" fillId="0" borderId="0" xfId="47" applyFont="1" applyFill="1" applyBorder="1" applyAlignment="1">
      <alignment horizontal="right" vertical="center" wrapText="1"/>
    </xf>
    <xf numFmtId="43" fontId="56" fillId="0" borderId="0" xfId="47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3" fontId="53" fillId="0" borderId="0" xfId="0" applyNumberFormat="1" applyFont="1" applyFill="1" applyBorder="1" applyAlignment="1">
      <alignment/>
    </xf>
    <xf numFmtId="43" fontId="56" fillId="0" borderId="13" xfId="47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35" fillId="0" borderId="10" xfId="0" applyNumberFormat="1" applyFont="1" applyFill="1" applyBorder="1" applyAlignment="1">
      <alignment horizontal="left" vertical="center" wrapText="1"/>
    </xf>
    <xf numFmtId="43" fontId="20" fillId="0" borderId="10" xfId="0" applyNumberFormat="1" applyFont="1" applyFill="1" applyBorder="1" applyAlignment="1">
      <alignment horizontal="left" vertical="center" wrapText="1"/>
    </xf>
    <xf numFmtId="43" fontId="54" fillId="0" borderId="0" xfId="0" applyNumberFormat="1" applyFont="1" applyFill="1" applyBorder="1" applyAlignment="1">
      <alignment horizontal="justify"/>
    </xf>
    <xf numFmtId="0" fontId="53" fillId="11" borderId="10" xfId="0" applyFont="1" applyFill="1" applyBorder="1" applyAlignment="1">
      <alignment/>
    </xf>
    <xf numFmtId="43" fontId="57" fillId="0" borderId="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53" fillId="36" borderId="0" xfId="0" applyFont="1" applyFill="1" applyAlignment="1">
      <alignment/>
    </xf>
    <xf numFmtId="0" fontId="56" fillId="0" borderId="0" xfId="0" applyFont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justify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38" borderId="10" xfId="0" applyFont="1" applyFill="1" applyBorder="1" applyAlignment="1">
      <alignment horizontal="left" vertical="center"/>
    </xf>
    <xf numFmtId="0" fontId="56" fillId="38" borderId="10" xfId="0" applyFont="1" applyFill="1" applyBorder="1" applyAlignment="1">
      <alignment horizontal="center" vertical="center"/>
    </xf>
    <xf numFmtId="43" fontId="56" fillId="38" borderId="10" xfId="0" applyNumberFormat="1" applyFont="1" applyFill="1" applyBorder="1" applyAlignment="1">
      <alignment vertical="center"/>
    </xf>
    <xf numFmtId="43" fontId="53" fillId="0" borderId="0" xfId="0" applyNumberFormat="1" applyFont="1" applyAlignment="1">
      <alignment vertical="center"/>
    </xf>
    <xf numFmtId="0" fontId="53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center" vertical="center"/>
    </xf>
    <xf numFmtId="43" fontId="56" fillId="35" borderId="10" xfId="0" applyNumberFormat="1" applyFont="1" applyFill="1" applyBorder="1" applyAlignment="1">
      <alignment vertical="center"/>
    </xf>
    <xf numFmtId="0" fontId="53" fillId="39" borderId="10" xfId="0" applyFont="1" applyFill="1" applyBorder="1" applyAlignment="1">
      <alignment horizontal="left" vertical="center"/>
    </xf>
    <xf numFmtId="0" fontId="56" fillId="39" borderId="10" xfId="0" applyFont="1" applyFill="1" applyBorder="1" applyAlignment="1">
      <alignment horizontal="center" vertical="center"/>
    </xf>
    <xf numFmtId="43" fontId="56" fillId="39" borderId="10" xfId="0" applyNumberFormat="1" applyFont="1" applyFill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43" fontId="56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justify"/>
    </xf>
    <xf numFmtId="43" fontId="56" fillId="0" borderId="0" xfId="0" applyNumberFormat="1" applyFont="1" applyAlignment="1">
      <alignment vertical="center"/>
    </xf>
    <xf numFmtId="43" fontId="58" fillId="0" borderId="1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40" borderId="10" xfId="0" applyFont="1" applyFill="1" applyBorder="1" applyAlignment="1">
      <alignment horizontal="justify" vertical="center"/>
    </xf>
    <xf numFmtId="0" fontId="56" fillId="40" borderId="10" xfId="0" applyFont="1" applyFill="1" applyBorder="1" applyAlignment="1">
      <alignment horizontal="center" vertical="center"/>
    </xf>
    <xf numFmtId="43" fontId="56" fillId="4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justify" vertical="center"/>
    </xf>
    <xf numFmtId="0" fontId="58" fillId="0" borderId="0" xfId="0" applyFont="1" applyFill="1" applyBorder="1" applyAlignment="1">
      <alignment horizontal="center" vertical="center"/>
    </xf>
    <xf numFmtId="43" fontId="58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41" borderId="10" xfId="0" applyFont="1" applyFill="1" applyBorder="1" applyAlignment="1">
      <alignment horizontal="justify" vertical="center"/>
    </xf>
    <xf numFmtId="0" fontId="58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0" fontId="53" fillId="0" borderId="10" xfId="0" applyFont="1" applyBorder="1" applyAlignment="1">
      <alignment horizontal="justify"/>
    </xf>
    <xf numFmtId="0" fontId="56" fillId="0" borderId="10" xfId="0" applyFont="1" applyBorder="1" applyAlignment="1">
      <alignment horizontal="center" vertical="center"/>
    </xf>
    <xf numFmtId="43" fontId="56" fillId="0" borderId="10" xfId="0" applyNumberFormat="1" applyFont="1" applyBorder="1" applyAlignment="1">
      <alignment vertical="center"/>
    </xf>
    <xf numFmtId="43" fontId="53" fillId="0" borderId="0" xfId="47" applyFont="1" applyAlignment="1">
      <alignment/>
    </xf>
    <xf numFmtId="43" fontId="56" fillId="0" borderId="10" xfId="47" applyFont="1" applyFill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3" fontId="28" fillId="0" borderId="10" xfId="0" applyNumberFormat="1" applyFont="1" applyBorder="1" applyAlignment="1">
      <alignment vertical="center"/>
    </xf>
    <xf numFmtId="0" fontId="57" fillId="39" borderId="10" xfId="0" applyFont="1" applyFill="1" applyBorder="1" applyAlignment="1">
      <alignment horizontal="justify" vertical="center"/>
    </xf>
    <xf numFmtId="0" fontId="58" fillId="39" borderId="1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justify" vertical="center"/>
    </xf>
    <xf numFmtId="0" fontId="56" fillId="35" borderId="10" xfId="0" applyFont="1" applyFill="1" applyBorder="1" applyAlignment="1">
      <alignment horizontal="center" vertical="center" wrapText="1"/>
    </xf>
    <xf numFmtId="43" fontId="53" fillId="35" borderId="0" xfId="47" applyFont="1" applyFill="1" applyAlignment="1">
      <alignment/>
    </xf>
    <xf numFmtId="0" fontId="53" fillId="0" borderId="0" xfId="0" applyFont="1" applyBorder="1" applyAlignment="1">
      <alignment horizontal="justify"/>
    </xf>
    <xf numFmtId="0" fontId="53" fillId="36" borderId="10" xfId="0" applyFont="1" applyFill="1" applyBorder="1" applyAlignment="1">
      <alignment horizontal="justify"/>
    </xf>
    <xf numFmtId="0" fontId="53" fillId="40" borderId="10" xfId="0" applyFont="1" applyFill="1" applyBorder="1" applyAlignment="1">
      <alignment horizontal="justify"/>
    </xf>
    <xf numFmtId="43" fontId="56" fillId="40" borderId="10" xfId="0" applyNumberFormat="1" applyFont="1" applyFill="1" applyBorder="1" applyAlignment="1">
      <alignment vertical="center"/>
    </xf>
    <xf numFmtId="0" fontId="53" fillId="37" borderId="10" xfId="0" applyFont="1" applyFill="1" applyBorder="1" applyAlignment="1">
      <alignment horizontal="justify"/>
    </xf>
    <xf numFmtId="0" fontId="56" fillId="37" borderId="10" xfId="0" applyFont="1" applyFill="1" applyBorder="1" applyAlignment="1">
      <alignment horizontal="center" vertical="center"/>
    </xf>
    <xf numFmtId="43" fontId="56" fillId="37" borderId="10" xfId="0" applyNumberFormat="1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43" fontId="56" fillId="0" borderId="0" xfId="47" applyFont="1" applyBorder="1" applyAlignment="1">
      <alignment vertical="center"/>
    </xf>
    <xf numFmtId="43" fontId="56" fillId="0" borderId="0" xfId="0" applyNumberFormat="1" applyFont="1" applyBorder="1" applyAlignment="1">
      <alignment vertical="center"/>
    </xf>
    <xf numFmtId="0" fontId="56" fillId="32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/>
    </xf>
    <xf numFmtId="0" fontId="53" fillId="7" borderId="13" xfId="0" applyFont="1" applyFill="1" applyBorder="1" applyAlignment="1">
      <alignment/>
    </xf>
    <xf numFmtId="43" fontId="56" fillId="7" borderId="10" xfId="47" applyFont="1" applyFill="1" applyBorder="1" applyAlignment="1">
      <alignment vertical="center"/>
    </xf>
    <xf numFmtId="0" fontId="53" fillId="7" borderId="10" xfId="0" applyFont="1" applyFill="1" applyBorder="1" applyAlignment="1">
      <alignment/>
    </xf>
    <xf numFmtId="43" fontId="56" fillId="7" borderId="10" xfId="0" applyNumberFormat="1" applyFont="1" applyFill="1" applyBorder="1" applyAlignment="1">
      <alignment vertical="center"/>
    </xf>
    <xf numFmtId="0" fontId="56" fillId="6" borderId="10" xfId="0" applyFont="1" applyFill="1" applyBorder="1" applyAlignment="1">
      <alignment horizontal="center"/>
    </xf>
    <xf numFmtId="0" fontId="53" fillId="2" borderId="0" xfId="0" applyFont="1" applyFill="1" applyAlignment="1">
      <alignment/>
    </xf>
    <xf numFmtId="43" fontId="56" fillId="6" borderId="10" xfId="0" applyNumberFormat="1" applyFont="1" applyFill="1" applyBorder="1" applyAlignment="1">
      <alignment vertical="center"/>
    </xf>
    <xf numFmtId="0" fontId="53" fillId="2" borderId="13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43" fontId="56" fillId="34" borderId="10" xfId="0" applyNumberFormat="1" applyFont="1" applyFill="1" applyBorder="1" applyAlignment="1">
      <alignment vertical="center"/>
    </xf>
    <xf numFmtId="0" fontId="56" fillId="42" borderId="10" xfId="0" applyFont="1" applyFill="1" applyBorder="1" applyAlignment="1">
      <alignment horizontal="center"/>
    </xf>
    <xf numFmtId="0" fontId="53" fillId="42" borderId="10" xfId="0" applyFont="1" applyFill="1" applyBorder="1" applyAlignment="1">
      <alignment/>
    </xf>
    <xf numFmtId="43" fontId="56" fillId="42" borderId="10" xfId="0" applyNumberFormat="1" applyFont="1" applyFill="1" applyBorder="1" applyAlignment="1">
      <alignment vertical="center"/>
    </xf>
    <xf numFmtId="0" fontId="56" fillId="11" borderId="10" xfId="0" applyFont="1" applyFill="1" applyBorder="1" applyAlignment="1">
      <alignment horizontal="center"/>
    </xf>
    <xf numFmtId="43" fontId="56" fillId="11" borderId="10" xfId="0" applyNumberFormat="1" applyFont="1" applyFill="1" applyBorder="1" applyAlignment="1">
      <alignment vertical="center"/>
    </xf>
    <xf numFmtId="0" fontId="53" fillId="11" borderId="0" xfId="0" applyFont="1" applyFill="1" applyAlignment="1">
      <alignment/>
    </xf>
    <xf numFmtId="0" fontId="56" fillId="12" borderId="10" xfId="0" applyFont="1" applyFill="1" applyBorder="1" applyAlignment="1">
      <alignment horizontal="center"/>
    </xf>
    <xf numFmtId="0" fontId="53" fillId="12" borderId="13" xfId="0" applyFont="1" applyFill="1" applyBorder="1" applyAlignment="1">
      <alignment/>
    </xf>
    <xf numFmtId="43" fontId="56" fillId="12" borderId="10" xfId="0" applyNumberFormat="1" applyFont="1" applyFill="1" applyBorder="1" applyAlignment="1">
      <alignment vertical="center"/>
    </xf>
    <xf numFmtId="43" fontId="58" fillId="37" borderId="10" xfId="0" applyNumberFormat="1" applyFont="1" applyFill="1" applyBorder="1" applyAlignment="1">
      <alignment vertical="center"/>
    </xf>
    <xf numFmtId="43" fontId="53" fillId="0" borderId="0" xfId="0" applyNumberFormat="1" applyFont="1" applyAlignment="1">
      <alignment horizontal="justify"/>
    </xf>
    <xf numFmtId="1" fontId="59" fillId="0" borderId="14" xfId="52" applyNumberFormat="1" applyFont="1" applyFill="1" applyBorder="1" applyAlignment="1">
      <alignment horizontal="center" vertical="center"/>
      <protection/>
    </xf>
    <xf numFmtId="1" fontId="59" fillId="0" borderId="15" xfId="52" applyNumberFormat="1" applyFont="1" applyFill="1" applyBorder="1" applyAlignment="1">
      <alignment horizontal="center" vertical="center"/>
      <protection/>
    </xf>
    <xf numFmtId="1" fontId="59" fillId="0" borderId="16" xfId="52" applyNumberFormat="1" applyFont="1" applyFill="1" applyBorder="1" applyAlignment="1">
      <alignment horizontal="center" vertical="center"/>
      <protection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43" borderId="17" xfId="0" applyFont="1" applyFill="1" applyBorder="1" applyAlignment="1">
      <alignment horizontal="center" vertical="center"/>
    </xf>
    <xf numFmtId="0" fontId="60" fillId="43" borderId="11" xfId="0" applyFont="1" applyFill="1" applyBorder="1" applyAlignment="1">
      <alignment horizontal="center" vertical="center"/>
    </xf>
    <xf numFmtId="0" fontId="60" fillId="43" borderId="12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3" fontId="58" fillId="0" borderId="10" xfId="0" applyNumberFormat="1" applyFont="1" applyFill="1" applyBorder="1" applyAlignment="1">
      <alignment horizontal="center" vertical="center" wrapText="1"/>
    </xf>
    <xf numFmtId="43" fontId="29" fillId="0" borderId="10" xfId="0" applyNumberFormat="1" applyFont="1" applyFill="1" applyBorder="1" applyAlignment="1">
      <alignment horizontal="center" vertical="center" wrapText="1"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justify" vertical="center" wrapText="1"/>
      <protection/>
    </xf>
    <xf numFmtId="43" fontId="28" fillId="0" borderId="10" xfId="0" applyNumberFormat="1" applyFont="1" applyFill="1" applyBorder="1" applyAlignment="1">
      <alignment horizontal="center" vertical="center" wrapText="1"/>
    </xf>
    <xf numFmtId="43" fontId="30" fillId="0" borderId="10" xfId="47" applyFont="1" applyFill="1" applyBorder="1" applyAlignment="1">
      <alignment horizontal="center" vertical="center" wrapText="1"/>
    </xf>
    <xf numFmtId="43" fontId="30" fillId="0" borderId="10" xfId="53" applyNumberFormat="1" applyFont="1" applyFill="1" applyBorder="1" applyAlignment="1">
      <alignment horizontal="justify" vertical="center" wrapText="1"/>
      <protection/>
    </xf>
    <xf numFmtId="0" fontId="24" fillId="0" borderId="10" xfId="0" applyFont="1" applyFill="1" applyBorder="1" applyAlignment="1">
      <alignment horizontal="justify" vertical="center" wrapText="1"/>
    </xf>
    <xf numFmtId="43" fontId="24" fillId="0" borderId="10" xfId="0" applyNumberFormat="1" applyFont="1" applyFill="1" applyBorder="1" applyAlignment="1">
      <alignment horizontal="justify" vertical="center" wrapText="1"/>
    </xf>
    <xf numFmtId="0" fontId="32" fillId="0" borderId="10" xfId="53" applyFont="1" applyFill="1" applyBorder="1" applyAlignment="1">
      <alignment horizontal="center" vertical="center" wrapText="1"/>
      <protection/>
    </xf>
    <xf numFmtId="43" fontId="30" fillId="0" borderId="10" xfId="47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justify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3" fontId="61" fillId="0" borderId="10" xfId="47" applyFont="1" applyFill="1" applyBorder="1" applyAlignment="1">
      <alignment horizontal="right" vertical="center" wrapText="1"/>
    </xf>
    <xf numFmtId="0" fontId="28" fillId="0" borderId="10" xfId="5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3" fontId="26" fillId="0" borderId="10" xfId="0" applyNumberFormat="1" applyFont="1" applyFill="1" applyBorder="1" applyAlignment="1">
      <alignment horizontal="left" vertical="center" wrapText="1"/>
    </xf>
    <xf numFmtId="43" fontId="62" fillId="0" borderId="10" xfId="47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43" fontId="58" fillId="0" borderId="10" xfId="47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43" fontId="28" fillId="0" borderId="10" xfId="47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29" fillId="0" borderId="10" xfId="53" applyFont="1" applyFill="1" applyBorder="1" applyAlignment="1">
      <alignment horizontal="justify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43" fontId="55" fillId="0" borderId="13" xfId="47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3" fontId="23" fillId="0" borderId="10" xfId="47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center" vertical="center" wrapText="1"/>
    </xf>
    <xf numFmtId="43" fontId="18" fillId="0" borderId="10" xfId="0" applyNumberFormat="1" applyFont="1" applyFill="1" applyBorder="1" applyAlignment="1">
      <alignment horizontal="center" vertical="center" wrapText="1"/>
    </xf>
    <xf numFmtId="43" fontId="28" fillId="0" borderId="10" xfId="47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3" fontId="23" fillId="0" borderId="10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43" fontId="65" fillId="0" borderId="10" xfId="47" applyFont="1" applyFill="1" applyBorder="1" applyAlignment="1">
      <alignment horizontal="right" vertical="center" wrapText="1"/>
    </xf>
    <xf numFmtId="43" fontId="58" fillId="0" borderId="10" xfId="47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23" fillId="0" borderId="14" xfId="52" applyNumberFormat="1" applyFont="1" applyFill="1" applyBorder="1" applyAlignment="1">
      <alignment horizontal="center" vertical="center" wrapText="1"/>
      <protection/>
    </xf>
    <xf numFmtId="1" fontId="23" fillId="0" borderId="15" xfId="52" applyNumberFormat="1" applyFont="1" applyFill="1" applyBorder="1" applyAlignment="1">
      <alignment horizontal="center" vertical="center" wrapText="1"/>
      <protection/>
    </xf>
    <xf numFmtId="1" fontId="23" fillId="0" borderId="16" xfId="52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3" fontId="56" fillId="0" borderId="0" xfId="47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3" fontId="56" fillId="0" borderId="13" xfId="47" applyFont="1" applyFill="1" applyBorder="1" applyAlignment="1">
      <alignment horizontal="right" vertical="center" wrapText="1"/>
    </xf>
    <xf numFmtId="0" fontId="53" fillId="0" borderId="0" xfId="0" applyFont="1" applyFill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/>
    </xf>
    <xf numFmtId="0" fontId="56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_COG 2010_POA municipal 2011 170810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342900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9"/>
  <sheetViews>
    <sheetView tabSelected="1" zoomScalePageLayoutView="0" workbookViewId="0" topLeftCell="A1">
      <selection activeCell="A1" sqref="A1:Q1"/>
    </sheetView>
  </sheetViews>
  <sheetFormatPr defaultColWidth="11.421875" defaultRowHeight="15"/>
  <cols>
    <col min="1" max="1" width="9.8515625" style="1" bestFit="1" customWidth="1"/>
    <col min="2" max="2" width="63.00390625" style="47" customWidth="1"/>
    <col min="3" max="3" width="6.57421875" style="48" bestFit="1" customWidth="1"/>
    <col min="4" max="4" width="6.57421875" style="48" customWidth="1"/>
    <col min="5" max="5" width="11.57421875" style="49" customWidth="1"/>
    <col min="6" max="6" width="14.140625" style="49" customWidth="1"/>
    <col min="7" max="7" width="11.57421875" style="49" customWidth="1"/>
    <col min="8" max="8" width="13.00390625" style="49" customWidth="1"/>
    <col min="9" max="9" width="12.7109375" style="49" customWidth="1"/>
    <col min="10" max="10" width="13.00390625" style="49" customWidth="1"/>
    <col min="11" max="12" width="13.421875" style="49" customWidth="1"/>
    <col min="13" max="13" width="12.140625" style="49" customWidth="1"/>
    <col min="14" max="14" width="15.57421875" style="49" customWidth="1"/>
    <col min="15" max="15" width="12.140625" style="49" customWidth="1"/>
    <col min="16" max="16" width="12.421875" style="49" customWidth="1"/>
    <col min="17" max="17" width="17.8515625" style="49" bestFit="1" customWidth="1"/>
    <col min="18" max="18" width="14.421875" style="8" customWidth="1"/>
    <col min="19" max="19" width="12.8515625" style="8" customWidth="1"/>
    <col min="20" max="25" width="11.421875" style="8" customWidth="1"/>
    <col min="26" max="16384" width="11.421875" style="8" customWidth="1"/>
  </cols>
  <sheetData>
    <row r="1" spans="1:17" s="1" customFormat="1" ht="27" customHeight="1">
      <c r="A1" s="136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s="1" customFormat="1" ht="27.75" customHeight="1">
      <c r="A2" s="139" t="s">
        <v>175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7" s="1" customFormat="1" ht="12.75">
      <c r="A3" s="133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s="1" customFormat="1" ht="12.75">
      <c r="A4" s="231" t="s">
        <v>1</v>
      </c>
      <c r="B4" s="232">
        <v>31120</v>
      </c>
      <c r="C4" s="80"/>
      <c r="D4" s="80"/>
      <c r="E4" s="130" t="s">
        <v>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s="1" customFormat="1" ht="12.75">
      <c r="A5" s="231" t="s">
        <v>3</v>
      </c>
      <c r="B5" s="232" t="s">
        <v>4</v>
      </c>
      <c r="C5" s="80"/>
      <c r="D5" s="80"/>
      <c r="E5" s="130" t="s"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s="1" customFormat="1" ht="12.75">
      <c r="A6" s="231" t="s">
        <v>6</v>
      </c>
      <c r="B6" s="232" t="s">
        <v>7</v>
      </c>
      <c r="C6" s="80"/>
      <c r="D6" s="80"/>
      <c r="E6" s="130" t="s"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1:17" s="1" customFormat="1" ht="12.75">
      <c r="A7" s="231" t="s">
        <v>8</v>
      </c>
      <c r="B7" s="2" t="s">
        <v>9</v>
      </c>
      <c r="C7" s="3"/>
      <c r="D7" s="3"/>
      <c r="E7" s="127" t="s">
        <v>10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s="1" customFormat="1" ht="12.75">
      <c r="A8" s="4" t="s">
        <v>11</v>
      </c>
      <c r="B8" s="5" t="s">
        <v>12</v>
      </c>
      <c r="C8" s="6" t="s">
        <v>13</v>
      </c>
      <c r="D8" s="6"/>
      <c r="E8" s="233" t="s">
        <v>14</v>
      </c>
      <c r="F8" s="233" t="s">
        <v>15</v>
      </c>
      <c r="G8" s="233" t="s">
        <v>16</v>
      </c>
      <c r="H8" s="233" t="s">
        <v>17</v>
      </c>
      <c r="I8" s="233" t="s">
        <v>18</v>
      </c>
      <c r="J8" s="233" t="s">
        <v>19</v>
      </c>
      <c r="K8" s="233" t="s">
        <v>20</v>
      </c>
      <c r="L8" s="233" t="s">
        <v>21</v>
      </c>
      <c r="M8" s="233" t="s">
        <v>22</v>
      </c>
      <c r="N8" s="233" t="s">
        <v>23</v>
      </c>
      <c r="O8" s="233" t="s">
        <v>24</v>
      </c>
      <c r="P8" s="233" t="s">
        <v>25</v>
      </c>
      <c r="Q8" s="233" t="s">
        <v>26</v>
      </c>
    </row>
    <row r="9" spans="1:25" ht="15.75">
      <c r="A9" s="174"/>
      <c r="B9" s="175" t="s">
        <v>27</v>
      </c>
      <c r="C9" s="176"/>
      <c r="D9" s="176"/>
      <c r="E9" s="142">
        <f aca="true" t="shared" si="0" ref="E9:Q9">+E10+E45</f>
        <v>302335.45999999996</v>
      </c>
      <c r="F9" s="142">
        <f t="shared" si="0"/>
        <v>322167.25999999995</v>
      </c>
      <c r="G9" s="142">
        <f t="shared" si="0"/>
        <v>292844.87</v>
      </c>
      <c r="H9" s="142">
        <f t="shared" si="0"/>
        <v>291835.45999999996</v>
      </c>
      <c r="I9" s="142">
        <f t="shared" si="0"/>
        <v>242844.87</v>
      </c>
      <c r="J9" s="142">
        <f t="shared" si="0"/>
        <v>339271.19999999995</v>
      </c>
      <c r="K9" s="142">
        <f t="shared" si="0"/>
        <v>295835.45999999996</v>
      </c>
      <c r="L9" s="142">
        <f t="shared" si="0"/>
        <v>252844.87</v>
      </c>
      <c r="M9" s="142">
        <f t="shared" si="0"/>
        <v>326844.87</v>
      </c>
      <c r="N9" s="142">
        <f t="shared" si="0"/>
        <v>277835.44999999995</v>
      </c>
      <c r="O9" s="142">
        <f t="shared" si="0"/>
        <v>319721.26</v>
      </c>
      <c r="P9" s="142">
        <f t="shared" si="0"/>
        <v>512058.16000000003</v>
      </c>
      <c r="Q9" s="142">
        <f t="shared" si="0"/>
        <v>3836439.1899999995</v>
      </c>
      <c r="R9" s="7"/>
      <c r="S9" s="7"/>
      <c r="T9" s="7"/>
      <c r="U9" s="7"/>
      <c r="V9" s="7"/>
      <c r="W9" s="7"/>
      <c r="X9" s="7"/>
      <c r="Y9" s="7"/>
    </row>
    <row r="10" spans="1:17" ht="15" customHeight="1">
      <c r="A10" s="177"/>
      <c r="B10" s="178" t="s">
        <v>28</v>
      </c>
      <c r="C10" s="176"/>
      <c r="D10" s="176"/>
      <c r="E10" s="142">
        <f>+E11+E19+E26+E41</f>
        <v>175384.09999999998</v>
      </c>
      <c r="F10" s="142">
        <f aca="true" t="shared" si="1" ref="F10:P10">+F11+F19+F26</f>
        <v>220785.39999999997</v>
      </c>
      <c r="G10" s="142">
        <f t="shared" si="1"/>
        <v>157463.00999999998</v>
      </c>
      <c r="H10" s="142">
        <f t="shared" si="1"/>
        <v>175884.09999999998</v>
      </c>
      <c r="I10" s="142">
        <f t="shared" si="1"/>
        <v>157463.00999999998</v>
      </c>
      <c r="J10" s="142">
        <f t="shared" si="1"/>
        <v>164963.00999999998</v>
      </c>
      <c r="K10" s="142">
        <f t="shared" si="1"/>
        <v>167884.09999999998</v>
      </c>
      <c r="L10" s="142">
        <f t="shared" si="1"/>
        <v>167463.00999999998</v>
      </c>
      <c r="M10" s="142">
        <f t="shared" si="1"/>
        <v>165463.00999999998</v>
      </c>
      <c r="N10" s="142">
        <f t="shared" si="1"/>
        <v>167884.08999999997</v>
      </c>
      <c r="O10" s="142">
        <f t="shared" si="1"/>
        <v>157413.06999999998</v>
      </c>
      <c r="P10" s="142">
        <f t="shared" si="1"/>
        <v>157412.97999999998</v>
      </c>
      <c r="Q10" s="142">
        <f>+Q11+Q19+Q26+Q41</f>
        <v>2095462.8899999997</v>
      </c>
    </row>
    <row r="11" spans="1:25" s="10" customFormat="1" ht="12.75">
      <c r="A11" s="177">
        <v>1000</v>
      </c>
      <c r="B11" s="179" t="s">
        <v>29</v>
      </c>
      <c r="C11" s="180"/>
      <c r="D11" s="181"/>
      <c r="E11" s="143">
        <f>+E12+E14+E17</f>
        <v>156663.00999999998</v>
      </c>
      <c r="F11" s="143">
        <f aca="true" t="shared" si="2" ref="F11:P11">+F12+F14+F17</f>
        <v>156663.00999999998</v>
      </c>
      <c r="G11" s="143">
        <f t="shared" si="2"/>
        <v>156663.00999999998</v>
      </c>
      <c r="H11" s="143">
        <f t="shared" si="2"/>
        <v>156663.00999999998</v>
      </c>
      <c r="I11" s="143">
        <f t="shared" si="2"/>
        <v>156663.00999999998</v>
      </c>
      <c r="J11" s="143">
        <f t="shared" si="2"/>
        <v>156663.00999999998</v>
      </c>
      <c r="K11" s="143">
        <f t="shared" si="2"/>
        <v>156663.00999999998</v>
      </c>
      <c r="L11" s="143">
        <f t="shared" si="2"/>
        <v>156663.00999999998</v>
      </c>
      <c r="M11" s="143">
        <f t="shared" si="2"/>
        <v>156663.00999999998</v>
      </c>
      <c r="N11" s="143">
        <f t="shared" si="2"/>
        <v>156663.00999999998</v>
      </c>
      <c r="O11" s="143">
        <f t="shared" si="2"/>
        <v>156663.06999999998</v>
      </c>
      <c r="P11" s="143">
        <f t="shared" si="2"/>
        <v>156662.97999999998</v>
      </c>
      <c r="Q11" s="143">
        <f>+Q12+Q14+Q17</f>
        <v>1879956.1499999997</v>
      </c>
      <c r="R11" s="9"/>
      <c r="S11" s="9"/>
      <c r="T11" s="9"/>
      <c r="U11" s="9"/>
      <c r="V11" s="9"/>
      <c r="W11" s="9"/>
      <c r="X11" s="9"/>
      <c r="Y11" s="9"/>
    </row>
    <row r="12" spans="1:17" s="10" customFormat="1" ht="12.75">
      <c r="A12" s="177">
        <v>1100</v>
      </c>
      <c r="B12" s="179" t="s">
        <v>30</v>
      </c>
      <c r="C12" s="180"/>
      <c r="D12" s="181"/>
      <c r="E12" s="143">
        <f>SUM(E13)</f>
        <v>120534.7</v>
      </c>
      <c r="F12" s="143">
        <f aca="true" t="shared" si="3" ref="F12:Q12">SUM(F13)</f>
        <v>120534.7</v>
      </c>
      <c r="G12" s="143">
        <f t="shared" si="3"/>
        <v>120534.7</v>
      </c>
      <c r="H12" s="143">
        <f t="shared" si="3"/>
        <v>120534.7</v>
      </c>
      <c r="I12" s="143">
        <f t="shared" si="3"/>
        <v>120534.7</v>
      </c>
      <c r="J12" s="143">
        <f t="shared" si="3"/>
        <v>120534.7</v>
      </c>
      <c r="K12" s="143">
        <f t="shared" si="3"/>
        <v>120534.7</v>
      </c>
      <c r="L12" s="143">
        <f t="shared" si="3"/>
        <v>120534.7</v>
      </c>
      <c r="M12" s="143">
        <f t="shared" si="3"/>
        <v>120534.7</v>
      </c>
      <c r="N12" s="143">
        <f t="shared" si="3"/>
        <v>120534.7</v>
      </c>
      <c r="O12" s="143">
        <f t="shared" si="3"/>
        <v>120534.7</v>
      </c>
      <c r="P12" s="143">
        <f t="shared" si="3"/>
        <v>120534.54</v>
      </c>
      <c r="Q12" s="143">
        <f t="shared" si="3"/>
        <v>1446416.2399999998</v>
      </c>
    </row>
    <row r="13" spans="1:17" s="10" customFormat="1" ht="12.75">
      <c r="A13" s="11">
        <v>1131</v>
      </c>
      <c r="B13" s="12" t="s">
        <v>31</v>
      </c>
      <c r="C13" s="164">
        <v>11701</v>
      </c>
      <c r="D13" s="181" t="s">
        <v>9</v>
      </c>
      <c r="E13" s="182">
        <v>120534.7</v>
      </c>
      <c r="F13" s="182">
        <v>120534.7</v>
      </c>
      <c r="G13" s="182">
        <v>120534.7</v>
      </c>
      <c r="H13" s="182">
        <v>120534.7</v>
      </c>
      <c r="I13" s="182">
        <v>120534.7</v>
      </c>
      <c r="J13" s="182">
        <v>120534.7</v>
      </c>
      <c r="K13" s="182">
        <v>120534.7</v>
      </c>
      <c r="L13" s="182">
        <v>120534.7</v>
      </c>
      <c r="M13" s="182">
        <v>120534.7</v>
      </c>
      <c r="N13" s="182">
        <v>120534.7</v>
      </c>
      <c r="O13" s="182">
        <v>120534.7</v>
      </c>
      <c r="P13" s="182">
        <v>120534.54</v>
      </c>
      <c r="Q13" s="182">
        <f>SUM(E13:P13)</f>
        <v>1446416.2399999998</v>
      </c>
    </row>
    <row r="14" spans="1:17" s="10" customFormat="1" ht="12.75">
      <c r="A14" s="144">
        <v>1500</v>
      </c>
      <c r="B14" s="145" t="s">
        <v>32</v>
      </c>
      <c r="C14" s="180"/>
      <c r="D14" s="180"/>
      <c r="E14" s="146">
        <f>SUM(E15:E16)</f>
        <v>12021.380000000001</v>
      </c>
      <c r="F14" s="146">
        <f aca="true" t="shared" si="4" ref="F14:Q14">SUM(F15:F16)</f>
        <v>12021.380000000001</v>
      </c>
      <c r="G14" s="146">
        <f t="shared" si="4"/>
        <v>12021.380000000001</v>
      </c>
      <c r="H14" s="146">
        <f t="shared" si="4"/>
        <v>12021.380000000001</v>
      </c>
      <c r="I14" s="146">
        <f t="shared" si="4"/>
        <v>12021.380000000001</v>
      </c>
      <c r="J14" s="146">
        <f t="shared" si="4"/>
        <v>12021.380000000001</v>
      </c>
      <c r="K14" s="146">
        <f t="shared" si="4"/>
        <v>12021.380000000001</v>
      </c>
      <c r="L14" s="146">
        <f t="shared" si="4"/>
        <v>12021.380000000001</v>
      </c>
      <c r="M14" s="146">
        <f t="shared" si="4"/>
        <v>12021.380000000001</v>
      </c>
      <c r="N14" s="146">
        <f t="shared" si="4"/>
        <v>12021.380000000001</v>
      </c>
      <c r="O14" s="146">
        <f t="shared" si="4"/>
        <v>12021.380000000001</v>
      </c>
      <c r="P14" s="146">
        <f t="shared" si="4"/>
        <v>12021.48</v>
      </c>
      <c r="Q14" s="146">
        <f t="shared" si="4"/>
        <v>144256.65999999997</v>
      </c>
    </row>
    <row r="15" spans="1:17" s="10" customFormat="1" ht="12.75">
      <c r="A15" s="14">
        <v>1511</v>
      </c>
      <c r="B15" s="15" t="s">
        <v>33</v>
      </c>
      <c r="C15" s="164">
        <v>11701</v>
      </c>
      <c r="D15" s="181" t="s">
        <v>9</v>
      </c>
      <c r="E15" s="16">
        <v>4821.38</v>
      </c>
      <c r="F15" s="16">
        <v>4821.38</v>
      </c>
      <c r="G15" s="16">
        <v>4821.38</v>
      </c>
      <c r="H15" s="16">
        <v>4821.38</v>
      </c>
      <c r="I15" s="16">
        <v>4821.38</v>
      </c>
      <c r="J15" s="16">
        <v>4821.38</v>
      </c>
      <c r="K15" s="16">
        <v>4821.38</v>
      </c>
      <c r="L15" s="16">
        <v>4821.38</v>
      </c>
      <c r="M15" s="16">
        <v>4821.38</v>
      </c>
      <c r="N15" s="16">
        <v>4821.38</v>
      </c>
      <c r="O15" s="16">
        <v>4821.38</v>
      </c>
      <c r="P15" s="16">
        <v>4821.48</v>
      </c>
      <c r="Q15" s="16">
        <f>SUM(E15:P15)</f>
        <v>57856.65999999999</v>
      </c>
    </row>
    <row r="16" spans="1:17" s="10" customFormat="1" ht="12.75">
      <c r="A16" s="14">
        <v>1592</v>
      </c>
      <c r="B16" s="15" t="s">
        <v>34</v>
      </c>
      <c r="C16" s="164">
        <v>11701</v>
      </c>
      <c r="D16" s="181" t="s">
        <v>9</v>
      </c>
      <c r="E16" s="17">
        <v>7200</v>
      </c>
      <c r="F16" s="17">
        <v>7200</v>
      </c>
      <c r="G16" s="17">
        <v>7200</v>
      </c>
      <c r="H16" s="17">
        <v>7200</v>
      </c>
      <c r="I16" s="17">
        <v>7200</v>
      </c>
      <c r="J16" s="17">
        <v>7200</v>
      </c>
      <c r="K16" s="17">
        <v>7200</v>
      </c>
      <c r="L16" s="17">
        <v>7200</v>
      </c>
      <c r="M16" s="17">
        <v>7200</v>
      </c>
      <c r="N16" s="17">
        <v>7200</v>
      </c>
      <c r="O16" s="17">
        <v>7200</v>
      </c>
      <c r="P16" s="17">
        <v>7200</v>
      </c>
      <c r="Q16" s="18">
        <f>SUM(E16:P16)</f>
        <v>86400</v>
      </c>
    </row>
    <row r="17" spans="1:17" s="10" customFormat="1" ht="12.75">
      <c r="A17" s="144">
        <v>1700</v>
      </c>
      <c r="B17" s="145" t="s">
        <v>35</v>
      </c>
      <c r="C17" s="180"/>
      <c r="D17" s="180"/>
      <c r="E17" s="146">
        <f>SUM(E18)</f>
        <v>24106.93</v>
      </c>
      <c r="F17" s="146">
        <f aca="true" t="shared" si="5" ref="F17:Q17">SUM(F18)</f>
        <v>24106.93</v>
      </c>
      <c r="G17" s="146">
        <f t="shared" si="5"/>
        <v>24106.93</v>
      </c>
      <c r="H17" s="146">
        <f t="shared" si="5"/>
        <v>24106.93</v>
      </c>
      <c r="I17" s="146">
        <f t="shared" si="5"/>
        <v>24106.93</v>
      </c>
      <c r="J17" s="146">
        <f t="shared" si="5"/>
        <v>24106.93</v>
      </c>
      <c r="K17" s="146">
        <f t="shared" si="5"/>
        <v>24106.93</v>
      </c>
      <c r="L17" s="146">
        <f t="shared" si="5"/>
        <v>24106.93</v>
      </c>
      <c r="M17" s="146">
        <f t="shared" si="5"/>
        <v>24106.93</v>
      </c>
      <c r="N17" s="146">
        <f t="shared" si="5"/>
        <v>24106.93</v>
      </c>
      <c r="O17" s="146">
        <f t="shared" si="5"/>
        <v>24106.99</v>
      </c>
      <c r="P17" s="146">
        <f t="shared" si="5"/>
        <v>24106.96</v>
      </c>
      <c r="Q17" s="146">
        <f t="shared" si="5"/>
        <v>289283.25</v>
      </c>
    </row>
    <row r="18" spans="1:17" s="10" customFormat="1" ht="12.75">
      <c r="A18" s="14">
        <v>1711</v>
      </c>
      <c r="B18" s="15" t="s">
        <v>35</v>
      </c>
      <c r="C18" s="164">
        <v>11701</v>
      </c>
      <c r="D18" s="181" t="s">
        <v>9</v>
      </c>
      <c r="E18" s="17">
        <v>24106.93</v>
      </c>
      <c r="F18" s="17">
        <v>24106.93</v>
      </c>
      <c r="G18" s="17">
        <v>24106.93</v>
      </c>
      <c r="H18" s="17">
        <v>24106.93</v>
      </c>
      <c r="I18" s="17">
        <v>24106.93</v>
      </c>
      <c r="J18" s="17">
        <v>24106.93</v>
      </c>
      <c r="K18" s="17">
        <v>24106.93</v>
      </c>
      <c r="L18" s="17">
        <v>24106.93</v>
      </c>
      <c r="M18" s="17">
        <v>24106.93</v>
      </c>
      <c r="N18" s="17">
        <v>24106.93</v>
      </c>
      <c r="O18" s="17">
        <v>24106.99</v>
      </c>
      <c r="P18" s="17">
        <v>24106.96</v>
      </c>
      <c r="Q18" s="19">
        <f>SUM(E18:P18)</f>
        <v>289283.25</v>
      </c>
    </row>
    <row r="19" spans="1:17" s="10" customFormat="1" ht="12.75">
      <c r="A19" s="144">
        <v>2000</v>
      </c>
      <c r="B19" s="145" t="s">
        <v>36</v>
      </c>
      <c r="C19" s="144"/>
      <c r="D19" s="144"/>
      <c r="E19" s="147">
        <f aca="true" t="shared" si="6" ref="E19:P19">+E20+E24</f>
        <v>10421.09</v>
      </c>
      <c r="F19" s="147">
        <f t="shared" si="6"/>
        <v>50322.39</v>
      </c>
      <c r="G19" s="147">
        <f t="shared" si="6"/>
        <v>0</v>
      </c>
      <c r="H19" s="147">
        <f t="shared" si="6"/>
        <v>10421.09</v>
      </c>
      <c r="I19" s="147">
        <f t="shared" si="6"/>
        <v>0</v>
      </c>
      <c r="J19" s="147">
        <f t="shared" si="6"/>
        <v>0</v>
      </c>
      <c r="K19" s="147">
        <f t="shared" si="6"/>
        <v>10421.09</v>
      </c>
      <c r="L19" s="147">
        <f t="shared" si="6"/>
        <v>0</v>
      </c>
      <c r="M19" s="147">
        <f t="shared" si="6"/>
        <v>0</v>
      </c>
      <c r="N19" s="147">
        <f t="shared" si="6"/>
        <v>10421.08</v>
      </c>
      <c r="O19" s="147">
        <f t="shared" si="6"/>
        <v>0</v>
      </c>
      <c r="P19" s="147">
        <f t="shared" si="6"/>
        <v>0</v>
      </c>
      <c r="Q19" s="147">
        <f>+Q20+Q24</f>
        <v>92006.73999999999</v>
      </c>
    </row>
    <row r="20" spans="1:17" s="10" customFormat="1" ht="12.75">
      <c r="A20" s="144">
        <v>2100</v>
      </c>
      <c r="B20" s="145" t="s">
        <v>37</v>
      </c>
      <c r="C20" s="145"/>
      <c r="D20" s="145"/>
      <c r="E20" s="148">
        <f aca="true" t="shared" si="7" ref="E20:Q20">SUM(E21:E23)</f>
        <v>10421.09</v>
      </c>
      <c r="F20" s="148">
        <f t="shared" si="7"/>
        <v>31122.39</v>
      </c>
      <c r="G20" s="148">
        <f t="shared" si="7"/>
        <v>0</v>
      </c>
      <c r="H20" s="148">
        <f t="shared" si="7"/>
        <v>10421.09</v>
      </c>
      <c r="I20" s="148">
        <f t="shared" si="7"/>
        <v>0</v>
      </c>
      <c r="J20" s="148">
        <f t="shared" si="7"/>
        <v>0</v>
      </c>
      <c r="K20" s="148">
        <f t="shared" si="7"/>
        <v>10421.09</v>
      </c>
      <c r="L20" s="148">
        <f t="shared" si="7"/>
        <v>0</v>
      </c>
      <c r="M20" s="148">
        <f t="shared" si="7"/>
        <v>0</v>
      </c>
      <c r="N20" s="148">
        <f t="shared" si="7"/>
        <v>10421.08</v>
      </c>
      <c r="O20" s="148">
        <f t="shared" si="7"/>
        <v>0</v>
      </c>
      <c r="P20" s="148">
        <f t="shared" si="7"/>
        <v>0</v>
      </c>
      <c r="Q20" s="148">
        <f t="shared" si="7"/>
        <v>72806.73999999999</v>
      </c>
    </row>
    <row r="21" spans="1:17" s="10" customFormat="1" ht="12.75">
      <c r="A21" s="11">
        <v>2111</v>
      </c>
      <c r="B21" s="12" t="s">
        <v>38</v>
      </c>
      <c r="C21" s="164">
        <v>11701</v>
      </c>
      <c r="D21" s="181" t="s">
        <v>9</v>
      </c>
      <c r="E21" s="17">
        <v>10421.09</v>
      </c>
      <c r="F21" s="17"/>
      <c r="G21" s="17"/>
      <c r="H21" s="17">
        <v>10421.09</v>
      </c>
      <c r="I21" s="17"/>
      <c r="J21" s="17"/>
      <c r="K21" s="17">
        <v>10421.09</v>
      </c>
      <c r="L21" s="17"/>
      <c r="M21" s="17"/>
      <c r="N21" s="17">
        <v>10421.08</v>
      </c>
      <c r="O21" s="17"/>
      <c r="P21" s="17"/>
      <c r="Q21" s="19">
        <f>SUM(E21:P21)</f>
        <v>41684.35</v>
      </c>
    </row>
    <row r="22" spans="1:17" s="10" customFormat="1" ht="12.75">
      <c r="A22" s="11">
        <v>2121</v>
      </c>
      <c r="B22" s="12" t="s">
        <v>39</v>
      </c>
      <c r="C22" s="164">
        <v>11701</v>
      </c>
      <c r="D22" s="181" t="s">
        <v>9</v>
      </c>
      <c r="E22" s="17"/>
      <c r="F22" s="17">
        <v>31122.39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>
        <f>SUM(E22:P22)</f>
        <v>31122.39</v>
      </c>
    </row>
    <row r="23" spans="1:17" s="10" customFormat="1" ht="12.75">
      <c r="A23" s="11">
        <v>2151</v>
      </c>
      <c r="B23" s="12" t="s">
        <v>40</v>
      </c>
      <c r="C23" s="164">
        <v>11701</v>
      </c>
      <c r="D23" s="181" t="s">
        <v>9</v>
      </c>
      <c r="E23" s="17"/>
      <c r="F23" s="17"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9">
        <f>SUM(E23:P23)</f>
        <v>0</v>
      </c>
    </row>
    <row r="24" spans="1:17" s="10" customFormat="1" ht="12.75">
      <c r="A24" s="183">
        <v>2700</v>
      </c>
      <c r="B24" s="149" t="s">
        <v>41</v>
      </c>
      <c r="C24" s="149"/>
      <c r="D24" s="149"/>
      <c r="E24" s="150">
        <f>SUM(E25)</f>
        <v>0</v>
      </c>
      <c r="F24" s="150">
        <f aca="true" t="shared" si="8" ref="F24:Q24">SUM(F25)</f>
        <v>19200</v>
      </c>
      <c r="G24" s="150">
        <f t="shared" si="8"/>
        <v>0</v>
      </c>
      <c r="H24" s="150">
        <f t="shared" si="8"/>
        <v>0</v>
      </c>
      <c r="I24" s="150">
        <f t="shared" si="8"/>
        <v>0</v>
      </c>
      <c r="J24" s="150">
        <f t="shared" si="8"/>
        <v>0</v>
      </c>
      <c r="K24" s="150">
        <f t="shared" si="8"/>
        <v>0</v>
      </c>
      <c r="L24" s="150">
        <f t="shared" si="8"/>
        <v>0</v>
      </c>
      <c r="M24" s="150">
        <f t="shared" si="8"/>
        <v>0</v>
      </c>
      <c r="N24" s="150">
        <f t="shared" si="8"/>
        <v>0</v>
      </c>
      <c r="O24" s="150">
        <f t="shared" si="8"/>
        <v>0</v>
      </c>
      <c r="P24" s="150">
        <f t="shared" si="8"/>
        <v>0</v>
      </c>
      <c r="Q24" s="150">
        <f t="shared" si="8"/>
        <v>19200</v>
      </c>
    </row>
    <row r="25" spans="1:17" s="10" customFormat="1" ht="12.75">
      <c r="A25" s="11">
        <v>2711</v>
      </c>
      <c r="B25" s="12" t="s">
        <v>42</v>
      </c>
      <c r="C25" s="164">
        <v>11701</v>
      </c>
      <c r="D25" s="181" t="s">
        <v>9</v>
      </c>
      <c r="E25" s="17">
        <v>0</v>
      </c>
      <c r="F25" s="17">
        <v>19200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9">
        <f>SUM(E25:P25)</f>
        <v>19200</v>
      </c>
    </row>
    <row r="26" spans="1:17" s="10" customFormat="1" ht="12.75">
      <c r="A26" s="183">
        <v>3000</v>
      </c>
      <c r="B26" s="149" t="s">
        <v>43</v>
      </c>
      <c r="C26" s="144"/>
      <c r="D26" s="144"/>
      <c r="E26" s="147">
        <f>+E27+E32+E35+E37</f>
        <v>8300</v>
      </c>
      <c r="F26" s="147">
        <f aca="true" t="shared" si="9" ref="F26:Q26">+F27+F32+F35+F37</f>
        <v>13800</v>
      </c>
      <c r="G26" s="147">
        <f t="shared" si="9"/>
        <v>800</v>
      </c>
      <c r="H26" s="147">
        <f t="shared" si="9"/>
        <v>8800</v>
      </c>
      <c r="I26" s="147">
        <f t="shared" si="9"/>
        <v>800</v>
      </c>
      <c r="J26" s="147">
        <f t="shared" si="9"/>
        <v>8300</v>
      </c>
      <c r="K26" s="147">
        <f t="shared" si="9"/>
        <v>800</v>
      </c>
      <c r="L26" s="147">
        <f t="shared" si="9"/>
        <v>10800</v>
      </c>
      <c r="M26" s="147">
        <f t="shared" si="9"/>
        <v>8800</v>
      </c>
      <c r="N26" s="147">
        <f t="shared" si="9"/>
        <v>800</v>
      </c>
      <c r="O26" s="147">
        <f t="shared" si="9"/>
        <v>750</v>
      </c>
      <c r="P26" s="147">
        <f t="shared" si="9"/>
        <v>750</v>
      </c>
      <c r="Q26" s="147">
        <f t="shared" si="9"/>
        <v>63500</v>
      </c>
    </row>
    <row r="27" spans="1:17" s="10" customFormat="1" ht="12.75">
      <c r="A27" s="183">
        <v>3300</v>
      </c>
      <c r="B27" s="149" t="s">
        <v>44</v>
      </c>
      <c r="C27" s="183"/>
      <c r="D27" s="149"/>
      <c r="E27" s="184">
        <f>SUM(E28:E31)</f>
        <v>0</v>
      </c>
      <c r="F27" s="184">
        <f aca="true" t="shared" si="10" ref="F27:Q27">SUM(F28:F31)</f>
        <v>10000</v>
      </c>
      <c r="G27" s="184">
        <f t="shared" si="10"/>
        <v>0</v>
      </c>
      <c r="H27" s="184">
        <f t="shared" si="10"/>
        <v>0</v>
      </c>
      <c r="I27" s="184">
        <f t="shared" si="10"/>
        <v>0</v>
      </c>
      <c r="J27" s="184">
        <f t="shared" si="10"/>
        <v>0</v>
      </c>
      <c r="K27" s="184">
        <f t="shared" si="10"/>
        <v>0</v>
      </c>
      <c r="L27" s="184">
        <f t="shared" si="10"/>
        <v>10000</v>
      </c>
      <c r="M27" s="184">
        <f t="shared" si="10"/>
        <v>0</v>
      </c>
      <c r="N27" s="184">
        <f t="shared" si="10"/>
        <v>0</v>
      </c>
      <c r="O27" s="184">
        <f t="shared" si="10"/>
        <v>0</v>
      </c>
      <c r="P27" s="184">
        <f t="shared" si="10"/>
        <v>0</v>
      </c>
      <c r="Q27" s="184">
        <f t="shared" si="10"/>
        <v>20000</v>
      </c>
    </row>
    <row r="28" spans="1:17" s="10" customFormat="1" ht="12.75">
      <c r="A28" s="11">
        <v>3311</v>
      </c>
      <c r="B28" s="12" t="s">
        <v>45</v>
      </c>
      <c r="C28" s="164">
        <v>11701</v>
      </c>
      <c r="D28" s="181" t="s">
        <v>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">
        <f>SUM(E28:P28)</f>
        <v>0</v>
      </c>
    </row>
    <row r="29" spans="1:17" s="10" customFormat="1" ht="12.75">
      <c r="A29" s="11">
        <v>3321</v>
      </c>
      <c r="B29" s="12" t="s">
        <v>46</v>
      </c>
      <c r="C29" s="164">
        <v>11701</v>
      </c>
      <c r="D29" s="181" t="s">
        <v>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9">
        <f>SUM(E29:P29)</f>
        <v>0</v>
      </c>
    </row>
    <row r="30" spans="1:17" s="10" customFormat="1" ht="25.5">
      <c r="A30" s="11">
        <v>3331</v>
      </c>
      <c r="B30" s="12" t="s">
        <v>47</v>
      </c>
      <c r="C30" s="164">
        <v>11701</v>
      </c>
      <c r="D30" s="181" t="s">
        <v>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>
        <f>SUM(E30:P30)</f>
        <v>0</v>
      </c>
    </row>
    <row r="31" spans="1:17" s="10" customFormat="1" ht="12.75">
      <c r="A31" s="11">
        <v>3341</v>
      </c>
      <c r="B31" s="12" t="s">
        <v>48</v>
      </c>
      <c r="C31" s="164">
        <v>11701</v>
      </c>
      <c r="D31" s="181" t="s">
        <v>9</v>
      </c>
      <c r="E31" s="17"/>
      <c r="F31" s="17">
        <v>10000</v>
      </c>
      <c r="G31" s="17"/>
      <c r="H31" s="17"/>
      <c r="I31" s="17"/>
      <c r="J31" s="17"/>
      <c r="K31" s="17"/>
      <c r="L31" s="17">
        <v>10000</v>
      </c>
      <c r="M31" s="17"/>
      <c r="N31" s="17"/>
      <c r="O31" s="17"/>
      <c r="P31" s="17"/>
      <c r="Q31" s="19">
        <f>SUM(E31:P31)</f>
        <v>20000</v>
      </c>
    </row>
    <row r="32" spans="1:17" s="10" customFormat="1" ht="12.75">
      <c r="A32" s="183">
        <v>3500</v>
      </c>
      <c r="B32" s="149" t="s">
        <v>49</v>
      </c>
      <c r="C32" s="183"/>
      <c r="D32" s="149"/>
      <c r="E32" s="184">
        <f>SUM(E33:E34)</f>
        <v>7500</v>
      </c>
      <c r="F32" s="184">
        <f aca="true" t="shared" si="11" ref="F32:Q32">SUM(F33:F34)</f>
        <v>0</v>
      </c>
      <c r="G32" s="184">
        <f t="shared" si="11"/>
        <v>0</v>
      </c>
      <c r="H32" s="184">
        <f t="shared" si="11"/>
        <v>8000</v>
      </c>
      <c r="I32" s="184">
        <f t="shared" si="11"/>
        <v>0</v>
      </c>
      <c r="J32" s="184">
        <f t="shared" si="11"/>
        <v>7500</v>
      </c>
      <c r="K32" s="184">
        <f t="shared" si="11"/>
        <v>0</v>
      </c>
      <c r="L32" s="184">
        <f t="shared" si="11"/>
        <v>0</v>
      </c>
      <c r="M32" s="184">
        <f t="shared" si="11"/>
        <v>8000</v>
      </c>
      <c r="N32" s="184">
        <f t="shared" si="11"/>
        <v>0</v>
      </c>
      <c r="O32" s="184">
        <f t="shared" si="11"/>
        <v>0</v>
      </c>
      <c r="P32" s="184">
        <f t="shared" si="11"/>
        <v>0</v>
      </c>
      <c r="Q32" s="184">
        <f t="shared" si="11"/>
        <v>31000</v>
      </c>
    </row>
    <row r="33" spans="1:17" s="10" customFormat="1" ht="12.75">
      <c r="A33" s="11">
        <v>3511</v>
      </c>
      <c r="B33" s="12" t="s">
        <v>50</v>
      </c>
      <c r="C33" s="164">
        <v>11701</v>
      </c>
      <c r="D33" s="181" t="s">
        <v>9</v>
      </c>
      <c r="E33" s="17">
        <v>7500</v>
      </c>
      <c r="F33" s="17"/>
      <c r="G33" s="17"/>
      <c r="H33" s="17"/>
      <c r="I33" s="17"/>
      <c r="J33" s="17">
        <v>7500</v>
      </c>
      <c r="K33" s="17"/>
      <c r="L33" s="17"/>
      <c r="M33" s="17">
        <v>0</v>
      </c>
      <c r="N33" s="17"/>
      <c r="O33" s="17"/>
      <c r="P33" s="17"/>
      <c r="Q33" s="19">
        <f>SUM(E33:P33)</f>
        <v>15000</v>
      </c>
    </row>
    <row r="34" spans="1:17" s="10" customFormat="1" ht="25.5">
      <c r="A34" s="11">
        <v>3531</v>
      </c>
      <c r="B34" s="12" t="s">
        <v>51</v>
      </c>
      <c r="C34" s="164">
        <v>11701</v>
      </c>
      <c r="D34" s="181" t="s">
        <v>9</v>
      </c>
      <c r="E34" s="17"/>
      <c r="F34" s="17"/>
      <c r="G34" s="17"/>
      <c r="H34" s="17">
        <v>8000</v>
      </c>
      <c r="I34" s="17"/>
      <c r="J34" s="17"/>
      <c r="K34" s="17"/>
      <c r="L34" s="17"/>
      <c r="M34" s="17">
        <v>8000</v>
      </c>
      <c r="N34" s="17"/>
      <c r="O34" s="17"/>
      <c r="P34" s="17"/>
      <c r="Q34" s="19">
        <f>SUM(E34:P34)</f>
        <v>16000</v>
      </c>
    </row>
    <row r="35" spans="1:17" s="10" customFormat="1" ht="12.75">
      <c r="A35" s="183">
        <v>3600</v>
      </c>
      <c r="B35" s="149" t="s">
        <v>52</v>
      </c>
      <c r="C35" s="183"/>
      <c r="D35" s="149"/>
      <c r="E35" s="184">
        <f>SUM(E36)</f>
        <v>0</v>
      </c>
      <c r="F35" s="184">
        <f aca="true" t="shared" si="12" ref="F35:Q35">SUM(F36)</f>
        <v>0</v>
      </c>
      <c r="G35" s="184">
        <f t="shared" si="12"/>
        <v>0</v>
      </c>
      <c r="H35" s="184">
        <f t="shared" si="12"/>
        <v>0</v>
      </c>
      <c r="I35" s="184">
        <f t="shared" si="12"/>
        <v>0</v>
      </c>
      <c r="J35" s="184">
        <f t="shared" si="12"/>
        <v>0</v>
      </c>
      <c r="K35" s="184">
        <f t="shared" si="12"/>
        <v>0</v>
      </c>
      <c r="L35" s="184">
        <f t="shared" si="12"/>
        <v>0</v>
      </c>
      <c r="M35" s="184">
        <f t="shared" si="12"/>
        <v>0</v>
      </c>
      <c r="N35" s="184">
        <f t="shared" si="12"/>
        <v>0</v>
      </c>
      <c r="O35" s="184">
        <f t="shared" si="12"/>
        <v>0</v>
      </c>
      <c r="P35" s="184">
        <f t="shared" si="12"/>
        <v>0</v>
      </c>
      <c r="Q35" s="184">
        <f t="shared" si="12"/>
        <v>0</v>
      </c>
    </row>
    <row r="36" spans="1:17" s="10" customFormat="1" ht="12.75">
      <c r="A36" s="11">
        <v>3621</v>
      </c>
      <c r="B36" s="12" t="s">
        <v>53</v>
      </c>
      <c r="C36" s="164">
        <v>11701</v>
      </c>
      <c r="D36" s="181" t="s">
        <v>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9"/>
    </row>
    <row r="37" spans="1:17" s="10" customFormat="1" ht="12.75">
      <c r="A37" s="183">
        <v>3700</v>
      </c>
      <c r="B37" s="149" t="s">
        <v>54</v>
      </c>
      <c r="C37" s="183"/>
      <c r="D37" s="149"/>
      <c r="E37" s="184">
        <f>SUM(E38:E40)</f>
        <v>800</v>
      </c>
      <c r="F37" s="184">
        <f aca="true" t="shared" si="13" ref="F37:Q37">SUM(F38:F40)</f>
        <v>3800</v>
      </c>
      <c r="G37" s="184">
        <f t="shared" si="13"/>
        <v>800</v>
      </c>
      <c r="H37" s="184">
        <f t="shared" si="13"/>
        <v>800</v>
      </c>
      <c r="I37" s="184">
        <f t="shared" si="13"/>
        <v>800</v>
      </c>
      <c r="J37" s="184">
        <f t="shared" si="13"/>
        <v>800</v>
      </c>
      <c r="K37" s="184">
        <f t="shared" si="13"/>
        <v>800</v>
      </c>
      <c r="L37" s="184">
        <f t="shared" si="13"/>
        <v>800</v>
      </c>
      <c r="M37" s="184">
        <f t="shared" si="13"/>
        <v>800</v>
      </c>
      <c r="N37" s="184">
        <f t="shared" si="13"/>
        <v>800</v>
      </c>
      <c r="O37" s="184">
        <f t="shared" si="13"/>
        <v>750</v>
      </c>
      <c r="P37" s="184">
        <f t="shared" si="13"/>
        <v>750</v>
      </c>
      <c r="Q37" s="184">
        <f t="shared" si="13"/>
        <v>12500</v>
      </c>
    </row>
    <row r="38" spans="1:17" s="10" customFormat="1" ht="12.75">
      <c r="A38" s="11">
        <v>3721</v>
      </c>
      <c r="B38" s="12" t="s">
        <v>55</v>
      </c>
      <c r="C38" s="11">
        <v>11701</v>
      </c>
      <c r="D38" s="12" t="s">
        <v>9</v>
      </c>
      <c r="E38" s="185">
        <v>500</v>
      </c>
      <c r="F38" s="185">
        <v>500</v>
      </c>
      <c r="G38" s="185">
        <v>500</v>
      </c>
      <c r="H38" s="185">
        <v>500</v>
      </c>
      <c r="I38" s="185">
        <v>500</v>
      </c>
      <c r="J38" s="185">
        <v>500</v>
      </c>
      <c r="K38" s="185">
        <v>500</v>
      </c>
      <c r="L38" s="185">
        <v>500</v>
      </c>
      <c r="M38" s="185">
        <v>500</v>
      </c>
      <c r="N38" s="185">
        <v>500</v>
      </c>
      <c r="O38" s="185">
        <v>500</v>
      </c>
      <c r="P38" s="185">
        <v>500</v>
      </c>
      <c r="Q38" s="19">
        <f>SUM(E38:P38)</f>
        <v>6000</v>
      </c>
    </row>
    <row r="39" spans="1:17" s="10" customFormat="1" ht="25.5">
      <c r="A39" s="11">
        <v>3751</v>
      </c>
      <c r="B39" s="12" t="s">
        <v>56</v>
      </c>
      <c r="C39" s="164">
        <v>11701</v>
      </c>
      <c r="D39" s="181" t="s">
        <v>9</v>
      </c>
      <c r="E39" s="17">
        <v>300</v>
      </c>
      <c r="F39" s="17">
        <v>300</v>
      </c>
      <c r="G39" s="17">
        <v>300</v>
      </c>
      <c r="H39" s="17">
        <v>300</v>
      </c>
      <c r="I39" s="17">
        <v>300</v>
      </c>
      <c r="J39" s="17">
        <v>300</v>
      </c>
      <c r="K39" s="17">
        <v>300</v>
      </c>
      <c r="L39" s="17">
        <v>300</v>
      </c>
      <c r="M39" s="17">
        <v>300</v>
      </c>
      <c r="N39" s="17">
        <v>300</v>
      </c>
      <c r="O39" s="17">
        <v>250</v>
      </c>
      <c r="P39" s="17">
        <v>250</v>
      </c>
      <c r="Q39" s="19">
        <f>SUM(E39:P39)</f>
        <v>3500</v>
      </c>
    </row>
    <row r="40" spans="1:17" s="10" customFormat="1" ht="12.75">
      <c r="A40" s="11">
        <v>3791</v>
      </c>
      <c r="B40" s="12" t="s">
        <v>57</v>
      </c>
      <c r="C40" s="164">
        <v>11701</v>
      </c>
      <c r="D40" s="181" t="s">
        <v>9</v>
      </c>
      <c r="E40" s="17"/>
      <c r="F40" s="17">
        <v>3000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>
        <f>SUM(E40:P40)</f>
        <v>3000</v>
      </c>
    </row>
    <row r="41" spans="1:17" s="10" customFormat="1" ht="12.75">
      <c r="A41" s="183">
        <v>5000</v>
      </c>
      <c r="B41" s="149" t="s">
        <v>58</v>
      </c>
      <c r="C41" s="164"/>
      <c r="D41" s="181"/>
      <c r="E41" s="17">
        <f>+E42</f>
        <v>0</v>
      </c>
      <c r="F41" s="17">
        <f aca="true" t="shared" si="14" ref="F41:Q41">+F42</f>
        <v>15000</v>
      </c>
      <c r="G41" s="17">
        <f t="shared" si="14"/>
        <v>0</v>
      </c>
      <c r="H41" s="17">
        <f t="shared" si="14"/>
        <v>0</v>
      </c>
      <c r="I41" s="17">
        <f t="shared" si="14"/>
        <v>0</v>
      </c>
      <c r="J41" s="17">
        <f t="shared" si="14"/>
        <v>30000</v>
      </c>
      <c r="K41" s="17">
        <f t="shared" si="14"/>
        <v>0</v>
      </c>
      <c r="L41" s="17">
        <f t="shared" si="14"/>
        <v>0</v>
      </c>
      <c r="M41" s="17">
        <f t="shared" si="14"/>
        <v>15000</v>
      </c>
      <c r="N41" s="17">
        <f t="shared" si="14"/>
        <v>0</v>
      </c>
      <c r="O41" s="17">
        <f t="shared" si="14"/>
        <v>0</v>
      </c>
      <c r="P41" s="17">
        <f t="shared" si="14"/>
        <v>0</v>
      </c>
      <c r="Q41" s="17">
        <f t="shared" si="14"/>
        <v>60000</v>
      </c>
    </row>
    <row r="42" spans="1:17" s="10" customFormat="1" ht="12.75">
      <c r="A42" s="153">
        <v>5100</v>
      </c>
      <c r="B42" s="21" t="s">
        <v>59</v>
      </c>
      <c r="C42" s="164"/>
      <c r="D42" s="181"/>
      <c r="E42" s="17">
        <f>SUM(E43:E44)</f>
        <v>0</v>
      </c>
      <c r="F42" s="17">
        <f aca="true" t="shared" si="15" ref="F42:Q42">SUM(F43:F44)</f>
        <v>15000</v>
      </c>
      <c r="G42" s="17">
        <f t="shared" si="15"/>
        <v>0</v>
      </c>
      <c r="H42" s="17">
        <f t="shared" si="15"/>
        <v>0</v>
      </c>
      <c r="I42" s="17">
        <f t="shared" si="15"/>
        <v>0</v>
      </c>
      <c r="J42" s="17">
        <f t="shared" si="15"/>
        <v>30000</v>
      </c>
      <c r="K42" s="17">
        <f t="shared" si="15"/>
        <v>0</v>
      </c>
      <c r="L42" s="17">
        <f t="shared" si="15"/>
        <v>0</v>
      </c>
      <c r="M42" s="17">
        <f t="shared" si="15"/>
        <v>15000</v>
      </c>
      <c r="N42" s="17">
        <f t="shared" si="15"/>
        <v>0</v>
      </c>
      <c r="O42" s="17">
        <f t="shared" si="15"/>
        <v>0</v>
      </c>
      <c r="P42" s="17">
        <f t="shared" si="15"/>
        <v>0</v>
      </c>
      <c r="Q42" s="17">
        <f t="shared" si="15"/>
        <v>60000</v>
      </c>
    </row>
    <row r="43" spans="1:17" s="10" customFormat="1" ht="12.75">
      <c r="A43" s="11">
        <v>5111</v>
      </c>
      <c r="B43" s="12" t="s">
        <v>60</v>
      </c>
      <c r="C43" s="164">
        <v>11701</v>
      </c>
      <c r="D43" s="181" t="s">
        <v>9</v>
      </c>
      <c r="E43" s="17"/>
      <c r="F43" s="17"/>
      <c r="G43" s="17"/>
      <c r="H43" s="17"/>
      <c r="I43" s="17"/>
      <c r="J43" s="17">
        <v>30000</v>
      </c>
      <c r="K43" s="17"/>
      <c r="L43" s="17"/>
      <c r="M43" s="17"/>
      <c r="N43" s="17"/>
      <c r="O43" s="17"/>
      <c r="P43" s="17"/>
      <c r="Q43" s="19">
        <f>SUM(E43:P43)</f>
        <v>30000</v>
      </c>
    </row>
    <row r="44" spans="1:17" s="10" customFormat="1" ht="12.75">
      <c r="A44" s="11">
        <v>5151</v>
      </c>
      <c r="B44" s="12" t="s">
        <v>61</v>
      </c>
      <c r="C44" s="164">
        <v>11701</v>
      </c>
      <c r="D44" s="181" t="s">
        <v>9</v>
      </c>
      <c r="E44" s="17"/>
      <c r="F44" s="17">
        <v>15000</v>
      </c>
      <c r="G44" s="17"/>
      <c r="H44" s="17"/>
      <c r="I44" s="17"/>
      <c r="J44" s="17"/>
      <c r="K44" s="17"/>
      <c r="L44" s="17"/>
      <c r="M44" s="17">
        <v>15000</v>
      </c>
      <c r="N44" s="17"/>
      <c r="O44" s="17"/>
      <c r="P44" s="17"/>
      <c r="Q44" s="19">
        <f>SUM(E44:P44)</f>
        <v>30000</v>
      </c>
    </row>
    <row r="45" spans="1:17" s="10" customFormat="1" ht="15">
      <c r="A45" s="144"/>
      <c r="B45" s="151" t="s">
        <v>62</v>
      </c>
      <c r="C45" s="164"/>
      <c r="D45" s="181"/>
      <c r="E45" s="186">
        <f aca="true" t="shared" si="16" ref="E45:Q45">+E46+E61+E71+E92</f>
        <v>126951.36</v>
      </c>
      <c r="F45" s="186">
        <f t="shared" si="16"/>
        <v>101381.86</v>
      </c>
      <c r="G45" s="186">
        <f t="shared" si="16"/>
        <v>135381.86</v>
      </c>
      <c r="H45" s="186">
        <f t="shared" si="16"/>
        <v>115951.36</v>
      </c>
      <c r="I45" s="186">
        <f t="shared" si="16"/>
        <v>85381.86</v>
      </c>
      <c r="J45" s="186">
        <f t="shared" si="16"/>
        <v>174308.19</v>
      </c>
      <c r="K45" s="186">
        <f t="shared" si="16"/>
        <v>127951.36</v>
      </c>
      <c r="L45" s="186">
        <f t="shared" si="16"/>
        <v>85381.86</v>
      </c>
      <c r="M45" s="186">
        <f t="shared" si="16"/>
        <v>161381.86</v>
      </c>
      <c r="N45" s="186">
        <f t="shared" si="16"/>
        <v>109951.36</v>
      </c>
      <c r="O45" s="186">
        <f t="shared" si="16"/>
        <v>162308.19</v>
      </c>
      <c r="P45" s="186">
        <f t="shared" si="16"/>
        <v>354645.18000000005</v>
      </c>
      <c r="Q45" s="186">
        <f t="shared" si="16"/>
        <v>1740976.2999999998</v>
      </c>
    </row>
    <row r="46" spans="1:17" s="10" customFormat="1" ht="15">
      <c r="A46" s="144">
        <v>1000</v>
      </c>
      <c r="B46" s="151" t="s">
        <v>29</v>
      </c>
      <c r="C46" s="164"/>
      <c r="D46" s="181"/>
      <c r="E46" s="186">
        <f>+E47+E49+E52+E56+E59</f>
        <v>41948.28</v>
      </c>
      <c r="F46" s="186">
        <f aca="true" t="shared" si="17" ref="F46:Q46">+F47+F49+F52+F56+F59</f>
        <v>41948.28</v>
      </c>
      <c r="G46" s="186">
        <f t="shared" si="17"/>
        <v>41948.28</v>
      </c>
      <c r="H46" s="186">
        <f t="shared" si="17"/>
        <v>41948.28</v>
      </c>
      <c r="I46" s="186">
        <f t="shared" si="17"/>
        <v>41948.28</v>
      </c>
      <c r="J46" s="186">
        <f t="shared" si="17"/>
        <v>68874.61</v>
      </c>
      <c r="K46" s="186">
        <f t="shared" si="17"/>
        <v>41948.28</v>
      </c>
      <c r="L46" s="186">
        <f t="shared" si="17"/>
        <v>41948.28</v>
      </c>
      <c r="M46" s="186">
        <f t="shared" si="17"/>
        <v>41948.28</v>
      </c>
      <c r="N46" s="186">
        <f t="shared" si="17"/>
        <v>41948.28</v>
      </c>
      <c r="O46" s="186">
        <f t="shared" si="17"/>
        <v>68874.61</v>
      </c>
      <c r="P46" s="186">
        <f t="shared" si="17"/>
        <v>311211.56000000006</v>
      </c>
      <c r="Q46" s="186">
        <f t="shared" si="17"/>
        <v>826495.2999999999</v>
      </c>
    </row>
    <row r="47" spans="1:17" s="10" customFormat="1" ht="12.75">
      <c r="A47" s="144">
        <v>1200</v>
      </c>
      <c r="B47" s="145" t="s">
        <v>63</v>
      </c>
      <c r="C47" s="145"/>
      <c r="D47" s="145"/>
      <c r="E47" s="152">
        <f>+E48</f>
        <v>10370.7</v>
      </c>
      <c r="F47" s="152">
        <f aca="true" t="shared" si="18" ref="F47:Q47">+F48</f>
        <v>10370.7</v>
      </c>
      <c r="G47" s="152">
        <f t="shared" si="18"/>
        <v>10370.7</v>
      </c>
      <c r="H47" s="152">
        <f t="shared" si="18"/>
        <v>10370.7</v>
      </c>
      <c r="I47" s="152">
        <f t="shared" si="18"/>
        <v>10370.7</v>
      </c>
      <c r="J47" s="152">
        <f t="shared" si="18"/>
        <v>10370.7</v>
      </c>
      <c r="K47" s="152">
        <f t="shared" si="18"/>
        <v>10370.7</v>
      </c>
      <c r="L47" s="152">
        <f t="shared" si="18"/>
        <v>10370.7</v>
      </c>
      <c r="M47" s="152">
        <f t="shared" si="18"/>
        <v>10370.7</v>
      </c>
      <c r="N47" s="152">
        <f t="shared" si="18"/>
        <v>10370.7</v>
      </c>
      <c r="O47" s="152">
        <f t="shared" si="18"/>
        <v>10370.7</v>
      </c>
      <c r="P47" s="152">
        <f t="shared" si="18"/>
        <v>10370.7</v>
      </c>
      <c r="Q47" s="152">
        <f t="shared" si="18"/>
        <v>124448.39999999998</v>
      </c>
    </row>
    <row r="48" spans="1:17" s="10" customFormat="1" ht="12.75">
      <c r="A48" s="162">
        <v>1221</v>
      </c>
      <c r="B48" s="163" t="s">
        <v>64</v>
      </c>
      <c r="C48" s="164">
        <v>41706</v>
      </c>
      <c r="D48" s="181" t="s">
        <v>9</v>
      </c>
      <c r="E48" s="182">
        <v>10370.7</v>
      </c>
      <c r="F48" s="182">
        <v>10370.7</v>
      </c>
      <c r="G48" s="182">
        <v>10370.7</v>
      </c>
      <c r="H48" s="182">
        <v>10370.7</v>
      </c>
      <c r="I48" s="182">
        <v>10370.7</v>
      </c>
      <c r="J48" s="182">
        <v>10370.7</v>
      </c>
      <c r="K48" s="182">
        <v>10370.7</v>
      </c>
      <c r="L48" s="182">
        <v>10370.7</v>
      </c>
      <c r="M48" s="182">
        <v>10370.7</v>
      </c>
      <c r="N48" s="182">
        <v>10370.7</v>
      </c>
      <c r="O48" s="182">
        <v>10370.7</v>
      </c>
      <c r="P48" s="182">
        <v>10370.7</v>
      </c>
      <c r="Q48" s="182">
        <f>SUM(E48:P48)</f>
        <v>124448.39999999998</v>
      </c>
    </row>
    <row r="49" spans="1:17" s="10" customFormat="1" ht="12.75">
      <c r="A49" s="153">
        <v>1300</v>
      </c>
      <c r="B49" s="21" t="s">
        <v>65</v>
      </c>
      <c r="C49" s="187"/>
      <c r="D49" s="188"/>
      <c r="E49" s="143">
        <f>SUM(E50:E51)</f>
        <v>0</v>
      </c>
      <c r="F49" s="143">
        <f aca="true" t="shared" si="19" ref="F49:Q49">SUM(F50:F51)</f>
        <v>0</v>
      </c>
      <c r="G49" s="143">
        <f t="shared" si="19"/>
        <v>0</v>
      </c>
      <c r="H49" s="143">
        <f t="shared" si="19"/>
        <v>0</v>
      </c>
      <c r="I49" s="143">
        <f t="shared" si="19"/>
        <v>0</v>
      </c>
      <c r="J49" s="143">
        <f t="shared" si="19"/>
        <v>26926.33</v>
      </c>
      <c r="K49" s="143">
        <f t="shared" si="19"/>
        <v>0</v>
      </c>
      <c r="L49" s="143">
        <f t="shared" si="19"/>
        <v>0</v>
      </c>
      <c r="M49" s="143">
        <f t="shared" si="19"/>
        <v>0</v>
      </c>
      <c r="N49" s="143">
        <f t="shared" si="19"/>
        <v>0</v>
      </c>
      <c r="O49" s="143">
        <f t="shared" si="19"/>
        <v>26926.33</v>
      </c>
      <c r="P49" s="143">
        <f t="shared" si="19"/>
        <v>269263.28</v>
      </c>
      <c r="Q49" s="143">
        <f t="shared" si="19"/>
        <v>323115.94000000006</v>
      </c>
    </row>
    <row r="50" spans="1:17" s="10" customFormat="1" ht="12.75">
      <c r="A50" s="14">
        <v>1321</v>
      </c>
      <c r="B50" s="15" t="s">
        <v>66</v>
      </c>
      <c r="C50" s="164">
        <v>41706</v>
      </c>
      <c r="D50" s="181" t="s">
        <v>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9">
        <v>26926.33</v>
      </c>
      <c r="K50" s="17">
        <v>0</v>
      </c>
      <c r="L50" s="17">
        <v>0</v>
      </c>
      <c r="M50" s="17">
        <v>0</v>
      </c>
      <c r="N50" s="17">
        <v>0</v>
      </c>
      <c r="O50" s="17">
        <v>26926.33</v>
      </c>
      <c r="P50" s="17">
        <v>0</v>
      </c>
      <c r="Q50" s="19">
        <f>SUM(E50:P50)</f>
        <v>53852.66</v>
      </c>
    </row>
    <row r="51" spans="1:17" s="10" customFormat="1" ht="12.75">
      <c r="A51" s="14">
        <v>1323</v>
      </c>
      <c r="B51" s="15" t="s">
        <v>67</v>
      </c>
      <c r="C51" s="164">
        <v>41706</v>
      </c>
      <c r="D51" s="181" t="s">
        <v>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269263.28</v>
      </c>
      <c r="Q51" s="19">
        <f>SUM(E51:P51)</f>
        <v>269263.28</v>
      </c>
    </row>
    <row r="52" spans="1:17" s="10" customFormat="1" ht="12.75">
      <c r="A52" s="154">
        <v>1400</v>
      </c>
      <c r="B52" s="155" t="s">
        <v>68</v>
      </c>
      <c r="C52" s="187"/>
      <c r="D52" s="188"/>
      <c r="E52" s="143">
        <f>SUM(E53:E55)</f>
        <v>28188.61</v>
      </c>
      <c r="F52" s="143">
        <f aca="true" t="shared" si="20" ref="F52:Q52">SUM(F53:F55)</f>
        <v>28188.61</v>
      </c>
      <c r="G52" s="143">
        <f t="shared" si="20"/>
        <v>28188.61</v>
      </c>
      <c r="H52" s="143">
        <f t="shared" si="20"/>
        <v>28188.61</v>
      </c>
      <c r="I52" s="143">
        <f t="shared" si="20"/>
        <v>28188.61</v>
      </c>
      <c r="J52" s="143">
        <f t="shared" si="20"/>
        <v>28188.61</v>
      </c>
      <c r="K52" s="143">
        <f t="shared" si="20"/>
        <v>28188.61</v>
      </c>
      <c r="L52" s="143">
        <f t="shared" si="20"/>
        <v>28188.61</v>
      </c>
      <c r="M52" s="143">
        <f t="shared" si="20"/>
        <v>28188.61</v>
      </c>
      <c r="N52" s="143">
        <f t="shared" si="20"/>
        <v>28188.61</v>
      </c>
      <c r="O52" s="143">
        <f t="shared" si="20"/>
        <v>28188.61</v>
      </c>
      <c r="P52" s="143">
        <f t="shared" si="20"/>
        <v>28188.61</v>
      </c>
      <c r="Q52" s="143">
        <f t="shared" si="20"/>
        <v>338263.31999999995</v>
      </c>
    </row>
    <row r="53" spans="1:17" s="10" customFormat="1" ht="12.75">
      <c r="A53" s="14">
        <v>1413</v>
      </c>
      <c r="B53" s="15" t="s">
        <v>69</v>
      </c>
      <c r="C53" s="164">
        <v>41706</v>
      </c>
      <c r="D53" s="181" t="s">
        <v>9</v>
      </c>
      <c r="E53" s="17">
        <v>17525.8</v>
      </c>
      <c r="F53" s="17">
        <v>17525.8</v>
      </c>
      <c r="G53" s="17">
        <v>17525.8</v>
      </c>
      <c r="H53" s="17">
        <v>17525.8</v>
      </c>
      <c r="I53" s="17">
        <v>17525.8</v>
      </c>
      <c r="J53" s="17">
        <v>17525.8</v>
      </c>
      <c r="K53" s="17">
        <v>17525.8</v>
      </c>
      <c r="L53" s="17">
        <v>17525.8</v>
      </c>
      <c r="M53" s="17">
        <v>17525.8</v>
      </c>
      <c r="N53" s="17">
        <v>17525.8</v>
      </c>
      <c r="O53" s="17">
        <v>17525.8</v>
      </c>
      <c r="P53" s="17">
        <v>17525.8</v>
      </c>
      <c r="Q53" s="19">
        <f>SUM(E53:P53)</f>
        <v>210309.59999999995</v>
      </c>
    </row>
    <row r="54" spans="1:17" s="10" customFormat="1" ht="12.75">
      <c r="A54" s="14">
        <v>1421</v>
      </c>
      <c r="B54" s="15" t="s">
        <v>70</v>
      </c>
      <c r="C54" s="164">
        <v>41706</v>
      </c>
      <c r="D54" s="181" t="s">
        <v>9</v>
      </c>
      <c r="E54" s="17">
        <v>7616.29</v>
      </c>
      <c r="F54" s="17">
        <v>7616.29</v>
      </c>
      <c r="G54" s="17">
        <v>7616.29</v>
      </c>
      <c r="H54" s="17">
        <v>7616.29</v>
      </c>
      <c r="I54" s="17">
        <v>7616.29</v>
      </c>
      <c r="J54" s="17">
        <v>7616.29</v>
      </c>
      <c r="K54" s="17">
        <v>7616.29</v>
      </c>
      <c r="L54" s="17">
        <v>7616.29</v>
      </c>
      <c r="M54" s="17">
        <v>7616.29</v>
      </c>
      <c r="N54" s="17">
        <v>7616.29</v>
      </c>
      <c r="O54" s="17">
        <v>7616.29</v>
      </c>
      <c r="P54" s="17">
        <v>7616.29</v>
      </c>
      <c r="Q54" s="19">
        <f>SUM(E54:P54)</f>
        <v>91395.47999999998</v>
      </c>
    </row>
    <row r="55" spans="1:17" s="10" customFormat="1" ht="12.75">
      <c r="A55" s="14">
        <v>1431</v>
      </c>
      <c r="B55" s="15" t="s">
        <v>71</v>
      </c>
      <c r="C55" s="164">
        <v>41706</v>
      </c>
      <c r="D55" s="181" t="s">
        <v>9</v>
      </c>
      <c r="E55" s="17">
        <v>3046.52</v>
      </c>
      <c r="F55" s="17">
        <v>3046.52</v>
      </c>
      <c r="G55" s="17">
        <v>3046.52</v>
      </c>
      <c r="H55" s="17">
        <v>3046.52</v>
      </c>
      <c r="I55" s="17">
        <v>3046.52</v>
      </c>
      <c r="J55" s="17">
        <v>3046.52</v>
      </c>
      <c r="K55" s="17">
        <v>3046.52</v>
      </c>
      <c r="L55" s="17">
        <v>3046.52</v>
      </c>
      <c r="M55" s="17">
        <v>3046.52</v>
      </c>
      <c r="N55" s="17">
        <v>3046.52</v>
      </c>
      <c r="O55" s="17">
        <v>3046.52</v>
      </c>
      <c r="P55" s="17">
        <v>3046.52</v>
      </c>
      <c r="Q55" s="19">
        <f>SUM(E55:P55)</f>
        <v>36558.24</v>
      </c>
    </row>
    <row r="56" spans="1:17" s="10" customFormat="1" ht="12.75">
      <c r="A56" s="154">
        <v>1500</v>
      </c>
      <c r="B56" s="155" t="s">
        <v>32</v>
      </c>
      <c r="C56" s="190"/>
      <c r="D56" s="190"/>
      <c r="E56" s="191">
        <f aca="true" t="shared" si="21" ref="E56:Q56">SUM(E57:E58)</f>
        <v>1314.83</v>
      </c>
      <c r="F56" s="191">
        <f t="shared" si="21"/>
        <v>1314.83</v>
      </c>
      <c r="G56" s="191">
        <f t="shared" si="21"/>
        <v>1314.83</v>
      </c>
      <c r="H56" s="191">
        <f t="shared" si="21"/>
        <v>1314.83</v>
      </c>
      <c r="I56" s="191">
        <f t="shared" si="21"/>
        <v>1314.83</v>
      </c>
      <c r="J56" s="191">
        <f t="shared" si="21"/>
        <v>1314.83</v>
      </c>
      <c r="K56" s="191">
        <f t="shared" si="21"/>
        <v>1314.83</v>
      </c>
      <c r="L56" s="191">
        <f t="shared" si="21"/>
        <v>1314.83</v>
      </c>
      <c r="M56" s="191">
        <f t="shared" si="21"/>
        <v>1314.83</v>
      </c>
      <c r="N56" s="191">
        <f t="shared" si="21"/>
        <v>1314.83</v>
      </c>
      <c r="O56" s="191">
        <f t="shared" si="21"/>
        <v>1314.83</v>
      </c>
      <c r="P56" s="191">
        <f t="shared" si="21"/>
        <v>1314.83</v>
      </c>
      <c r="Q56" s="191">
        <f t="shared" si="21"/>
        <v>15777.96</v>
      </c>
    </row>
    <row r="57" spans="1:17" s="10" customFormat="1" ht="12.75">
      <c r="A57" s="14">
        <v>1511</v>
      </c>
      <c r="B57" s="15" t="s">
        <v>33</v>
      </c>
      <c r="C57" s="164">
        <v>11701</v>
      </c>
      <c r="D57" s="164" t="s">
        <v>72</v>
      </c>
      <c r="E57" s="26">
        <v>414.83</v>
      </c>
      <c r="F57" s="26">
        <v>414.83</v>
      </c>
      <c r="G57" s="26">
        <v>414.83</v>
      </c>
      <c r="H57" s="26">
        <v>414.83</v>
      </c>
      <c r="I57" s="26">
        <v>414.83</v>
      </c>
      <c r="J57" s="26">
        <v>414.83</v>
      </c>
      <c r="K57" s="26">
        <v>414.83</v>
      </c>
      <c r="L57" s="26">
        <v>414.83</v>
      </c>
      <c r="M57" s="26">
        <v>414.83</v>
      </c>
      <c r="N57" s="26">
        <v>414.83</v>
      </c>
      <c r="O57" s="26">
        <v>414.83</v>
      </c>
      <c r="P57" s="26">
        <v>414.83</v>
      </c>
      <c r="Q57" s="19">
        <f>SUM(E57:P57)</f>
        <v>4977.96</v>
      </c>
    </row>
    <row r="58" spans="1:17" s="10" customFormat="1" ht="12.75">
      <c r="A58" s="14">
        <v>1592</v>
      </c>
      <c r="B58" s="15" t="s">
        <v>34</v>
      </c>
      <c r="C58" s="164">
        <v>11701</v>
      </c>
      <c r="D58" s="164" t="s">
        <v>72</v>
      </c>
      <c r="E58" s="26">
        <v>900</v>
      </c>
      <c r="F58" s="26">
        <v>900</v>
      </c>
      <c r="G58" s="26">
        <v>900</v>
      </c>
      <c r="H58" s="26">
        <v>900</v>
      </c>
      <c r="I58" s="26">
        <v>900</v>
      </c>
      <c r="J58" s="26">
        <v>900</v>
      </c>
      <c r="K58" s="26">
        <v>900</v>
      </c>
      <c r="L58" s="26">
        <v>900</v>
      </c>
      <c r="M58" s="26">
        <v>900</v>
      </c>
      <c r="N58" s="26">
        <v>900</v>
      </c>
      <c r="O58" s="26">
        <v>900</v>
      </c>
      <c r="P58" s="26">
        <v>900</v>
      </c>
      <c r="Q58" s="19">
        <f>SUM(E58:P58)</f>
        <v>10800</v>
      </c>
    </row>
    <row r="59" spans="1:17" s="10" customFormat="1" ht="12.75">
      <c r="A59" s="154">
        <v>1700</v>
      </c>
      <c r="B59" s="155" t="s">
        <v>35</v>
      </c>
      <c r="C59" s="187"/>
      <c r="D59" s="187"/>
      <c r="E59" s="143">
        <f>SUM(E60)</f>
        <v>2074.1400000000003</v>
      </c>
      <c r="F59" s="143">
        <f aca="true" t="shared" si="22" ref="F59:Q59">SUM(F60)</f>
        <v>2074.1400000000003</v>
      </c>
      <c r="G59" s="143">
        <f t="shared" si="22"/>
        <v>2074.1400000000003</v>
      </c>
      <c r="H59" s="143">
        <f t="shared" si="22"/>
        <v>2074.1400000000003</v>
      </c>
      <c r="I59" s="143">
        <f t="shared" si="22"/>
        <v>2074.1400000000003</v>
      </c>
      <c r="J59" s="143">
        <f t="shared" si="22"/>
        <v>2074.1400000000003</v>
      </c>
      <c r="K59" s="143">
        <f t="shared" si="22"/>
        <v>2074.1400000000003</v>
      </c>
      <c r="L59" s="143">
        <f t="shared" si="22"/>
        <v>2074.1400000000003</v>
      </c>
      <c r="M59" s="143">
        <f t="shared" si="22"/>
        <v>2074.1400000000003</v>
      </c>
      <c r="N59" s="143">
        <f t="shared" si="22"/>
        <v>2074.1400000000003</v>
      </c>
      <c r="O59" s="143">
        <f t="shared" si="22"/>
        <v>2074.1400000000003</v>
      </c>
      <c r="P59" s="143">
        <f t="shared" si="22"/>
        <v>2074.1400000000003</v>
      </c>
      <c r="Q59" s="143">
        <f t="shared" si="22"/>
        <v>24889.679999999997</v>
      </c>
    </row>
    <row r="60" spans="1:17" s="10" customFormat="1" ht="12.75">
      <c r="A60" s="14">
        <v>1711</v>
      </c>
      <c r="B60" s="15" t="s">
        <v>35</v>
      </c>
      <c r="C60" s="164">
        <v>11701</v>
      </c>
      <c r="D60" s="164" t="s">
        <v>72</v>
      </c>
      <c r="E60" s="17">
        <v>2074.1400000000003</v>
      </c>
      <c r="F60" s="17">
        <v>2074.1400000000003</v>
      </c>
      <c r="G60" s="17">
        <v>2074.1400000000003</v>
      </c>
      <c r="H60" s="17">
        <v>2074.1400000000003</v>
      </c>
      <c r="I60" s="17">
        <v>2074.1400000000003</v>
      </c>
      <c r="J60" s="17">
        <v>2074.1400000000003</v>
      </c>
      <c r="K60" s="17">
        <v>2074.1400000000003</v>
      </c>
      <c r="L60" s="17">
        <v>2074.1400000000003</v>
      </c>
      <c r="M60" s="17">
        <v>2074.1400000000003</v>
      </c>
      <c r="N60" s="17">
        <v>2074.1400000000003</v>
      </c>
      <c r="O60" s="17">
        <v>2074.1400000000003</v>
      </c>
      <c r="P60" s="17">
        <v>2074.1400000000003</v>
      </c>
      <c r="Q60" s="19">
        <f>SUM(E60:P60)</f>
        <v>24889.679999999997</v>
      </c>
    </row>
    <row r="61" spans="1:17" s="10" customFormat="1" ht="12.75">
      <c r="A61" s="144">
        <v>2000</v>
      </c>
      <c r="B61" s="145" t="s">
        <v>36</v>
      </c>
      <c r="C61" s="156"/>
      <c r="D61" s="156"/>
      <c r="E61" s="157">
        <f>+E62+E67+E69</f>
        <v>11319.5</v>
      </c>
      <c r="F61" s="157">
        <f aca="true" t="shared" si="23" ref="F61:Q61">+F62+F67+F69</f>
        <v>2750</v>
      </c>
      <c r="G61" s="157">
        <f t="shared" si="23"/>
        <v>2750</v>
      </c>
      <c r="H61" s="157">
        <f t="shared" si="23"/>
        <v>7319.5</v>
      </c>
      <c r="I61" s="157">
        <f t="shared" si="23"/>
        <v>2750</v>
      </c>
      <c r="J61" s="157">
        <f t="shared" si="23"/>
        <v>6750</v>
      </c>
      <c r="K61" s="157">
        <f t="shared" si="23"/>
        <v>7319.5</v>
      </c>
      <c r="L61" s="157">
        <f t="shared" si="23"/>
        <v>2750</v>
      </c>
      <c r="M61" s="157">
        <f t="shared" si="23"/>
        <v>2750</v>
      </c>
      <c r="N61" s="157">
        <f t="shared" si="23"/>
        <v>7319.5</v>
      </c>
      <c r="O61" s="157">
        <f t="shared" si="23"/>
        <v>2750</v>
      </c>
      <c r="P61" s="157">
        <f t="shared" si="23"/>
        <v>2750</v>
      </c>
      <c r="Q61" s="157">
        <f t="shared" si="23"/>
        <v>59278</v>
      </c>
    </row>
    <row r="62" spans="1:17" s="10" customFormat="1" ht="12.75">
      <c r="A62" s="144">
        <v>2100</v>
      </c>
      <c r="B62" s="145" t="s">
        <v>37</v>
      </c>
      <c r="C62" s="158"/>
      <c r="D62" s="158"/>
      <c r="E62" s="157">
        <f>SUM(E63:E66)</f>
        <v>8069.5</v>
      </c>
      <c r="F62" s="157">
        <f aca="true" t="shared" si="24" ref="F62:Q62">SUM(F63:F66)</f>
        <v>0</v>
      </c>
      <c r="G62" s="157">
        <f t="shared" si="24"/>
        <v>0</v>
      </c>
      <c r="H62" s="157">
        <f t="shared" si="24"/>
        <v>4069.5</v>
      </c>
      <c r="I62" s="157">
        <f t="shared" si="24"/>
        <v>0</v>
      </c>
      <c r="J62" s="157">
        <f t="shared" si="24"/>
        <v>4000</v>
      </c>
      <c r="K62" s="157">
        <f t="shared" si="24"/>
        <v>4069.5</v>
      </c>
      <c r="L62" s="157">
        <f t="shared" si="24"/>
        <v>0</v>
      </c>
      <c r="M62" s="157">
        <f t="shared" si="24"/>
        <v>0</v>
      </c>
      <c r="N62" s="157">
        <f t="shared" si="24"/>
        <v>4069.5</v>
      </c>
      <c r="O62" s="157">
        <f t="shared" si="24"/>
        <v>0</v>
      </c>
      <c r="P62" s="157">
        <f t="shared" si="24"/>
        <v>0</v>
      </c>
      <c r="Q62" s="157">
        <f t="shared" si="24"/>
        <v>24278</v>
      </c>
    </row>
    <row r="63" spans="1:17" s="10" customFormat="1" ht="12.75">
      <c r="A63" s="11">
        <v>2111</v>
      </c>
      <c r="B63" s="12" t="s">
        <v>38</v>
      </c>
      <c r="C63" s="164">
        <v>41706</v>
      </c>
      <c r="D63" s="181" t="s">
        <v>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0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19">
        <f>SUM(E63:P63)</f>
        <v>0</v>
      </c>
    </row>
    <row r="64" spans="1:17" s="10" customFormat="1" ht="12.75">
      <c r="A64" s="11">
        <v>2121</v>
      </c>
      <c r="B64" s="12" t="s">
        <v>39</v>
      </c>
      <c r="C64" s="164">
        <v>41706</v>
      </c>
      <c r="D64" s="181" t="s">
        <v>9</v>
      </c>
      <c r="E64" s="26">
        <v>2569.5</v>
      </c>
      <c r="F64" s="26"/>
      <c r="G64" s="26"/>
      <c r="H64" s="26">
        <v>2569.5</v>
      </c>
      <c r="I64" s="26"/>
      <c r="J64" s="26"/>
      <c r="K64" s="26">
        <v>2569.5</v>
      </c>
      <c r="L64" s="26"/>
      <c r="M64" s="26"/>
      <c r="N64" s="26">
        <v>2569.5</v>
      </c>
      <c r="O64" s="26"/>
      <c r="P64" s="26"/>
      <c r="Q64" s="19">
        <f>SUM(E64:P64)</f>
        <v>10278</v>
      </c>
    </row>
    <row r="65" spans="1:17" s="10" customFormat="1" ht="12.75">
      <c r="A65" s="11">
        <v>2151</v>
      </c>
      <c r="B65" s="12" t="s">
        <v>40</v>
      </c>
      <c r="C65" s="164">
        <v>41706</v>
      </c>
      <c r="D65" s="181" t="s">
        <v>9</v>
      </c>
      <c r="E65" s="26">
        <v>4000</v>
      </c>
      <c r="F65" s="26"/>
      <c r="G65" s="26"/>
      <c r="H65" s="26"/>
      <c r="I65" s="26"/>
      <c r="J65" s="26">
        <v>4000</v>
      </c>
      <c r="K65" s="26"/>
      <c r="L65" s="26"/>
      <c r="M65" s="26"/>
      <c r="N65" s="26"/>
      <c r="O65" s="26"/>
      <c r="P65" s="26"/>
      <c r="Q65" s="19">
        <f>SUM(E65:P65)</f>
        <v>8000</v>
      </c>
    </row>
    <row r="66" spans="1:17" s="10" customFormat="1" ht="12.75">
      <c r="A66" s="11">
        <v>2161</v>
      </c>
      <c r="B66" s="12" t="s">
        <v>73</v>
      </c>
      <c r="C66" s="164">
        <v>41706</v>
      </c>
      <c r="D66" s="181" t="s">
        <v>9</v>
      </c>
      <c r="E66" s="26">
        <v>1500</v>
      </c>
      <c r="F66" s="26"/>
      <c r="G66" s="26"/>
      <c r="H66" s="26">
        <v>1500</v>
      </c>
      <c r="I66" s="26"/>
      <c r="J66" s="26"/>
      <c r="K66" s="26">
        <v>1500</v>
      </c>
      <c r="L66" s="26"/>
      <c r="M66" s="26"/>
      <c r="N66" s="26">
        <v>1500</v>
      </c>
      <c r="O66" s="26"/>
      <c r="P66" s="26"/>
      <c r="Q66" s="19">
        <f>SUM(E66:P66)</f>
        <v>6000</v>
      </c>
    </row>
    <row r="67" spans="1:17" s="10" customFormat="1" ht="12.75">
      <c r="A67" s="11">
        <v>2200</v>
      </c>
      <c r="B67" s="12"/>
      <c r="C67" s="164"/>
      <c r="D67" s="181"/>
      <c r="E67" s="192">
        <f>SUM(E68)</f>
        <v>500</v>
      </c>
      <c r="F67" s="192">
        <f aca="true" t="shared" si="25" ref="F67:Q67">SUM(F68)</f>
        <v>0</v>
      </c>
      <c r="G67" s="192">
        <f t="shared" si="25"/>
        <v>0</v>
      </c>
      <c r="H67" s="192">
        <f t="shared" si="25"/>
        <v>500</v>
      </c>
      <c r="I67" s="192">
        <f t="shared" si="25"/>
        <v>0</v>
      </c>
      <c r="J67" s="192">
        <f t="shared" si="25"/>
        <v>0</v>
      </c>
      <c r="K67" s="192">
        <f t="shared" si="25"/>
        <v>500</v>
      </c>
      <c r="L67" s="192">
        <f t="shared" si="25"/>
        <v>0</v>
      </c>
      <c r="M67" s="192">
        <f t="shared" si="25"/>
        <v>0</v>
      </c>
      <c r="N67" s="192">
        <f t="shared" si="25"/>
        <v>500</v>
      </c>
      <c r="O67" s="192">
        <f t="shared" si="25"/>
        <v>0</v>
      </c>
      <c r="P67" s="192">
        <f t="shared" si="25"/>
        <v>0</v>
      </c>
      <c r="Q67" s="192">
        <f t="shared" si="25"/>
        <v>2000</v>
      </c>
    </row>
    <row r="68" spans="1:17" s="10" customFormat="1" ht="12.75">
      <c r="A68" s="11">
        <v>2211</v>
      </c>
      <c r="B68" s="12" t="s">
        <v>74</v>
      </c>
      <c r="C68" s="164"/>
      <c r="D68" s="181"/>
      <c r="E68" s="26">
        <v>500</v>
      </c>
      <c r="F68" s="26"/>
      <c r="G68" s="26"/>
      <c r="H68" s="26">
        <v>500</v>
      </c>
      <c r="I68" s="26"/>
      <c r="J68" s="26"/>
      <c r="K68" s="26">
        <v>500</v>
      </c>
      <c r="L68" s="26"/>
      <c r="M68" s="26"/>
      <c r="N68" s="26">
        <v>500</v>
      </c>
      <c r="O68" s="26"/>
      <c r="P68" s="26"/>
      <c r="Q68" s="19">
        <f>SUM(E68:P68)</f>
        <v>2000</v>
      </c>
    </row>
    <row r="69" spans="1:17" s="10" customFormat="1" ht="12.75">
      <c r="A69" s="183">
        <v>2600</v>
      </c>
      <c r="B69" s="149" t="s">
        <v>75</v>
      </c>
      <c r="C69" s="159"/>
      <c r="D69" s="159"/>
      <c r="E69" s="192">
        <f>SUM(E70)</f>
        <v>2750</v>
      </c>
      <c r="F69" s="192">
        <f aca="true" t="shared" si="26" ref="F69:Q69">SUM(F70)</f>
        <v>2750</v>
      </c>
      <c r="G69" s="192">
        <f t="shared" si="26"/>
        <v>2750</v>
      </c>
      <c r="H69" s="192">
        <f t="shared" si="26"/>
        <v>2750</v>
      </c>
      <c r="I69" s="192">
        <f t="shared" si="26"/>
        <v>2750</v>
      </c>
      <c r="J69" s="192">
        <f t="shared" si="26"/>
        <v>2750</v>
      </c>
      <c r="K69" s="192">
        <f t="shared" si="26"/>
        <v>2750</v>
      </c>
      <c r="L69" s="192">
        <f t="shared" si="26"/>
        <v>2750</v>
      </c>
      <c r="M69" s="192">
        <f t="shared" si="26"/>
        <v>2750</v>
      </c>
      <c r="N69" s="192">
        <f t="shared" si="26"/>
        <v>2750</v>
      </c>
      <c r="O69" s="192">
        <f t="shared" si="26"/>
        <v>2750</v>
      </c>
      <c r="P69" s="192">
        <f t="shared" si="26"/>
        <v>2750</v>
      </c>
      <c r="Q69" s="192">
        <f t="shared" si="26"/>
        <v>33000</v>
      </c>
    </row>
    <row r="70" spans="1:17" s="10" customFormat="1" ht="12.75">
      <c r="A70" s="11">
        <v>2612</v>
      </c>
      <c r="B70" s="12" t="s">
        <v>76</v>
      </c>
      <c r="C70" s="164">
        <v>41706</v>
      </c>
      <c r="D70" s="181" t="s">
        <v>9</v>
      </c>
      <c r="E70" s="26">
        <v>2750</v>
      </c>
      <c r="F70" s="26">
        <v>2750</v>
      </c>
      <c r="G70" s="26">
        <v>2750</v>
      </c>
      <c r="H70" s="26">
        <v>2750</v>
      </c>
      <c r="I70" s="26">
        <v>2750</v>
      </c>
      <c r="J70" s="26">
        <v>2750</v>
      </c>
      <c r="K70" s="26">
        <v>2750</v>
      </c>
      <c r="L70" s="26">
        <v>2750</v>
      </c>
      <c r="M70" s="26">
        <v>2750</v>
      </c>
      <c r="N70" s="26">
        <v>2750</v>
      </c>
      <c r="O70" s="26">
        <v>2750</v>
      </c>
      <c r="P70" s="26">
        <v>2750</v>
      </c>
      <c r="Q70" s="19">
        <f>SUM(E70:P70)</f>
        <v>33000</v>
      </c>
    </row>
    <row r="71" spans="1:17" s="10" customFormat="1" ht="12.75">
      <c r="A71" s="183">
        <v>3000</v>
      </c>
      <c r="B71" s="149" t="s">
        <v>43</v>
      </c>
      <c r="C71" s="159"/>
      <c r="D71" s="159"/>
      <c r="E71" s="157">
        <f>+E72+E76+E79+E83+E86+E89</f>
        <v>73683.58</v>
      </c>
      <c r="F71" s="157">
        <f aca="true" t="shared" si="27" ref="F71:Q71">+F72+F76+F79+F83+F86+F89</f>
        <v>42683.58</v>
      </c>
      <c r="G71" s="157">
        <f t="shared" si="27"/>
        <v>90683.58</v>
      </c>
      <c r="H71" s="157">
        <f t="shared" si="27"/>
        <v>66683.58</v>
      </c>
      <c r="I71" s="157">
        <f t="shared" si="27"/>
        <v>40683.58</v>
      </c>
      <c r="J71" s="157">
        <f t="shared" si="27"/>
        <v>98683.58</v>
      </c>
      <c r="K71" s="157">
        <f t="shared" si="27"/>
        <v>72683.58</v>
      </c>
      <c r="L71" s="157">
        <f t="shared" si="27"/>
        <v>40683.58</v>
      </c>
      <c r="M71" s="157">
        <f t="shared" si="27"/>
        <v>96683.58</v>
      </c>
      <c r="N71" s="157">
        <f t="shared" si="27"/>
        <v>60683.58</v>
      </c>
      <c r="O71" s="157">
        <f t="shared" si="27"/>
        <v>90683.58</v>
      </c>
      <c r="P71" s="157">
        <f t="shared" si="27"/>
        <v>40683.62</v>
      </c>
      <c r="Q71" s="157">
        <f t="shared" si="27"/>
        <v>815203</v>
      </c>
    </row>
    <row r="72" spans="1:17" s="10" customFormat="1" ht="12.75">
      <c r="A72" s="183">
        <v>3100</v>
      </c>
      <c r="B72" s="149" t="s">
        <v>77</v>
      </c>
      <c r="C72" s="159"/>
      <c r="D72" s="159"/>
      <c r="E72" s="157">
        <f>SUM(E73:E75)</f>
        <v>9000</v>
      </c>
      <c r="F72" s="157">
        <f aca="true" t="shared" si="28" ref="F72:Q72">SUM(F73:F75)</f>
        <v>9000</v>
      </c>
      <c r="G72" s="157">
        <f t="shared" si="28"/>
        <v>9000</v>
      </c>
      <c r="H72" s="157">
        <f t="shared" si="28"/>
        <v>9000</v>
      </c>
      <c r="I72" s="157">
        <f t="shared" si="28"/>
        <v>9000</v>
      </c>
      <c r="J72" s="157">
        <f t="shared" si="28"/>
        <v>9000</v>
      </c>
      <c r="K72" s="157">
        <f t="shared" si="28"/>
        <v>9000</v>
      </c>
      <c r="L72" s="157">
        <f t="shared" si="28"/>
        <v>9000</v>
      </c>
      <c r="M72" s="157">
        <f t="shared" si="28"/>
        <v>9000</v>
      </c>
      <c r="N72" s="157">
        <f t="shared" si="28"/>
        <v>9000</v>
      </c>
      <c r="O72" s="157">
        <f t="shared" si="28"/>
        <v>9000</v>
      </c>
      <c r="P72" s="157">
        <f t="shared" si="28"/>
        <v>9000</v>
      </c>
      <c r="Q72" s="157">
        <f t="shared" si="28"/>
        <v>108000</v>
      </c>
    </row>
    <row r="73" spans="1:17" s="10" customFormat="1" ht="12.75">
      <c r="A73" s="11">
        <v>3111</v>
      </c>
      <c r="B73" s="12" t="s">
        <v>78</v>
      </c>
      <c r="C73" s="164">
        <v>41706</v>
      </c>
      <c r="D73" s="181" t="s">
        <v>9</v>
      </c>
      <c r="E73" s="17">
        <v>2000</v>
      </c>
      <c r="F73" s="17">
        <v>2000</v>
      </c>
      <c r="G73" s="17">
        <v>2000</v>
      </c>
      <c r="H73" s="17">
        <v>2000</v>
      </c>
      <c r="I73" s="17">
        <v>2000</v>
      </c>
      <c r="J73" s="17">
        <v>2000</v>
      </c>
      <c r="K73" s="17">
        <v>2000</v>
      </c>
      <c r="L73" s="17">
        <v>2000</v>
      </c>
      <c r="M73" s="17">
        <v>2000</v>
      </c>
      <c r="N73" s="17">
        <v>2000</v>
      </c>
      <c r="O73" s="17">
        <v>2000</v>
      </c>
      <c r="P73" s="17">
        <v>2000</v>
      </c>
      <c r="Q73" s="19">
        <f>SUM(E73:P73)</f>
        <v>24000</v>
      </c>
    </row>
    <row r="74" spans="1:17" s="10" customFormat="1" ht="12.75">
      <c r="A74" s="11">
        <v>3141</v>
      </c>
      <c r="B74" s="12" t="s">
        <v>79</v>
      </c>
      <c r="C74" s="164">
        <v>41706</v>
      </c>
      <c r="D74" s="181" t="s">
        <v>9</v>
      </c>
      <c r="E74" s="17">
        <v>4000</v>
      </c>
      <c r="F74" s="17">
        <v>4000</v>
      </c>
      <c r="G74" s="17">
        <v>4000</v>
      </c>
      <c r="H74" s="17">
        <v>4000</v>
      </c>
      <c r="I74" s="17">
        <v>4000</v>
      </c>
      <c r="J74" s="17">
        <v>4000</v>
      </c>
      <c r="K74" s="17">
        <v>4000</v>
      </c>
      <c r="L74" s="17">
        <v>4000</v>
      </c>
      <c r="M74" s="17">
        <v>4000</v>
      </c>
      <c r="N74" s="17">
        <v>4000</v>
      </c>
      <c r="O74" s="17">
        <v>4000</v>
      </c>
      <c r="P74" s="17">
        <v>4000</v>
      </c>
      <c r="Q74" s="19">
        <f>SUM(E74:P74)</f>
        <v>48000</v>
      </c>
    </row>
    <row r="75" spans="1:17" s="10" customFormat="1" ht="12.75">
      <c r="A75" s="11">
        <v>3151</v>
      </c>
      <c r="B75" s="12" t="s">
        <v>80</v>
      </c>
      <c r="C75" s="164">
        <v>41706</v>
      </c>
      <c r="D75" s="181" t="s">
        <v>9</v>
      </c>
      <c r="E75" s="17">
        <v>3000</v>
      </c>
      <c r="F75" s="17">
        <v>3000</v>
      </c>
      <c r="G75" s="17">
        <v>3000</v>
      </c>
      <c r="H75" s="17">
        <v>3000</v>
      </c>
      <c r="I75" s="17">
        <v>3000</v>
      </c>
      <c r="J75" s="17">
        <v>3000</v>
      </c>
      <c r="K75" s="17">
        <v>3000</v>
      </c>
      <c r="L75" s="17">
        <v>3000</v>
      </c>
      <c r="M75" s="17">
        <v>3000</v>
      </c>
      <c r="N75" s="17">
        <v>3000</v>
      </c>
      <c r="O75" s="17">
        <v>3000</v>
      </c>
      <c r="P75" s="17">
        <v>3000</v>
      </c>
      <c r="Q75" s="19">
        <f>SUM(E75:P75)</f>
        <v>36000</v>
      </c>
    </row>
    <row r="76" spans="1:17" s="10" customFormat="1" ht="12.75">
      <c r="A76" s="183">
        <v>3200</v>
      </c>
      <c r="B76" s="149" t="s">
        <v>81</v>
      </c>
      <c r="C76" s="159"/>
      <c r="D76" s="159"/>
      <c r="E76" s="157">
        <f>SUM(E77:E78)</f>
        <v>21550</v>
      </c>
      <c r="F76" s="157">
        <f aca="true" t="shared" si="29" ref="F76:Q76">SUM(F77:F78)</f>
        <v>21550</v>
      </c>
      <c r="G76" s="157">
        <f t="shared" si="29"/>
        <v>21550</v>
      </c>
      <c r="H76" s="157">
        <f t="shared" si="29"/>
        <v>21550</v>
      </c>
      <c r="I76" s="157">
        <f t="shared" si="29"/>
        <v>21550</v>
      </c>
      <c r="J76" s="157">
        <f t="shared" si="29"/>
        <v>21550</v>
      </c>
      <c r="K76" s="157">
        <f t="shared" si="29"/>
        <v>21550</v>
      </c>
      <c r="L76" s="157">
        <f t="shared" si="29"/>
        <v>21550</v>
      </c>
      <c r="M76" s="157">
        <f t="shared" si="29"/>
        <v>21550</v>
      </c>
      <c r="N76" s="157">
        <f t="shared" si="29"/>
        <v>21550</v>
      </c>
      <c r="O76" s="157">
        <f t="shared" si="29"/>
        <v>21550</v>
      </c>
      <c r="P76" s="157">
        <f t="shared" si="29"/>
        <v>21550</v>
      </c>
      <c r="Q76" s="157">
        <f t="shared" si="29"/>
        <v>258600</v>
      </c>
    </row>
    <row r="77" spans="1:17" s="10" customFormat="1" ht="12.75">
      <c r="A77" s="11">
        <v>3221</v>
      </c>
      <c r="B77" s="12" t="s">
        <v>82</v>
      </c>
      <c r="C77" s="164">
        <v>41706</v>
      </c>
      <c r="D77" s="181" t="s">
        <v>9</v>
      </c>
      <c r="E77" s="17">
        <v>20300</v>
      </c>
      <c r="F77" s="17">
        <v>20300</v>
      </c>
      <c r="G77" s="17">
        <v>20300</v>
      </c>
      <c r="H77" s="17">
        <v>20300</v>
      </c>
      <c r="I77" s="17">
        <v>20300</v>
      </c>
      <c r="J77" s="17">
        <v>20300</v>
      </c>
      <c r="K77" s="17">
        <v>20300</v>
      </c>
      <c r="L77" s="17">
        <v>20300</v>
      </c>
      <c r="M77" s="17">
        <v>20300</v>
      </c>
      <c r="N77" s="17">
        <v>20300</v>
      </c>
      <c r="O77" s="17">
        <v>20300</v>
      </c>
      <c r="P77" s="17">
        <v>20300</v>
      </c>
      <c r="Q77" s="19">
        <f>SUM(E77:P77)</f>
        <v>243600</v>
      </c>
    </row>
    <row r="78" spans="1:17" s="10" customFormat="1" ht="12.75">
      <c r="A78" s="11">
        <v>3231</v>
      </c>
      <c r="B78" s="12" t="s">
        <v>83</v>
      </c>
      <c r="C78" s="164">
        <v>41706</v>
      </c>
      <c r="D78" s="181" t="s">
        <v>9</v>
      </c>
      <c r="E78" s="17">
        <v>1250</v>
      </c>
      <c r="F78" s="17">
        <v>1250</v>
      </c>
      <c r="G78" s="17">
        <v>1250</v>
      </c>
      <c r="H78" s="17">
        <v>1250</v>
      </c>
      <c r="I78" s="17">
        <v>1250</v>
      </c>
      <c r="J78" s="17">
        <v>1250</v>
      </c>
      <c r="K78" s="17">
        <v>1250</v>
      </c>
      <c r="L78" s="17">
        <v>1250</v>
      </c>
      <c r="M78" s="17">
        <v>1250</v>
      </c>
      <c r="N78" s="17">
        <v>1250</v>
      </c>
      <c r="O78" s="17">
        <v>1250</v>
      </c>
      <c r="P78" s="17">
        <v>1250</v>
      </c>
      <c r="Q78" s="19">
        <f>SUM(E78:P78)</f>
        <v>15000</v>
      </c>
    </row>
    <row r="79" spans="1:17" s="10" customFormat="1" ht="12.75">
      <c r="A79" s="183">
        <v>3300</v>
      </c>
      <c r="B79" s="149" t="s">
        <v>44</v>
      </c>
      <c r="C79" s="159"/>
      <c r="D79" s="159"/>
      <c r="E79" s="160">
        <f aca="true" t="shared" si="30" ref="E79:Q79">SUM(E80:E82)</f>
        <v>21250</v>
      </c>
      <c r="F79" s="160">
        <f t="shared" si="30"/>
        <v>1250</v>
      </c>
      <c r="G79" s="160">
        <f t="shared" si="30"/>
        <v>51250</v>
      </c>
      <c r="H79" s="160">
        <f t="shared" si="30"/>
        <v>21250</v>
      </c>
      <c r="I79" s="160">
        <f t="shared" si="30"/>
        <v>1250</v>
      </c>
      <c r="J79" s="160">
        <f t="shared" si="30"/>
        <v>51250</v>
      </c>
      <c r="K79" s="160">
        <f t="shared" si="30"/>
        <v>21250</v>
      </c>
      <c r="L79" s="160">
        <f t="shared" si="30"/>
        <v>1250</v>
      </c>
      <c r="M79" s="160">
        <f t="shared" si="30"/>
        <v>51250</v>
      </c>
      <c r="N79" s="160">
        <f t="shared" si="30"/>
        <v>21250</v>
      </c>
      <c r="O79" s="160">
        <f t="shared" si="30"/>
        <v>51250</v>
      </c>
      <c r="P79" s="160">
        <f t="shared" si="30"/>
        <v>1250</v>
      </c>
      <c r="Q79" s="160">
        <f t="shared" si="30"/>
        <v>295000</v>
      </c>
    </row>
    <row r="80" spans="1:17" s="10" customFormat="1" ht="12.75">
      <c r="A80" s="11">
        <v>3311</v>
      </c>
      <c r="B80" s="12" t="s">
        <v>45</v>
      </c>
      <c r="C80" s="164">
        <v>41706</v>
      </c>
      <c r="D80" s="181" t="s">
        <v>9</v>
      </c>
      <c r="E80" s="17"/>
      <c r="F80" s="17"/>
      <c r="G80" s="17">
        <v>50000</v>
      </c>
      <c r="H80" s="17"/>
      <c r="I80" s="17"/>
      <c r="J80" s="17">
        <v>50000</v>
      </c>
      <c r="K80" s="17"/>
      <c r="L80" s="17"/>
      <c r="M80" s="17">
        <v>50000</v>
      </c>
      <c r="N80" s="17"/>
      <c r="O80" s="17">
        <v>50000</v>
      </c>
      <c r="P80" s="17"/>
      <c r="Q80" s="17">
        <f>SUM(E80:P80)</f>
        <v>200000</v>
      </c>
    </row>
    <row r="81" spans="1:17" s="10" customFormat="1" ht="12.75">
      <c r="A81" s="11">
        <v>3321</v>
      </c>
      <c r="B81" s="12" t="s">
        <v>46</v>
      </c>
      <c r="C81" s="164">
        <v>41706</v>
      </c>
      <c r="D81" s="181" t="s">
        <v>9</v>
      </c>
      <c r="E81" s="17">
        <v>20000</v>
      </c>
      <c r="F81" s="17"/>
      <c r="G81" s="17"/>
      <c r="H81" s="17">
        <v>20000</v>
      </c>
      <c r="I81" s="17"/>
      <c r="J81" s="20"/>
      <c r="K81" s="17">
        <v>20000</v>
      </c>
      <c r="L81" s="17"/>
      <c r="M81" s="17"/>
      <c r="N81" s="17">
        <v>20000</v>
      </c>
      <c r="O81" s="17"/>
      <c r="P81" s="17"/>
      <c r="Q81" s="17">
        <f>SUM(E81:P81)</f>
        <v>80000</v>
      </c>
    </row>
    <row r="82" spans="1:17" s="10" customFormat="1" ht="25.5">
      <c r="A82" s="11">
        <v>3331</v>
      </c>
      <c r="B82" s="12" t="s">
        <v>47</v>
      </c>
      <c r="C82" s="164">
        <v>41706</v>
      </c>
      <c r="D82" s="181" t="s">
        <v>9</v>
      </c>
      <c r="E82" s="17">
        <v>1250</v>
      </c>
      <c r="F82" s="17">
        <v>1250</v>
      </c>
      <c r="G82" s="17">
        <v>1250</v>
      </c>
      <c r="H82" s="17">
        <v>1250</v>
      </c>
      <c r="I82" s="17">
        <v>1250</v>
      </c>
      <c r="J82" s="17">
        <v>1250</v>
      </c>
      <c r="K82" s="17">
        <v>1250</v>
      </c>
      <c r="L82" s="17">
        <v>1250</v>
      </c>
      <c r="M82" s="17">
        <v>1250</v>
      </c>
      <c r="N82" s="17">
        <v>1250</v>
      </c>
      <c r="O82" s="17">
        <v>1250</v>
      </c>
      <c r="P82" s="17">
        <v>1250</v>
      </c>
      <c r="Q82" s="17">
        <f>SUM(E82:P82)</f>
        <v>15000</v>
      </c>
    </row>
    <row r="83" spans="1:17" s="10" customFormat="1" ht="12.75">
      <c r="A83" s="183">
        <v>3400</v>
      </c>
      <c r="B83" s="149" t="s">
        <v>84</v>
      </c>
      <c r="C83" s="159"/>
      <c r="D83" s="159"/>
      <c r="E83" s="157">
        <f>SUM(E84:E85)</f>
        <v>6000</v>
      </c>
      <c r="F83" s="157">
        <f aca="true" t="shared" si="31" ref="F83:Q83">SUM(F84:F85)</f>
        <v>6000</v>
      </c>
      <c r="G83" s="157">
        <f t="shared" si="31"/>
        <v>6000</v>
      </c>
      <c r="H83" s="157">
        <f t="shared" si="31"/>
        <v>12000</v>
      </c>
      <c r="I83" s="157">
        <f t="shared" si="31"/>
        <v>6000</v>
      </c>
      <c r="J83" s="157">
        <f t="shared" si="31"/>
        <v>6000</v>
      </c>
      <c r="K83" s="157">
        <f t="shared" si="31"/>
        <v>6000</v>
      </c>
      <c r="L83" s="157">
        <f t="shared" si="31"/>
        <v>6000</v>
      </c>
      <c r="M83" s="157">
        <f t="shared" si="31"/>
        <v>12000</v>
      </c>
      <c r="N83" s="157">
        <f t="shared" si="31"/>
        <v>6000</v>
      </c>
      <c r="O83" s="157">
        <f t="shared" si="31"/>
        <v>6000</v>
      </c>
      <c r="P83" s="157">
        <f t="shared" si="31"/>
        <v>6000</v>
      </c>
      <c r="Q83" s="157">
        <f t="shared" si="31"/>
        <v>84000</v>
      </c>
    </row>
    <row r="84" spans="1:17" s="10" customFormat="1" ht="12.75">
      <c r="A84" s="11">
        <v>3411</v>
      </c>
      <c r="B84" s="12" t="s">
        <v>85</v>
      </c>
      <c r="C84" s="164">
        <v>41706</v>
      </c>
      <c r="D84" s="181" t="s">
        <v>9</v>
      </c>
      <c r="E84" s="17">
        <v>6000</v>
      </c>
      <c r="F84" s="17">
        <v>6000</v>
      </c>
      <c r="G84" s="17">
        <v>6000</v>
      </c>
      <c r="H84" s="17">
        <v>6000</v>
      </c>
      <c r="I84" s="17">
        <v>6000</v>
      </c>
      <c r="J84" s="17">
        <v>6000</v>
      </c>
      <c r="K84" s="17">
        <v>6000</v>
      </c>
      <c r="L84" s="17">
        <v>6000</v>
      </c>
      <c r="M84" s="17">
        <v>6000</v>
      </c>
      <c r="N84" s="17">
        <v>6000</v>
      </c>
      <c r="O84" s="17">
        <v>6000</v>
      </c>
      <c r="P84" s="17">
        <v>6000</v>
      </c>
      <c r="Q84" s="19">
        <f>SUM(E84:P84)</f>
        <v>72000</v>
      </c>
    </row>
    <row r="85" spans="1:17" s="10" customFormat="1" ht="12.75">
      <c r="A85" s="11">
        <v>3451</v>
      </c>
      <c r="B85" s="12" t="s">
        <v>86</v>
      </c>
      <c r="C85" s="164">
        <v>41706</v>
      </c>
      <c r="D85" s="181" t="s">
        <v>9</v>
      </c>
      <c r="E85" s="17"/>
      <c r="F85" s="17"/>
      <c r="G85" s="17"/>
      <c r="H85" s="19">
        <v>6000</v>
      </c>
      <c r="I85" s="17"/>
      <c r="J85" s="17"/>
      <c r="K85" s="17"/>
      <c r="L85" s="17"/>
      <c r="M85" s="19">
        <v>6000</v>
      </c>
      <c r="N85" s="17"/>
      <c r="O85" s="17"/>
      <c r="P85" s="17"/>
      <c r="Q85" s="19">
        <f>SUM(E85:P85)</f>
        <v>12000</v>
      </c>
    </row>
    <row r="86" spans="1:17" s="10" customFormat="1" ht="12.75">
      <c r="A86" s="183">
        <v>3500</v>
      </c>
      <c r="B86" s="149" t="s">
        <v>49</v>
      </c>
      <c r="C86" s="159"/>
      <c r="D86" s="159"/>
      <c r="E86" s="157">
        <f>SUM(E87:E88)</f>
        <v>13000</v>
      </c>
      <c r="F86" s="157">
        <f aca="true" t="shared" si="32" ref="F86:Q86">SUM(F87:F88)</f>
        <v>0</v>
      </c>
      <c r="G86" s="157">
        <f t="shared" si="32"/>
        <v>0</v>
      </c>
      <c r="H86" s="157">
        <f t="shared" si="32"/>
        <v>0</v>
      </c>
      <c r="I86" s="157">
        <f t="shared" si="32"/>
        <v>0</v>
      </c>
      <c r="J86" s="157">
        <f t="shared" si="32"/>
        <v>8000</v>
      </c>
      <c r="K86" s="157">
        <f t="shared" si="32"/>
        <v>12000</v>
      </c>
      <c r="L86" s="157">
        <f t="shared" si="32"/>
        <v>0</v>
      </c>
      <c r="M86" s="157">
        <f t="shared" si="32"/>
        <v>0</v>
      </c>
      <c r="N86" s="157">
        <f t="shared" si="32"/>
        <v>0</v>
      </c>
      <c r="O86" s="157">
        <f t="shared" si="32"/>
        <v>0</v>
      </c>
      <c r="P86" s="157">
        <f t="shared" si="32"/>
        <v>0</v>
      </c>
      <c r="Q86" s="157">
        <f t="shared" si="32"/>
        <v>33000</v>
      </c>
    </row>
    <row r="87" spans="1:17" s="10" customFormat="1" ht="12.75">
      <c r="A87" s="11">
        <v>3551</v>
      </c>
      <c r="B87" s="12" t="s">
        <v>87</v>
      </c>
      <c r="C87" s="164">
        <v>41706</v>
      </c>
      <c r="D87" s="181" t="s">
        <v>9</v>
      </c>
      <c r="E87" s="17">
        <v>12000</v>
      </c>
      <c r="F87" s="17"/>
      <c r="G87" s="17"/>
      <c r="H87" s="17"/>
      <c r="I87" s="17"/>
      <c r="J87" s="17"/>
      <c r="K87" s="17">
        <v>12000</v>
      </c>
      <c r="L87" s="17">
        <v>0</v>
      </c>
      <c r="M87" s="17">
        <v>0</v>
      </c>
      <c r="N87" s="17">
        <v>0</v>
      </c>
      <c r="O87" s="17"/>
      <c r="P87" s="17">
        <v>0</v>
      </c>
      <c r="Q87" s="17">
        <f>SUM(E87:P87)</f>
        <v>24000</v>
      </c>
    </row>
    <row r="88" spans="1:17" s="10" customFormat="1" ht="12.75">
      <c r="A88" s="11">
        <v>3591</v>
      </c>
      <c r="B88" s="12" t="s">
        <v>88</v>
      </c>
      <c r="C88" s="164">
        <v>41706</v>
      </c>
      <c r="D88" s="181" t="s">
        <v>9</v>
      </c>
      <c r="E88" s="17">
        <v>1000</v>
      </c>
      <c r="F88" s="17"/>
      <c r="G88" s="17"/>
      <c r="H88" s="17"/>
      <c r="I88" s="17"/>
      <c r="J88" s="17">
        <v>8000</v>
      </c>
      <c r="K88" s="17"/>
      <c r="L88" s="17"/>
      <c r="M88" s="17"/>
      <c r="N88" s="17"/>
      <c r="O88" s="17"/>
      <c r="P88" s="17"/>
      <c r="Q88" s="17">
        <f>SUM(E88:P88)</f>
        <v>9000</v>
      </c>
    </row>
    <row r="89" spans="1:17" s="10" customFormat="1" ht="12.75">
      <c r="A89" s="183">
        <v>3900</v>
      </c>
      <c r="B89" s="149" t="s">
        <v>89</v>
      </c>
      <c r="C89" s="193"/>
      <c r="D89" s="193"/>
      <c r="E89" s="157">
        <f aca="true" t="shared" si="33" ref="E89:Q89">SUM(E90:E91)</f>
        <v>2883.58</v>
      </c>
      <c r="F89" s="157">
        <f t="shared" si="33"/>
        <v>4883.58</v>
      </c>
      <c r="G89" s="157">
        <f t="shared" si="33"/>
        <v>2883.58</v>
      </c>
      <c r="H89" s="157">
        <f t="shared" si="33"/>
        <v>2883.58</v>
      </c>
      <c r="I89" s="157">
        <f t="shared" si="33"/>
        <v>2883.58</v>
      </c>
      <c r="J89" s="157">
        <f t="shared" si="33"/>
        <v>2883.58</v>
      </c>
      <c r="K89" s="157">
        <f t="shared" si="33"/>
        <v>2883.58</v>
      </c>
      <c r="L89" s="157">
        <f t="shared" si="33"/>
        <v>2883.58</v>
      </c>
      <c r="M89" s="157">
        <f t="shared" si="33"/>
        <v>2883.58</v>
      </c>
      <c r="N89" s="157">
        <f t="shared" si="33"/>
        <v>2883.58</v>
      </c>
      <c r="O89" s="157">
        <f t="shared" si="33"/>
        <v>2883.58</v>
      </c>
      <c r="P89" s="157">
        <f t="shared" si="33"/>
        <v>2883.62</v>
      </c>
      <c r="Q89" s="157">
        <f t="shared" si="33"/>
        <v>36603.00000000001</v>
      </c>
    </row>
    <row r="90" spans="1:17" s="10" customFormat="1" ht="12.75">
      <c r="A90" s="11">
        <v>3921</v>
      </c>
      <c r="B90" s="12" t="s">
        <v>90</v>
      </c>
      <c r="C90" s="164">
        <v>41706</v>
      </c>
      <c r="D90" s="181" t="s">
        <v>9</v>
      </c>
      <c r="E90" s="17"/>
      <c r="F90" s="17">
        <v>2000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>
        <f>SUM(E90:P90)</f>
        <v>2000</v>
      </c>
    </row>
    <row r="91" spans="1:17" s="10" customFormat="1" ht="12.75">
      <c r="A91" s="11">
        <v>3981</v>
      </c>
      <c r="B91" s="12" t="s">
        <v>91</v>
      </c>
      <c r="C91" s="164">
        <v>41706</v>
      </c>
      <c r="D91" s="181" t="s">
        <v>9</v>
      </c>
      <c r="E91" s="17">
        <v>2883.58</v>
      </c>
      <c r="F91" s="17">
        <v>2883.58</v>
      </c>
      <c r="G91" s="17">
        <v>2883.58</v>
      </c>
      <c r="H91" s="17">
        <v>2883.58</v>
      </c>
      <c r="I91" s="17">
        <v>2883.58</v>
      </c>
      <c r="J91" s="17">
        <v>2883.58</v>
      </c>
      <c r="K91" s="17">
        <v>2883.58</v>
      </c>
      <c r="L91" s="17">
        <v>2883.58</v>
      </c>
      <c r="M91" s="17">
        <v>2883.58</v>
      </c>
      <c r="N91" s="17">
        <v>2883.58</v>
      </c>
      <c r="O91" s="17">
        <v>2883.58</v>
      </c>
      <c r="P91" s="17">
        <v>2883.62</v>
      </c>
      <c r="Q91" s="19">
        <f>SUM(E91:P91)</f>
        <v>34603.00000000001</v>
      </c>
    </row>
    <row r="92" spans="1:17" s="10" customFormat="1" ht="12.75">
      <c r="A92" s="183">
        <v>5000</v>
      </c>
      <c r="B92" s="149" t="s">
        <v>58</v>
      </c>
      <c r="C92" s="159"/>
      <c r="D92" s="159"/>
      <c r="E92" s="192">
        <f>+E93</f>
        <v>0</v>
      </c>
      <c r="F92" s="192">
        <f aca="true" t="shared" si="34" ref="F92:Q92">+F93</f>
        <v>14000</v>
      </c>
      <c r="G92" s="192">
        <f t="shared" si="34"/>
        <v>0</v>
      </c>
      <c r="H92" s="192">
        <f t="shared" si="34"/>
        <v>0</v>
      </c>
      <c r="I92" s="192">
        <f t="shared" si="34"/>
        <v>0</v>
      </c>
      <c r="J92" s="192">
        <f t="shared" si="34"/>
        <v>0</v>
      </c>
      <c r="K92" s="192">
        <f t="shared" si="34"/>
        <v>6000</v>
      </c>
      <c r="L92" s="192">
        <f t="shared" si="34"/>
        <v>0</v>
      </c>
      <c r="M92" s="192">
        <f t="shared" si="34"/>
        <v>20000</v>
      </c>
      <c r="N92" s="192">
        <f t="shared" si="34"/>
        <v>0</v>
      </c>
      <c r="O92" s="192">
        <f t="shared" si="34"/>
        <v>0</v>
      </c>
      <c r="P92" s="192">
        <f t="shared" si="34"/>
        <v>0</v>
      </c>
      <c r="Q92" s="192">
        <f t="shared" si="34"/>
        <v>40000</v>
      </c>
    </row>
    <row r="93" spans="1:17" s="10" customFormat="1" ht="12.75">
      <c r="A93" s="153">
        <v>5100</v>
      </c>
      <c r="B93" s="21"/>
      <c r="C93" s="194"/>
      <c r="D93" s="194"/>
      <c r="E93" s="161">
        <f>SUM(E94:E96)</f>
        <v>0</v>
      </c>
      <c r="F93" s="157">
        <f aca="true" t="shared" si="35" ref="F93:Q93">SUM(F94:F96)</f>
        <v>14000</v>
      </c>
      <c r="G93" s="157">
        <f t="shared" si="35"/>
        <v>0</v>
      </c>
      <c r="H93" s="157">
        <f t="shared" si="35"/>
        <v>0</v>
      </c>
      <c r="I93" s="157">
        <f t="shared" si="35"/>
        <v>0</v>
      </c>
      <c r="J93" s="157">
        <f t="shared" si="35"/>
        <v>0</v>
      </c>
      <c r="K93" s="157">
        <f t="shared" si="35"/>
        <v>6000</v>
      </c>
      <c r="L93" s="157">
        <f t="shared" si="35"/>
        <v>0</v>
      </c>
      <c r="M93" s="157">
        <f t="shared" si="35"/>
        <v>20000</v>
      </c>
      <c r="N93" s="157">
        <f t="shared" si="35"/>
        <v>0</v>
      </c>
      <c r="O93" s="157">
        <f t="shared" si="35"/>
        <v>0</v>
      </c>
      <c r="P93" s="157">
        <f t="shared" si="35"/>
        <v>0</v>
      </c>
      <c r="Q93" s="157">
        <f t="shared" si="35"/>
        <v>40000</v>
      </c>
    </row>
    <row r="94" spans="1:17" s="10" customFormat="1" ht="12.75">
      <c r="A94" s="11">
        <v>5111</v>
      </c>
      <c r="B94" s="21"/>
      <c r="C94" s="164">
        <v>41706</v>
      </c>
      <c r="D94" s="181" t="s">
        <v>9</v>
      </c>
      <c r="E94" s="17"/>
      <c r="F94" s="17"/>
      <c r="G94" s="17"/>
      <c r="H94" s="17"/>
      <c r="I94" s="17"/>
      <c r="J94" s="17"/>
      <c r="K94" s="17">
        <v>6000</v>
      </c>
      <c r="L94" s="17"/>
      <c r="M94" s="17"/>
      <c r="N94" s="17"/>
      <c r="O94" s="17"/>
      <c r="P94" s="17"/>
      <c r="Q94" s="17">
        <f>SUM(E94:P94)</f>
        <v>6000</v>
      </c>
    </row>
    <row r="95" spans="1:17" s="10" customFormat="1" ht="12.75">
      <c r="A95" s="11">
        <v>5151</v>
      </c>
      <c r="B95" s="21"/>
      <c r="C95" s="164">
        <v>41706</v>
      </c>
      <c r="D95" s="181" t="s">
        <v>9</v>
      </c>
      <c r="E95" s="17"/>
      <c r="F95" s="17">
        <v>14000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>
        <f>SUM(E95:P95)</f>
        <v>14000</v>
      </c>
    </row>
    <row r="96" spans="1:17" s="10" customFormat="1" ht="12.75">
      <c r="A96" s="11">
        <v>5191</v>
      </c>
      <c r="B96" s="21"/>
      <c r="C96" s="164">
        <v>41706</v>
      </c>
      <c r="D96" s="181" t="s">
        <v>9</v>
      </c>
      <c r="E96" s="17"/>
      <c r="F96" s="17"/>
      <c r="G96" s="17"/>
      <c r="H96" s="17"/>
      <c r="I96" s="17"/>
      <c r="J96" s="17"/>
      <c r="K96" s="17"/>
      <c r="L96" s="17"/>
      <c r="M96" s="17">
        <v>20000</v>
      </c>
      <c r="N96" s="17"/>
      <c r="O96" s="17"/>
      <c r="P96" s="17"/>
      <c r="Q96" s="17">
        <f>SUM(E96:P96)</f>
        <v>20000</v>
      </c>
    </row>
    <row r="97" spans="1:17" s="10" customFormat="1" ht="12.75">
      <c r="A97" s="195"/>
      <c r="B97" s="22"/>
      <c r="C97" s="196"/>
      <c r="D97" s="197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4"/>
    </row>
    <row r="98" spans="1:17" ht="12.75">
      <c r="A98" s="198" t="s">
        <v>0</v>
      </c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200"/>
    </row>
    <row r="99" spans="1:17" ht="12.75">
      <c r="A99" s="162" t="s">
        <v>1</v>
      </c>
      <c r="B99" s="163">
        <v>31120</v>
      </c>
      <c r="C99" s="164"/>
      <c r="D99" s="164"/>
      <c r="E99" s="201" t="s">
        <v>2</v>
      </c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3"/>
    </row>
    <row r="100" spans="1:17" ht="12.75">
      <c r="A100" s="162" t="s">
        <v>3</v>
      </c>
      <c r="B100" s="163" t="s">
        <v>4</v>
      </c>
      <c r="C100" s="164"/>
      <c r="D100" s="164"/>
      <c r="E100" s="201" t="s">
        <v>5</v>
      </c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3"/>
    </row>
    <row r="101" spans="1:17" ht="12.75">
      <c r="A101" s="162" t="s">
        <v>6</v>
      </c>
      <c r="B101" s="163" t="s">
        <v>7</v>
      </c>
      <c r="C101" s="164"/>
      <c r="D101" s="164"/>
      <c r="E101" s="201" t="s">
        <v>5</v>
      </c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3"/>
    </row>
    <row r="102" spans="1:17" ht="12.75">
      <c r="A102" s="162" t="s">
        <v>8</v>
      </c>
      <c r="B102" s="204" t="s">
        <v>92</v>
      </c>
      <c r="C102" s="205"/>
      <c r="D102" s="205"/>
      <c r="E102" s="206" t="s">
        <v>93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8"/>
    </row>
    <row r="103" spans="1:17" ht="12.75">
      <c r="A103" s="209" t="s">
        <v>11</v>
      </c>
      <c r="B103" s="210" t="s">
        <v>12</v>
      </c>
      <c r="C103" s="211"/>
      <c r="D103" s="211"/>
      <c r="E103" s="164" t="s">
        <v>14</v>
      </c>
      <c r="F103" s="164" t="s">
        <v>15</v>
      </c>
      <c r="G103" s="164" t="s">
        <v>16</v>
      </c>
      <c r="H103" s="164" t="s">
        <v>17</v>
      </c>
      <c r="I103" s="164" t="s">
        <v>18</v>
      </c>
      <c r="J103" s="164" t="s">
        <v>19</v>
      </c>
      <c r="K103" s="164" t="s">
        <v>20</v>
      </c>
      <c r="L103" s="164" t="s">
        <v>21</v>
      </c>
      <c r="M103" s="164" t="s">
        <v>22</v>
      </c>
      <c r="N103" s="164" t="s">
        <v>23</v>
      </c>
      <c r="O103" s="164" t="s">
        <v>24</v>
      </c>
      <c r="P103" s="164" t="s">
        <v>25</v>
      </c>
      <c r="Q103" s="164" t="s">
        <v>26</v>
      </c>
    </row>
    <row r="104" spans="1:18" ht="15.75">
      <c r="A104" s="212"/>
      <c r="B104" s="213" t="s">
        <v>94</v>
      </c>
      <c r="C104" s="180"/>
      <c r="D104" s="180"/>
      <c r="E104" s="146">
        <f aca="true" t="shared" si="36" ref="E104:Q104">+E105+E135</f>
        <v>62634.804000000004</v>
      </c>
      <c r="F104" s="146">
        <f t="shared" si="36"/>
        <v>52184.804000000004</v>
      </c>
      <c r="G104" s="146">
        <f t="shared" si="36"/>
        <v>57384.804000000004</v>
      </c>
      <c r="H104" s="146">
        <f t="shared" si="36"/>
        <v>54634.804000000004</v>
      </c>
      <c r="I104" s="146">
        <f t="shared" si="36"/>
        <v>48384.804000000004</v>
      </c>
      <c r="J104" s="146">
        <f t="shared" si="36"/>
        <v>58758.894</v>
      </c>
      <c r="K104" s="146">
        <f t="shared" si="36"/>
        <v>64634.804000000004</v>
      </c>
      <c r="L104" s="146">
        <f t="shared" si="36"/>
        <v>45384.804000000004</v>
      </c>
      <c r="M104" s="146">
        <f t="shared" si="36"/>
        <v>60884.804000000004</v>
      </c>
      <c r="N104" s="146">
        <f t="shared" si="36"/>
        <v>52634.804000000004</v>
      </c>
      <c r="O104" s="146">
        <f t="shared" si="36"/>
        <v>49958.894</v>
      </c>
      <c r="P104" s="146">
        <f t="shared" si="36"/>
        <v>88825.444</v>
      </c>
      <c r="Q104" s="146">
        <f t="shared" si="36"/>
        <v>696306.468</v>
      </c>
      <c r="R104" s="25"/>
    </row>
    <row r="105" spans="1:17" s="10" customFormat="1" ht="15">
      <c r="A105" s="214"/>
      <c r="B105" s="215" t="s">
        <v>95</v>
      </c>
      <c r="C105" s="180"/>
      <c r="D105" s="180"/>
      <c r="E105" s="146">
        <f>+E106+E114+E121</f>
        <v>36978.864</v>
      </c>
      <c r="F105" s="146">
        <f aca="true" t="shared" si="37" ref="F105:Q105">+F106+F114+F121</f>
        <v>39778.864</v>
      </c>
      <c r="G105" s="146">
        <f t="shared" si="37"/>
        <v>34978.864</v>
      </c>
      <c r="H105" s="146">
        <f t="shared" si="37"/>
        <v>38978.864</v>
      </c>
      <c r="I105" s="146">
        <f t="shared" si="37"/>
        <v>37978.864</v>
      </c>
      <c r="J105" s="146">
        <f t="shared" si="37"/>
        <v>34978.864</v>
      </c>
      <c r="K105" s="146">
        <f t="shared" si="37"/>
        <v>36978.864</v>
      </c>
      <c r="L105" s="146">
        <f t="shared" si="37"/>
        <v>34978.864</v>
      </c>
      <c r="M105" s="146">
        <f t="shared" si="37"/>
        <v>36978.864</v>
      </c>
      <c r="N105" s="146">
        <f t="shared" si="37"/>
        <v>36978.864</v>
      </c>
      <c r="O105" s="146">
        <f t="shared" si="37"/>
        <v>35178.864</v>
      </c>
      <c r="P105" s="146">
        <f t="shared" si="37"/>
        <v>35178.924</v>
      </c>
      <c r="Q105" s="146">
        <f t="shared" si="37"/>
        <v>439946.428</v>
      </c>
    </row>
    <row r="106" spans="1:17" s="10" customFormat="1" ht="12.75">
      <c r="A106" s="216">
        <v>1000</v>
      </c>
      <c r="B106" s="217" t="s">
        <v>29</v>
      </c>
      <c r="C106" s="187"/>
      <c r="D106" s="187"/>
      <c r="E106" s="143">
        <f>+E107+E109+E112</f>
        <v>34428.864</v>
      </c>
      <c r="F106" s="143">
        <f aca="true" t="shared" si="38" ref="F106:Q106">+F107+F109+F112</f>
        <v>34428.864</v>
      </c>
      <c r="G106" s="143">
        <f t="shared" si="38"/>
        <v>34428.864</v>
      </c>
      <c r="H106" s="143">
        <f t="shared" si="38"/>
        <v>34428.864</v>
      </c>
      <c r="I106" s="143">
        <f t="shared" si="38"/>
        <v>34428.864</v>
      </c>
      <c r="J106" s="143">
        <f t="shared" si="38"/>
        <v>34428.864</v>
      </c>
      <c r="K106" s="143">
        <f t="shared" si="38"/>
        <v>34428.864</v>
      </c>
      <c r="L106" s="143">
        <f t="shared" si="38"/>
        <v>34428.864</v>
      </c>
      <c r="M106" s="143">
        <f t="shared" si="38"/>
        <v>34428.864</v>
      </c>
      <c r="N106" s="143">
        <f t="shared" si="38"/>
        <v>34428.864</v>
      </c>
      <c r="O106" s="143">
        <f t="shared" si="38"/>
        <v>34428.864</v>
      </c>
      <c r="P106" s="143">
        <f t="shared" si="38"/>
        <v>34428.924</v>
      </c>
      <c r="Q106" s="143">
        <f t="shared" si="38"/>
        <v>413146.428</v>
      </c>
    </row>
    <row r="107" spans="1:17" s="10" customFormat="1" ht="12.75">
      <c r="A107" s="216">
        <v>1100</v>
      </c>
      <c r="B107" s="217" t="s">
        <v>30</v>
      </c>
      <c r="C107" s="187"/>
      <c r="D107" s="187"/>
      <c r="E107" s="143">
        <f>SUM(E108)</f>
        <v>26313.6</v>
      </c>
      <c r="F107" s="143">
        <f aca="true" t="shared" si="39" ref="F107:Q107">SUM(F108)</f>
        <v>26313.6</v>
      </c>
      <c r="G107" s="143">
        <f t="shared" si="39"/>
        <v>26313.6</v>
      </c>
      <c r="H107" s="143">
        <f t="shared" si="39"/>
        <v>26313.6</v>
      </c>
      <c r="I107" s="143">
        <f t="shared" si="39"/>
        <v>26313.6</v>
      </c>
      <c r="J107" s="143">
        <f t="shared" si="39"/>
        <v>26313.6</v>
      </c>
      <c r="K107" s="143">
        <f t="shared" si="39"/>
        <v>26313.6</v>
      </c>
      <c r="L107" s="143">
        <f t="shared" si="39"/>
        <v>26313.6</v>
      </c>
      <c r="M107" s="143">
        <f t="shared" si="39"/>
        <v>26313.6</v>
      </c>
      <c r="N107" s="143">
        <f t="shared" si="39"/>
        <v>26313.6</v>
      </c>
      <c r="O107" s="143">
        <f t="shared" si="39"/>
        <v>26313.6</v>
      </c>
      <c r="P107" s="143">
        <f t="shared" si="39"/>
        <v>26313.65</v>
      </c>
      <c r="Q107" s="143">
        <f t="shared" si="39"/>
        <v>315763.25</v>
      </c>
    </row>
    <row r="108" spans="1:17" s="10" customFormat="1" ht="12.75">
      <c r="A108" s="11">
        <v>1131</v>
      </c>
      <c r="B108" s="12" t="s">
        <v>31</v>
      </c>
      <c r="C108" s="164">
        <v>11701</v>
      </c>
      <c r="D108" s="164" t="s">
        <v>92</v>
      </c>
      <c r="E108" s="182">
        <v>26313.6</v>
      </c>
      <c r="F108" s="182">
        <v>26313.6</v>
      </c>
      <c r="G108" s="182">
        <v>26313.6</v>
      </c>
      <c r="H108" s="182">
        <v>26313.6</v>
      </c>
      <c r="I108" s="182">
        <v>26313.6</v>
      </c>
      <c r="J108" s="182">
        <v>26313.6</v>
      </c>
      <c r="K108" s="182">
        <v>26313.6</v>
      </c>
      <c r="L108" s="182">
        <v>26313.6</v>
      </c>
      <c r="M108" s="182">
        <v>26313.6</v>
      </c>
      <c r="N108" s="182">
        <v>26313.6</v>
      </c>
      <c r="O108" s="182">
        <v>26313.6</v>
      </c>
      <c r="P108" s="182">
        <v>26313.65</v>
      </c>
      <c r="Q108" s="182">
        <f>SUM(E108:P108)</f>
        <v>315763.25</v>
      </c>
    </row>
    <row r="109" spans="1:17" s="10" customFormat="1" ht="12.75">
      <c r="A109" s="154">
        <v>1500</v>
      </c>
      <c r="B109" s="155" t="s">
        <v>32</v>
      </c>
      <c r="C109" s="190"/>
      <c r="D109" s="190"/>
      <c r="E109" s="161">
        <f>SUM(E110:E111)</f>
        <v>2852.544</v>
      </c>
      <c r="F109" s="161">
        <f aca="true" t="shared" si="40" ref="F109:Q109">SUM(F110:F111)</f>
        <v>2852.544</v>
      </c>
      <c r="G109" s="161">
        <f t="shared" si="40"/>
        <v>2852.544</v>
      </c>
      <c r="H109" s="161">
        <f t="shared" si="40"/>
        <v>2852.544</v>
      </c>
      <c r="I109" s="161">
        <f t="shared" si="40"/>
        <v>2852.544</v>
      </c>
      <c r="J109" s="161">
        <f t="shared" si="40"/>
        <v>2852.544</v>
      </c>
      <c r="K109" s="161">
        <f t="shared" si="40"/>
        <v>2852.544</v>
      </c>
      <c r="L109" s="161">
        <f t="shared" si="40"/>
        <v>2852.544</v>
      </c>
      <c r="M109" s="161">
        <f t="shared" si="40"/>
        <v>2852.544</v>
      </c>
      <c r="N109" s="161">
        <f t="shared" si="40"/>
        <v>2852.544</v>
      </c>
      <c r="O109" s="161">
        <f t="shared" si="40"/>
        <v>2852.544</v>
      </c>
      <c r="P109" s="161">
        <f t="shared" si="40"/>
        <v>2852.544</v>
      </c>
      <c r="Q109" s="161">
        <f t="shared" si="40"/>
        <v>34230.528</v>
      </c>
    </row>
    <row r="110" spans="1:17" s="10" customFormat="1" ht="12.75">
      <c r="A110" s="14">
        <v>1511</v>
      </c>
      <c r="B110" s="15" t="s">
        <v>33</v>
      </c>
      <c r="C110" s="164">
        <v>11701</v>
      </c>
      <c r="D110" s="164" t="s">
        <v>92</v>
      </c>
      <c r="E110" s="17">
        <v>1052.5439999999999</v>
      </c>
      <c r="F110" s="17">
        <v>1052.5439999999999</v>
      </c>
      <c r="G110" s="17">
        <v>1052.5439999999999</v>
      </c>
      <c r="H110" s="17">
        <v>1052.5439999999999</v>
      </c>
      <c r="I110" s="17">
        <v>1052.5439999999999</v>
      </c>
      <c r="J110" s="17">
        <v>1052.5439999999999</v>
      </c>
      <c r="K110" s="17">
        <v>1052.5439999999999</v>
      </c>
      <c r="L110" s="17">
        <v>1052.5439999999999</v>
      </c>
      <c r="M110" s="17">
        <v>1052.5439999999999</v>
      </c>
      <c r="N110" s="17">
        <v>1052.5439999999999</v>
      </c>
      <c r="O110" s="17">
        <v>1052.5439999999999</v>
      </c>
      <c r="P110" s="17">
        <v>1052.5439999999999</v>
      </c>
      <c r="Q110" s="17">
        <f>SUM(E110:P110)</f>
        <v>12630.527999999998</v>
      </c>
    </row>
    <row r="111" spans="1:17" s="10" customFormat="1" ht="12.75">
      <c r="A111" s="14">
        <v>1592</v>
      </c>
      <c r="B111" s="15" t="s">
        <v>34</v>
      </c>
      <c r="C111" s="164">
        <v>11701</v>
      </c>
      <c r="D111" s="164" t="s">
        <v>92</v>
      </c>
      <c r="E111" s="17">
        <v>1800</v>
      </c>
      <c r="F111" s="17">
        <v>1800</v>
      </c>
      <c r="G111" s="17">
        <v>1800</v>
      </c>
      <c r="H111" s="17">
        <v>1800</v>
      </c>
      <c r="I111" s="17">
        <v>1800</v>
      </c>
      <c r="J111" s="17">
        <v>1800</v>
      </c>
      <c r="K111" s="17">
        <v>1800</v>
      </c>
      <c r="L111" s="17">
        <v>1800</v>
      </c>
      <c r="M111" s="17">
        <v>1800</v>
      </c>
      <c r="N111" s="17">
        <v>1800</v>
      </c>
      <c r="O111" s="17">
        <v>1800</v>
      </c>
      <c r="P111" s="17">
        <v>1800</v>
      </c>
      <c r="Q111" s="17">
        <f>SUM(E111:P111)</f>
        <v>21600</v>
      </c>
    </row>
    <row r="112" spans="1:17" s="10" customFormat="1" ht="12.75">
      <c r="A112" s="154">
        <v>1700</v>
      </c>
      <c r="B112" s="155" t="s">
        <v>35</v>
      </c>
      <c r="C112" s="187"/>
      <c r="D112" s="187"/>
      <c r="E112" s="143">
        <f>SUM(E113)</f>
        <v>5262.72</v>
      </c>
      <c r="F112" s="143">
        <f aca="true" t="shared" si="41" ref="F112:Q112">SUM(F113)</f>
        <v>5262.72</v>
      </c>
      <c r="G112" s="143">
        <f t="shared" si="41"/>
        <v>5262.72</v>
      </c>
      <c r="H112" s="143">
        <f t="shared" si="41"/>
        <v>5262.72</v>
      </c>
      <c r="I112" s="143">
        <f t="shared" si="41"/>
        <v>5262.72</v>
      </c>
      <c r="J112" s="143">
        <f t="shared" si="41"/>
        <v>5262.72</v>
      </c>
      <c r="K112" s="143">
        <f t="shared" si="41"/>
        <v>5262.72</v>
      </c>
      <c r="L112" s="143">
        <f t="shared" si="41"/>
        <v>5262.72</v>
      </c>
      <c r="M112" s="143">
        <f t="shared" si="41"/>
        <v>5262.72</v>
      </c>
      <c r="N112" s="143">
        <f t="shared" si="41"/>
        <v>5262.72</v>
      </c>
      <c r="O112" s="143">
        <f t="shared" si="41"/>
        <v>5262.72</v>
      </c>
      <c r="P112" s="143">
        <f t="shared" si="41"/>
        <v>5262.73</v>
      </c>
      <c r="Q112" s="143">
        <f t="shared" si="41"/>
        <v>63152.65000000001</v>
      </c>
    </row>
    <row r="113" spans="1:17" s="10" customFormat="1" ht="12.75">
      <c r="A113" s="14">
        <v>1711</v>
      </c>
      <c r="B113" s="15" t="s">
        <v>35</v>
      </c>
      <c r="C113" s="164">
        <v>11701</v>
      </c>
      <c r="D113" s="164" t="s">
        <v>92</v>
      </c>
      <c r="E113" s="17">
        <v>5262.72</v>
      </c>
      <c r="F113" s="17">
        <v>5262.72</v>
      </c>
      <c r="G113" s="17">
        <v>5262.72</v>
      </c>
      <c r="H113" s="17">
        <v>5262.72</v>
      </c>
      <c r="I113" s="17">
        <v>5262.72</v>
      </c>
      <c r="J113" s="17">
        <v>5262.72</v>
      </c>
      <c r="K113" s="17">
        <v>5262.72</v>
      </c>
      <c r="L113" s="17">
        <v>5262.72</v>
      </c>
      <c r="M113" s="17">
        <v>5262.72</v>
      </c>
      <c r="N113" s="17">
        <v>5262.72</v>
      </c>
      <c r="O113" s="17">
        <v>5262.72</v>
      </c>
      <c r="P113" s="17">
        <v>5262.73</v>
      </c>
      <c r="Q113" s="19">
        <f>SUM(E113:P113)</f>
        <v>63152.65000000001</v>
      </c>
    </row>
    <row r="114" spans="1:17" s="10" customFormat="1" ht="12.75">
      <c r="A114" s="144">
        <v>2000</v>
      </c>
      <c r="B114" s="145" t="s">
        <v>36</v>
      </c>
      <c r="C114" s="144"/>
      <c r="D114" s="144"/>
      <c r="E114" s="147">
        <f>+E115+E119</f>
        <v>2000</v>
      </c>
      <c r="F114" s="147">
        <f aca="true" t="shared" si="42" ref="F114:Q114">+F115+F119</f>
        <v>4800</v>
      </c>
      <c r="G114" s="147">
        <f t="shared" si="42"/>
        <v>0</v>
      </c>
      <c r="H114" s="147">
        <f t="shared" si="42"/>
        <v>2000</v>
      </c>
      <c r="I114" s="147">
        <f t="shared" si="42"/>
        <v>0</v>
      </c>
      <c r="J114" s="147">
        <f t="shared" si="42"/>
        <v>0</v>
      </c>
      <c r="K114" s="147">
        <f t="shared" si="42"/>
        <v>2000</v>
      </c>
      <c r="L114" s="147">
        <f t="shared" si="42"/>
        <v>0</v>
      </c>
      <c r="M114" s="147">
        <f t="shared" si="42"/>
        <v>0</v>
      </c>
      <c r="N114" s="147">
        <f t="shared" si="42"/>
        <v>2000</v>
      </c>
      <c r="O114" s="147">
        <f t="shared" si="42"/>
        <v>0</v>
      </c>
      <c r="P114" s="147">
        <f t="shared" si="42"/>
        <v>0</v>
      </c>
      <c r="Q114" s="147">
        <f t="shared" si="42"/>
        <v>12800</v>
      </c>
    </row>
    <row r="115" spans="1:17" s="10" customFormat="1" ht="12.75">
      <c r="A115" s="144">
        <v>2100</v>
      </c>
      <c r="B115" s="145" t="s">
        <v>37</v>
      </c>
      <c r="C115" s="145"/>
      <c r="D115" s="145"/>
      <c r="E115" s="148">
        <f>SUM(E116:E118)</f>
        <v>2000</v>
      </c>
      <c r="F115" s="148">
        <f aca="true" t="shared" si="43" ref="F115:Q115">SUM(F116:F118)</f>
        <v>0</v>
      </c>
      <c r="G115" s="148">
        <f t="shared" si="43"/>
        <v>0</v>
      </c>
      <c r="H115" s="148">
        <f t="shared" si="43"/>
        <v>2000</v>
      </c>
      <c r="I115" s="148">
        <f t="shared" si="43"/>
        <v>0</v>
      </c>
      <c r="J115" s="148">
        <f t="shared" si="43"/>
        <v>0</v>
      </c>
      <c r="K115" s="148">
        <f t="shared" si="43"/>
        <v>2000</v>
      </c>
      <c r="L115" s="148">
        <f t="shared" si="43"/>
        <v>0</v>
      </c>
      <c r="M115" s="148">
        <f t="shared" si="43"/>
        <v>0</v>
      </c>
      <c r="N115" s="148">
        <f t="shared" si="43"/>
        <v>2000</v>
      </c>
      <c r="O115" s="148">
        <f t="shared" si="43"/>
        <v>0</v>
      </c>
      <c r="P115" s="148">
        <f t="shared" si="43"/>
        <v>0</v>
      </c>
      <c r="Q115" s="148">
        <f t="shared" si="43"/>
        <v>8000</v>
      </c>
    </row>
    <row r="116" spans="1:17" s="10" customFormat="1" ht="12.75">
      <c r="A116" s="11">
        <v>2111</v>
      </c>
      <c r="B116" s="12" t="s">
        <v>38</v>
      </c>
      <c r="C116" s="164">
        <v>11701</v>
      </c>
      <c r="D116" s="164" t="s">
        <v>92</v>
      </c>
      <c r="E116" s="17">
        <v>2000</v>
      </c>
      <c r="F116" s="17"/>
      <c r="G116" s="17"/>
      <c r="H116" s="17">
        <v>2000</v>
      </c>
      <c r="I116" s="17"/>
      <c r="J116" s="17"/>
      <c r="K116" s="17">
        <v>2000</v>
      </c>
      <c r="L116" s="17"/>
      <c r="M116" s="17"/>
      <c r="N116" s="17">
        <v>2000</v>
      </c>
      <c r="O116" s="17"/>
      <c r="P116" s="17"/>
      <c r="Q116" s="19">
        <f>SUM(E116:P116)</f>
        <v>8000</v>
      </c>
    </row>
    <row r="117" spans="1:17" s="10" customFormat="1" ht="12.75">
      <c r="A117" s="11">
        <v>2121</v>
      </c>
      <c r="B117" s="12" t="s">
        <v>39</v>
      </c>
      <c r="C117" s="164">
        <v>11701</v>
      </c>
      <c r="D117" s="164" t="s">
        <v>92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9">
        <f>SUM(E117:P117)</f>
        <v>0</v>
      </c>
    </row>
    <row r="118" spans="1:17" s="10" customFormat="1" ht="12.75">
      <c r="A118" s="11">
        <v>2151</v>
      </c>
      <c r="B118" s="12" t="s">
        <v>40</v>
      </c>
      <c r="C118" s="164">
        <v>11701</v>
      </c>
      <c r="D118" s="164" t="s">
        <v>92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9">
        <f>SUM(E118:P118)</f>
        <v>0</v>
      </c>
    </row>
    <row r="119" spans="1:17" s="10" customFormat="1" ht="12.75">
      <c r="A119" s="183">
        <v>2700</v>
      </c>
      <c r="B119" s="149" t="s">
        <v>41</v>
      </c>
      <c r="C119" s="149"/>
      <c r="D119" s="149"/>
      <c r="E119" s="150">
        <f>SUM(E120)</f>
        <v>0</v>
      </c>
      <c r="F119" s="150">
        <f aca="true" t="shared" si="44" ref="F119:Q119">SUM(F120)</f>
        <v>4800</v>
      </c>
      <c r="G119" s="150">
        <f t="shared" si="44"/>
        <v>0</v>
      </c>
      <c r="H119" s="150">
        <f t="shared" si="44"/>
        <v>0</v>
      </c>
      <c r="I119" s="150">
        <f t="shared" si="44"/>
        <v>0</v>
      </c>
      <c r="J119" s="150">
        <f t="shared" si="44"/>
        <v>0</v>
      </c>
      <c r="K119" s="150">
        <f t="shared" si="44"/>
        <v>0</v>
      </c>
      <c r="L119" s="150">
        <f t="shared" si="44"/>
        <v>0</v>
      </c>
      <c r="M119" s="150">
        <f t="shared" si="44"/>
        <v>0</v>
      </c>
      <c r="N119" s="150">
        <f t="shared" si="44"/>
        <v>0</v>
      </c>
      <c r="O119" s="150">
        <f t="shared" si="44"/>
        <v>0</v>
      </c>
      <c r="P119" s="150">
        <f t="shared" si="44"/>
        <v>0</v>
      </c>
      <c r="Q119" s="150">
        <f t="shared" si="44"/>
        <v>4800</v>
      </c>
    </row>
    <row r="120" spans="1:17" s="10" customFormat="1" ht="12.75">
      <c r="A120" s="11">
        <v>2711</v>
      </c>
      <c r="B120" s="12" t="s">
        <v>42</v>
      </c>
      <c r="C120" s="164">
        <v>11701</v>
      </c>
      <c r="D120" s="164" t="s">
        <v>92</v>
      </c>
      <c r="E120" s="17"/>
      <c r="F120" s="17">
        <v>4800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9">
        <f>SUM(E120:P120)</f>
        <v>4800</v>
      </c>
    </row>
    <row r="121" spans="1:17" s="10" customFormat="1" ht="12.75">
      <c r="A121" s="183">
        <v>3000</v>
      </c>
      <c r="B121" s="149" t="s">
        <v>43</v>
      </c>
      <c r="C121" s="144"/>
      <c r="D121" s="144"/>
      <c r="E121" s="147">
        <f>+E122+E126+E129+E131</f>
        <v>550</v>
      </c>
      <c r="F121" s="147">
        <f aca="true" t="shared" si="45" ref="F121:Q121">+F122+F126+F129+F131</f>
        <v>550</v>
      </c>
      <c r="G121" s="147">
        <f t="shared" si="45"/>
        <v>550</v>
      </c>
      <c r="H121" s="147">
        <f t="shared" si="45"/>
        <v>2550</v>
      </c>
      <c r="I121" s="147">
        <f t="shared" si="45"/>
        <v>3550</v>
      </c>
      <c r="J121" s="147">
        <f t="shared" si="45"/>
        <v>550</v>
      </c>
      <c r="K121" s="147">
        <f t="shared" si="45"/>
        <v>550</v>
      </c>
      <c r="L121" s="147">
        <f t="shared" si="45"/>
        <v>550</v>
      </c>
      <c r="M121" s="147">
        <f t="shared" si="45"/>
        <v>2550</v>
      </c>
      <c r="N121" s="147">
        <f t="shared" si="45"/>
        <v>550</v>
      </c>
      <c r="O121" s="147">
        <f t="shared" si="45"/>
        <v>750</v>
      </c>
      <c r="P121" s="147">
        <f t="shared" si="45"/>
        <v>750</v>
      </c>
      <c r="Q121" s="147">
        <f t="shared" si="45"/>
        <v>14000</v>
      </c>
    </row>
    <row r="122" spans="1:17" s="10" customFormat="1" ht="12.75">
      <c r="A122" s="183">
        <v>3300</v>
      </c>
      <c r="B122" s="149" t="s">
        <v>44</v>
      </c>
      <c r="C122" s="183"/>
      <c r="D122" s="149"/>
      <c r="E122" s="184">
        <f>SUM(E123:E125)</f>
        <v>0</v>
      </c>
      <c r="F122" s="184">
        <f aca="true" t="shared" si="46" ref="F122:Q122">SUM(F123:F125)</f>
        <v>0</v>
      </c>
      <c r="G122" s="184">
        <f t="shared" si="46"/>
        <v>0</v>
      </c>
      <c r="H122" s="184">
        <f t="shared" si="46"/>
        <v>0</v>
      </c>
      <c r="I122" s="184">
        <f t="shared" si="46"/>
        <v>0</v>
      </c>
      <c r="J122" s="184">
        <f t="shared" si="46"/>
        <v>0</v>
      </c>
      <c r="K122" s="184">
        <f t="shared" si="46"/>
        <v>0</v>
      </c>
      <c r="L122" s="184">
        <f t="shared" si="46"/>
        <v>0</v>
      </c>
      <c r="M122" s="184">
        <f t="shared" si="46"/>
        <v>0</v>
      </c>
      <c r="N122" s="184">
        <f t="shared" si="46"/>
        <v>0</v>
      </c>
      <c r="O122" s="184">
        <f t="shared" si="46"/>
        <v>0</v>
      </c>
      <c r="P122" s="184">
        <f t="shared" si="46"/>
        <v>0</v>
      </c>
      <c r="Q122" s="184">
        <f t="shared" si="46"/>
        <v>0</v>
      </c>
    </row>
    <row r="123" spans="1:17" s="10" customFormat="1" ht="12.75">
      <c r="A123" s="11">
        <v>3311</v>
      </c>
      <c r="B123" s="12" t="s">
        <v>45</v>
      </c>
      <c r="C123" s="164">
        <v>11701</v>
      </c>
      <c r="D123" s="164" t="s">
        <v>92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9">
        <f>SUM(E123:P123)</f>
        <v>0</v>
      </c>
    </row>
    <row r="124" spans="1:17" s="10" customFormat="1" ht="12.75">
      <c r="A124" s="11">
        <v>3321</v>
      </c>
      <c r="B124" s="12" t="s">
        <v>46</v>
      </c>
      <c r="C124" s="164">
        <v>11701</v>
      </c>
      <c r="D124" s="164" t="s">
        <v>92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9">
        <f>SUM(E124:P124)</f>
        <v>0</v>
      </c>
    </row>
    <row r="125" spans="1:17" s="10" customFormat="1" ht="25.5">
      <c r="A125" s="11">
        <v>3331</v>
      </c>
      <c r="B125" s="12" t="s">
        <v>47</v>
      </c>
      <c r="C125" s="164">
        <v>11701</v>
      </c>
      <c r="D125" s="164" t="s">
        <v>92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9">
        <f>SUM(E125:P125)</f>
        <v>0</v>
      </c>
    </row>
    <row r="126" spans="1:17" s="10" customFormat="1" ht="12.75">
      <c r="A126" s="183">
        <v>3500</v>
      </c>
      <c r="B126" s="149" t="s">
        <v>49</v>
      </c>
      <c r="C126" s="183"/>
      <c r="D126" s="149"/>
      <c r="E126" s="184">
        <f>SUM(E127:E128)</f>
        <v>0</v>
      </c>
      <c r="F126" s="184">
        <f aca="true" t="shared" si="47" ref="F126:Q126">SUM(F127:F128)</f>
        <v>0</v>
      </c>
      <c r="G126" s="184">
        <f t="shared" si="47"/>
        <v>0</v>
      </c>
      <c r="H126" s="184">
        <f t="shared" si="47"/>
        <v>2000</v>
      </c>
      <c r="I126" s="184">
        <f t="shared" si="47"/>
        <v>0</v>
      </c>
      <c r="J126" s="184">
        <f t="shared" si="47"/>
        <v>0</v>
      </c>
      <c r="K126" s="184">
        <f t="shared" si="47"/>
        <v>0</v>
      </c>
      <c r="L126" s="184">
        <f t="shared" si="47"/>
        <v>0</v>
      </c>
      <c r="M126" s="184">
        <f t="shared" si="47"/>
        <v>2000</v>
      </c>
      <c r="N126" s="184">
        <f t="shared" si="47"/>
        <v>0</v>
      </c>
      <c r="O126" s="184">
        <f t="shared" si="47"/>
        <v>0</v>
      </c>
      <c r="P126" s="184">
        <f t="shared" si="47"/>
        <v>0</v>
      </c>
      <c r="Q126" s="184">
        <f t="shared" si="47"/>
        <v>4000</v>
      </c>
    </row>
    <row r="127" spans="1:17" s="10" customFormat="1" ht="12.75">
      <c r="A127" s="11">
        <v>3511</v>
      </c>
      <c r="B127" s="12" t="s">
        <v>50</v>
      </c>
      <c r="C127" s="164">
        <v>11701</v>
      </c>
      <c r="D127" s="164" t="s">
        <v>92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9"/>
    </row>
    <row r="128" spans="1:17" s="10" customFormat="1" ht="25.5">
      <c r="A128" s="11">
        <v>3531</v>
      </c>
      <c r="B128" s="12" t="s">
        <v>51</v>
      </c>
      <c r="C128" s="164">
        <v>11701</v>
      </c>
      <c r="D128" s="164" t="s">
        <v>92</v>
      </c>
      <c r="E128" s="17"/>
      <c r="F128" s="17"/>
      <c r="G128" s="17"/>
      <c r="H128" s="17">
        <v>2000</v>
      </c>
      <c r="I128" s="17"/>
      <c r="J128" s="17"/>
      <c r="K128" s="17"/>
      <c r="L128" s="17"/>
      <c r="M128" s="17">
        <v>2000</v>
      </c>
      <c r="N128" s="17"/>
      <c r="O128" s="17"/>
      <c r="P128" s="17"/>
      <c r="Q128" s="19">
        <f>SUM(E128:P128)</f>
        <v>4000</v>
      </c>
    </row>
    <row r="129" spans="1:17" s="10" customFormat="1" ht="12.75">
      <c r="A129" s="183">
        <v>3600</v>
      </c>
      <c r="B129" s="149" t="s">
        <v>52</v>
      </c>
      <c r="C129" s="183"/>
      <c r="D129" s="149"/>
      <c r="E129" s="184">
        <f>SUM(E130)</f>
        <v>0</v>
      </c>
      <c r="F129" s="184">
        <f aca="true" t="shared" si="48" ref="F129:Q129">SUM(F130)</f>
        <v>0</v>
      </c>
      <c r="G129" s="184">
        <f t="shared" si="48"/>
        <v>0</v>
      </c>
      <c r="H129" s="184">
        <f t="shared" si="48"/>
        <v>0</v>
      </c>
      <c r="I129" s="184">
        <f t="shared" si="48"/>
        <v>0</v>
      </c>
      <c r="J129" s="184">
        <f t="shared" si="48"/>
        <v>0</v>
      </c>
      <c r="K129" s="184">
        <f t="shared" si="48"/>
        <v>0</v>
      </c>
      <c r="L129" s="184">
        <f t="shared" si="48"/>
        <v>0</v>
      </c>
      <c r="M129" s="184">
        <f t="shared" si="48"/>
        <v>0</v>
      </c>
      <c r="N129" s="184">
        <f t="shared" si="48"/>
        <v>0</v>
      </c>
      <c r="O129" s="184">
        <f t="shared" si="48"/>
        <v>0</v>
      </c>
      <c r="P129" s="184">
        <f t="shared" si="48"/>
        <v>0</v>
      </c>
      <c r="Q129" s="184">
        <f t="shared" si="48"/>
        <v>0</v>
      </c>
    </row>
    <row r="130" spans="1:17" s="10" customFormat="1" ht="12.75">
      <c r="A130" s="11">
        <v>3621</v>
      </c>
      <c r="B130" s="12" t="s">
        <v>53</v>
      </c>
      <c r="C130" s="164">
        <v>11701</v>
      </c>
      <c r="D130" s="164" t="s">
        <v>92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9"/>
    </row>
    <row r="131" spans="1:17" s="10" customFormat="1" ht="12.75">
      <c r="A131" s="183">
        <v>3700</v>
      </c>
      <c r="B131" s="149" t="s">
        <v>54</v>
      </c>
      <c r="C131" s="183"/>
      <c r="D131" s="149"/>
      <c r="E131" s="184">
        <f>SUM(E132:E134)</f>
        <v>550</v>
      </c>
      <c r="F131" s="184">
        <f aca="true" t="shared" si="49" ref="F131:Q131">SUM(F132:F134)</f>
        <v>550</v>
      </c>
      <c r="G131" s="184">
        <f t="shared" si="49"/>
        <v>550</v>
      </c>
      <c r="H131" s="184">
        <f t="shared" si="49"/>
        <v>550</v>
      </c>
      <c r="I131" s="184">
        <f t="shared" si="49"/>
        <v>3550</v>
      </c>
      <c r="J131" s="184">
        <f t="shared" si="49"/>
        <v>550</v>
      </c>
      <c r="K131" s="184">
        <f t="shared" si="49"/>
        <v>550</v>
      </c>
      <c r="L131" s="184">
        <f t="shared" si="49"/>
        <v>550</v>
      </c>
      <c r="M131" s="184">
        <f t="shared" si="49"/>
        <v>550</v>
      </c>
      <c r="N131" s="184">
        <f t="shared" si="49"/>
        <v>550</v>
      </c>
      <c r="O131" s="184">
        <f t="shared" si="49"/>
        <v>750</v>
      </c>
      <c r="P131" s="184">
        <f t="shared" si="49"/>
        <v>750</v>
      </c>
      <c r="Q131" s="184">
        <f t="shared" si="49"/>
        <v>10000</v>
      </c>
    </row>
    <row r="132" spans="1:17" s="10" customFormat="1" ht="12.75">
      <c r="A132" s="11">
        <v>3721</v>
      </c>
      <c r="B132" s="12" t="s">
        <v>55</v>
      </c>
      <c r="C132" s="11">
        <v>11701</v>
      </c>
      <c r="D132" s="12" t="s">
        <v>92</v>
      </c>
      <c r="E132" s="185">
        <v>300</v>
      </c>
      <c r="F132" s="185">
        <v>300</v>
      </c>
      <c r="G132" s="185">
        <v>300</v>
      </c>
      <c r="H132" s="185">
        <v>300</v>
      </c>
      <c r="I132" s="185">
        <v>300</v>
      </c>
      <c r="J132" s="185">
        <v>300</v>
      </c>
      <c r="K132" s="185">
        <v>300</v>
      </c>
      <c r="L132" s="185">
        <v>300</v>
      </c>
      <c r="M132" s="185">
        <v>300</v>
      </c>
      <c r="N132" s="185">
        <v>300</v>
      </c>
      <c r="O132" s="185">
        <v>500</v>
      </c>
      <c r="P132" s="185">
        <v>500</v>
      </c>
      <c r="Q132" s="19">
        <f>SUM(E132:P132)</f>
        <v>4000</v>
      </c>
    </row>
    <row r="133" spans="1:17" s="10" customFormat="1" ht="25.5">
      <c r="A133" s="11">
        <v>3751</v>
      </c>
      <c r="B133" s="12" t="s">
        <v>56</v>
      </c>
      <c r="C133" s="164">
        <v>11701</v>
      </c>
      <c r="D133" s="164" t="s">
        <v>92</v>
      </c>
      <c r="E133" s="17">
        <v>250</v>
      </c>
      <c r="F133" s="17">
        <v>250</v>
      </c>
      <c r="G133" s="17">
        <v>250</v>
      </c>
      <c r="H133" s="17">
        <v>250</v>
      </c>
      <c r="I133" s="17">
        <v>250</v>
      </c>
      <c r="J133" s="17">
        <v>250</v>
      </c>
      <c r="K133" s="17">
        <v>250</v>
      </c>
      <c r="L133" s="17">
        <v>250</v>
      </c>
      <c r="M133" s="17">
        <v>250</v>
      </c>
      <c r="N133" s="17">
        <v>250</v>
      </c>
      <c r="O133" s="17">
        <v>250</v>
      </c>
      <c r="P133" s="17">
        <v>250</v>
      </c>
      <c r="Q133" s="19">
        <f>SUM(E133:P133)</f>
        <v>3000</v>
      </c>
    </row>
    <row r="134" spans="1:17" s="10" customFormat="1" ht="12.75">
      <c r="A134" s="11">
        <v>3791</v>
      </c>
      <c r="B134" s="12" t="s">
        <v>57</v>
      </c>
      <c r="C134" s="164"/>
      <c r="D134" s="164"/>
      <c r="E134" s="17"/>
      <c r="F134" s="17"/>
      <c r="G134" s="17"/>
      <c r="H134" s="17"/>
      <c r="I134" s="17">
        <v>3000</v>
      </c>
      <c r="J134" s="17"/>
      <c r="K134" s="17"/>
      <c r="L134" s="17"/>
      <c r="M134" s="17"/>
      <c r="N134" s="17"/>
      <c r="O134" s="17"/>
      <c r="P134" s="17"/>
      <c r="Q134" s="19">
        <f>SUM(E134:P134)</f>
        <v>3000</v>
      </c>
    </row>
    <row r="135" spans="1:17" s="10" customFormat="1" ht="15">
      <c r="A135" s="154"/>
      <c r="B135" s="151" t="s">
        <v>96</v>
      </c>
      <c r="C135" s="190"/>
      <c r="D135" s="190"/>
      <c r="E135" s="161">
        <f aca="true" t="shared" si="50" ref="E135:Q135">++E136+E144+E154+E172</f>
        <v>25655.940000000002</v>
      </c>
      <c r="F135" s="161">
        <f t="shared" si="50"/>
        <v>12405.94</v>
      </c>
      <c r="G135" s="161">
        <f t="shared" si="50"/>
        <v>22405.94</v>
      </c>
      <c r="H135" s="161">
        <f t="shared" si="50"/>
        <v>15655.94</v>
      </c>
      <c r="I135" s="161">
        <f t="shared" si="50"/>
        <v>10405.94</v>
      </c>
      <c r="J135" s="161">
        <f t="shared" si="50"/>
        <v>23780.03</v>
      </c>
      <c r="K135" s="161">
        <f t="shared" si="50"/>
        <v>27655.940000000002</v>
      </c>
      <c r="L135" s="161">
        <f t="shared" si="50"/>
        <v>10405.94</v>
      </c>
      <c r="M135" s="161">
        <f t="shared" si="50"/>
        <v>23905.94</v>
      </c>
      <c r="N135" s="161">
        <f t="shared" si="50"/>
        <v>15655.94</v>
      </c>
      <c r="O135" s="161">
        <f t="shared" si="50"/>
        <v>14780.03</v>
      </c>
      <c r="P135" s="161">
        <f t="shared" si="50"/>
        <v>53646.520000000004</v>
      </c>
      <c r="Q135" s="161">
        <f t="shared" si="50"/>
        <v>256360.04</v>
      </c>
    </row>
    <row r="136" spans="1:17" s="10" customFormat="1" ht="12.75">
      <c r="A136" s="216">
        <v>1000</v>
      </c>
      <c r="B136" s="217" t="s">
        <v>29</v>
      </c>
      <c r="C136" s="190"/>
      <c r="D136" s="190"/>
      <c r="E136" s="161">
        <f>+E137+E140</f>
        <v>4922.61</v>
      </c>
      <c r="F136" s="161">
        <f aca="true" t="shared" si="51" ref="F136:Q136">+F137+F140</f>
        <v>4922.61</v>
      </c>
      <c r="G136" s="161">
        <f t="shared" si="51"/>
        <v>4922.61</v>
      </c>
      <c r="H136" s="161">
        <f t="shared" si="51"/>
        <v>4922.61</v>
      </c>
      <c r="I136" s="161">
        <f t="shared" si="51"/>
        <v>4922.61</v>
      </c>
      <c r="J136" s="161">
        <f t="shared" si="51"/>
        <v>9296.7</v>
      </c>
      <c r="K136" s="161">
        <f t="shared" si="51"/>
        <v>4922.61</v>
      </c>
      <c r="L136" s="161">
        <f t="shared" si="51"/>
        <v>4922.61</v>
      </c>
      <c r="M136" s="161">
        <f t="shared" si="51"/>
        <v>4922.61</v>
      </c>
      <c r="N136" s="161">
        <f t="shared" si="51"/>
        <v>4922.61</v>
      </c>
      <c r="O136" s="161">
        <f t="shared" si="51"/>
        <v>9296.7</v>
      </c>
      <c r="P136" s="161">
        <f t="shared" si="51"/>
        <v>48663.15</v>
      </c>
      <c r="Q136" s="161">
        <f t="shared" si="51"/>
        <v>111560.04000000001</v>
      </c>
    </row>
    <row r="137" spans="1:17" s="10" customFormat="1" ht="12.75">
      <c r="A137" s="153">
        <v>1300</v>
      </c>
      <c r="B137" s="21" t="s">
        <v>65</v>
      </c>
      <c r="C137" s="187"/>
      <c r="D137" s="187"/>
      <c r="E137" s="143">
        <f>SUM(E138:E139)</f>
        <v>0</v>
      </c>
      <c r="F137" s="143">
        <f aca="true" t="shared" si="52" ref="F137:Q137">SUM(F138:F139)</f>
        <v>0</v>
      </c>
      <c r="G137" s="143">
        <f t="shared" si="52"/>
        <v>0</v>
      </c>
      <c r="H137" s="143">
        <f t="shared" si="52"/>
        <v>0</v>
      </c>
      <c r="I137" s="143">
        <f t="shared" si="52"/>
        <v>0</v>
      </c>
      <c r="J137" s="143">
        <f t="shared" si="52"/>
        <v>4374.09</v>
      </c>
      <c r="K137" s="143">
        <f t="shared" si="52"/>
        <v>0</v>
      </c>
      <c r="L137" s="143">
        <f t="shared" si="52"/>
        <v>0</v>
      </c>
      <c r="M137" s="143">
        <f t="shared" si="52"/>
        <v>0</v>
      </c>
      <c r="N137" s="143">
        <f t="shared" si="52"/>
        <v>0</v>
      </c>
      <c r="O137" s="143">
        <f t="shared" si="52"/>
        <v>4374.09</v>
      </c>
      <c r="P137" s="143">
        <f t="shared" si="52"/>
        <v>43740.58</v>
      </c>
      <c r="Q137" s="143">
        <f t="shared" si="52"/>
        <v>52488.76</v>
      </c>
    </row>
    <row r="138" spans="1:17" s="10" customFormat="1" ht="12.75">
      <c r="A138" s="14">
        <v>1321</v>
      </c>
      <c r="B138" s="15" t="s">
        <v>66</v>
      </c>
      <c r="C138" s="164">
        <v>41706</v>
      </c>
      <c r="D138" s="164" t="s">
        <v>92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89">
        <v>4374.09</v>
      </c>
      <c r="K138" s="17">
        <v>0</v>
      </c>
      <c r="L138" s="17">
        <v>0</v>
      </c>
      <c r="M138" s="17">
        <v>0</v>
      </c>
      <c r="N138" s="17">
        <v>0</v>
      </c>
      <c r="O138" s="17">
        <v>4374.09</v>
      </c>
      <c r="P138" s="17">
        <v>0</v>
      </c>
      <c r="Q138" s="19">
        <f>SUM(E138:P138)</f>
        <v>8748.18</v>
      </c>
    </row>
    <row r="139" spans="1:17" s="10" customFormat="1" ht="12.75">
      <c r="A139" s="14">
        <v>1323</v>
      </c>
      <c r="B139" s="15" t="s">
        <v>67</v>
      </c>
      <c r="C139" s="164">
        <v>41706</v>
      </c>
      <c r="D139" s="164" t="s">
        <v>92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43740.58</v>
      </c>
      <c r="Q139" s="19">
        <f>SUM(E139:P139)</f>
        <v>43740.58</v>
      </c>
    </row>
    <row r="140" spans="1:17" s="10" customFormat="1" ht="12.75">
      <c r="A140" s="154">
        <v>1400</v>
      </c>
      <c r="B140" s="155" t="s">
        <v>68</v>
      </c>
      <c r="C140" s="187"/>
      <c r="D140" s="187"/>
      <c r="E140" s="143">
        <f>SUM(E141:E143)</f>
        <v>4922.61</v>
      </c>
      <c r="F140" s="143">
        <f aca="true" t="shared" si="53" ref="F140:Q140">SUM(F141:F143)</f>
        <v>4922.61</v>
      </c>
      <c r="G140" s="143">
        <f t="shared" si="53"/>
        <v>4922.61</v>
      </c>
      <c r="H140" s="143">
        <f t="shared" si="53"/>
        <v>4922.61</v>
      </c>
      <c r="I140" s="143">
        <f t="shared" si="53"/>
        <v>4922.61</v>
      </c>
      <c r="J140" s="143">
        <f t="shared" si="53"/>
        <v>4922.61</v>
      </c>
      <c r="K140" s="143">
        <f t="shared" si="53"/>
        <v>4922.61</v>
      </c>
      <c r="L140" s="143">
        <f t="shared" si="53"/>
        <v>4922.61</v>
      </c>
      <c r="M140" s="143">
        <f t="shared" si="53"/>
        <v>4922.61</v>
      </c>
      <c r="N140" s="143">
        <f t="shared" si="53"/>
        <v>4922.61</v>
      </c>
      <c r="O140" s="143">
        <f t="shared" si="53"/>
        <v>4922.61</v>
      </c>
      <c r="P140" s="143">
        <f t="shared" si="53"/>
        <v>4922.57</v>
      </c>
      <c r="Q140" s="143">
        <f t="shared" si="53"/>
        <v>59071.28</v>
      </c>
    </row>
    <row r="141" spans="1:17" s="10" customFormat="1" ht="12.75">
      <c r="A141" s="14">
        <v>1413</v>
      </c>
      <c r="B141" s="15" t="s">
        <v>69</v>
      </c>
      <c r="C141" s="164">
        <v>41706</v>
      </c>
      <c r="D141" s="164" t="s">
        <v>92</v>
      </c>
      <c r="E141" s="17">
        <v>3174.49</v>
      </c>
      <c r="F141" s="17">
        <v>3174.49</v>
      </c>
      <c r="G141" s="17">
        <v>3174.49</v>
      </c>
      <c r="H141" s="17">
        <v>3174.49</v>
      </c>
      <c r="I141" s="17">
        <v>3174.49</v>
      </c>
      <c r="J141" s="17">
        <v>3174.49</v>
      </c>
      <c r="K141" s="17">
        <v>3174.49</v>
      </c>
      <c r="L141" s="17">
        <v>3174.49</v>
      </c>
      <c r="M141" s="17">
        <v>3174.49</v>
      </c>
      <c r="N141" s="17">
        <v>3174.49</v>
      </c>
      <c r="O141" s="17">
        <v>3174.49</v>
      </c>
      <c r="P141" s="17">
        <v>3174.47</v>
      </c>
      <c r="Q141" s="19">
        <f>SUM(E141:P141)</f>
        <v>38093.85999999999</v>
      </c>
    </row>
    <row r="142" spans="1:17" s="10" customFormat="1" ht="12.75">
      <c r="A142" s="14">
        <v>1421</v>
      </c>
      <c r="B142" s="15" t="s">
        <v>70</v>
      </c>
      <c r="C142" s="164">
        <v>41706</v>
      </c>
      <c r="D142" s="164" t="s">
        <v>92</v>
      </c>
      <c r="E142" s="17">
        <v>1248.66</v>
      </c>
      <c r="F142" s="17">
        <v>1248.66</v>
      </c>
      <c r="G142" s="17">
        <v>1248.66</v>
      </c>
      <c r="H142" s="17">
        <v>1248.66</v>
      </c>
      <c r="I142" s="17">
        <v>1248.66</v>
      </c>
      <c r="J142" s="17">
        <v>1248.66</v>
      </c>
      <c r="K142" s="17">
        <v>1248.66</v>
      </c>
      <c r="L142" s="17">
        <v>1248.66</v>
      </c>
      <c r="M142" s="17">
        <v>1248.66</v>
      </c>
      <c r="N142" s="17">
        <v>1248.66</v>
      </c>
      <c r="O142" s="17">
        <v>1248.66</v>
      </c>
      <c r="P142" s="17">
        <v>1248.61</v>
      </c>
      <c r="Q142" s="19">
        <f>SUM(E142:P142)</f>
        <v>14983.87</v>
      </c>
    </row>
    <row r="143" spans="1:17" s="10" customFormat="1" ht="12.75">
      <c r="A143" s="14">
        <v>1431</v>
      </c>
      <c r="B143" s="15" t="s">
        <v>71</v>
      </c>
      <c r="C143" s="164">
        <v>41706</v>
      </c>
      <c r="D143" s="164" t="s">
        <v>92</v>
      </c>
      <c r="E143" s="17">
        <v>499.46</v>
      </c>
      <c r="F143" s="17">
        <v>499.46</v>
      </c>
      <c r="G143" s="17">
        <v>499.46</v>
      </c>
      <c r="H143" s="17">
        <v>499.46</v>
      </c>
      <c r="I143" s="17">
        <v>499.46</v>
      </c>
      <c r="J143" s="17">
        <v>499.46</v>
      </c>
      <c r="K143" s="17">
        <v>499.46</v>
      </c>
      <c r="L143" s="17">
        <v>499.46</v>
      </c>
      <c r="M143" s="17">
        <v>499.46</v>
      </c>
      <c r="N143" s="17">
        <v>499.46</v>
      </c>
      <c r="O143" s="17">
        <v>499.46</v>
      </c>
      <c r="P143" s="17">
        <v>499.49</v>
      </c>
      <c r="Q143" s="19">
        <f>SUM(E143:P143)</f>
        <v>5993.549999999999</v>
      </c>
    </row>
    <row r="144" spans="1:17" s="10" customFormat="1" ht="12.75">
      <c r="A144" s="154">
        <v>2000</v>
      </c>
      <c r="B144" s="155" t="s">
        <v>36</v>
      </c>
      <c r="C144" s="165"/>
      <c r="D144" s="165"/>
      <c r="E144" s="161">
        <f>+E145+E150+E152</f>
        <v>6250</v>
      </c>
      <c r="F144" s="161">
        <f aca="true" t="shared" si="54" ref="F144:Q144">+F145+F150+F152</f>
        <v>3500</v>
      </c>
      <c r="G144" s="161">
        <f t="shared" si="54"/>
        <v>3000</v>
      </c>
      <c r="H144" s="161">
        <f t="shared" si="54"/>
        <v>4250</v>
      </c>
      <c r="I144" s="161">
        <f t="shared" si="54"/>
        <v>3500</v>
      </c>
      <c r="J144" s="161">
        <f t="shared" si="54"/>
        <v>5000</v>
      </c>
      <c r="K144" s="161">
        <f t="shared" si="54"/>
        <v>4250</v>
      </c>
      <c r="L144" s="161">
        <f t="shared" si="54"/>
        <v>3500</v>
      </c>
      <c r="M144" s="161">
        <f t="shared" si="54"/>
        <v>3000</v>
      </c>
      <c r="N144" s="161">
        <f t="shared" si="54"/>
        <v>4250</v>
      </c>
      <c r="O144" s="161">
        <f t="shared" si="54"/>
        <v>3500</v>
      </c>
      <c r="P144" s="161">
        <f t="shared" si="54"/>
        <v>3000</v>
      </c>
      <c r="Q144" s="161">
        <f t="shared" si="54"/>
        <v>47000</v>
      </c>
    </row>
    <row r="145" spans="1:17" s="10" customFormat="1" ht="12.75">
      <c r="A145" s="154">
        <v>2100</v>
      </c>
      <c r="B145" s="155" t="s">
        <v>37</v>
      </c>
      <c r="C145" s="165"/>
      <c r="D145" s="165"/>
      <c r="E145" s="161">
        <f>SUM(E146:E149)</f>
        <v>3250</v>
      </c>
      <c r="F145" s="161">
        <f aca="true" t="shared" si="55" ref="F145:Q145">SUM(F146:F149)</f>
        <v>0</v>
      </c>
      <c r="G145" s="161">
        <f t="shared" si="55"/>
        <v>0</v>
      </c>
      <c r="H145" s="161">
        <f t="shared" si="55"/>
        <v>1250</v>
      </c>
      <c r="I145" s="161">
        <f t="shared" si="55"/>
        <v>0</v>
      </c>
      <c r="J145" s="161">
        <f t="shared" si="55"/>
        <v>2000</v>
      </c>
      <c r="K145" s="161">
        <f t="shared" si="55"/>
        <v>1250</v>
      </c>
      <c r="L145" s="161">
        <f t="shared" si="55"/>
        <v>0</v>
      </c>
      <c r="M145" s="161">
        <f t="shared" si="55"/>
        <v>0</v>
      </c>
      <c r="N145" s="161">
        <f t="shared" si="55"/>
        <v>1250</v>
      </c>
      <c r="O145" s="161">
        <f t="shared" si="55"/>
        <v>0</v>
      </c>
      <c r="P145" s="161">
        <f t="shared" si="55"/>
        <v>0</v>
      </c>
      <c r="Q145" s="161">
        <f t="shared" si="55"/>
        <v>9000</v>
      </c>
    </row>
    <row r="146" spans="1:17" s="10" customFormat="1" ht="12.75">
      <c r="A146" s="11">
        <v>2111</v>
      </c>
      <c r="B146" s="12" t="s">
        <v>38</v>
      </c>
      <c r="C146" s="164">
        <v>41706</v>
      </c>
      <c r="D146" s="164" t="s">
        <v>92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19">
        <f>SUM(E146:P146)</f>
        <v>0</v>
      </c>
    </row>
    <row r="147" spans="1:17" s="10" customFormat="1" ht="12.75">
      <c r="A147" s="11">
        <v>2121</v>
      </c>
      <c r="B147" s="12" t="s">
        <v>39</v>
      </c>
      <c r="C147" s="164">
        <v>41706</v>
      </c>
      <c r="D147" s="164" t="s">
        <v>92</v>
      </c>
      <c r="E147" s="26">
        <v>500</v>
      </c>
      <c r="F147" s="26"/>
      <c r="G147" s="26"/>
      <c r="H147" s="26">
        <v>500</v>
      </c>
      <c r="I147" s="26"/>
      <c r="J147" s="26"/>
      <c r="K147" s="26">
        <v>500</v>
      </c>
      <c r="L147" s="26"/>
      <c r="M147" s="26"/>
      <c r="N147" s="26">
        <v>500</v>
      </c>
      <c r="O147" s="26"/>
      <c r="P147" s="26"/>
      <c r="Q147" s="19">
        <f>SUM(E147:P147)</f>
        <v>2000</v>
      </c>
    </row>
    <row r="148" spans="1:17" s="10" customFormat="1" ht="12.75">
      <c r="A148" s="11">
        <v>2151</v>
      </c>
      <c r="B148" s="12" t="s">
        <v>40</v>
      </c>
      <c r="C148" s="164">
        <v>41706</v>
      </c>
      <c r="D148" s="164" t="s">
        <v>92</v>
      </c>
      <c r="E148" s="26">
        <v>2000</v>
      </c>
      <c r="F148" s="26"/>
      <c r="G148" s="26"/>
      <c r="H148" s="26"/>
      <c r="I148" s="26"/>
      <c r="J148" s="26">
        <v>2000</v>
      </c>
      <c r="K148" s="26"/>
      <c r="L148" s="26"/>
      <c r="M148" s="26"/>
      <c r="N148" s="26"/>
      <c r="O148" s="26"/>
      <c r="P148" s="26"/>
      <c r="Q148" s="19">
        <f>SUM(E148:P148)</f>
        <v>4000</v>
      </c>
    </row>
    <row r="149" spans="1:17" s="10" customFormat="1" ht="12.75">
      <c r="A149" s="11">
        <v>2161</v>
      </c>
      <c r="B149" s="12" t="s">
        <v>73</v>
      </c>
      <c r="C149" s="164">
        <v>41706</v>
      </c>
      <c r="D149" s="164" t="s">
        <v>92</v>
      </c>
      <c r="E149" s="26">
        <v>750</v>
      </c>
      <c r="F149" s="26"/>
      <c r="G149" s="26"/>
      <c r="H149" s="26">
        <v>750</v>
      </c>
      <c r="I149" s="26"/>
      <c r="J149" s="26"/>
      <c r="K149" s="26">
        <v>750</v>
      </c>
      <c r="L149" s="26"/>
      <c r="M149" s="26"/>
      <c r="N149" s="26">
        <v>750</v>
      </c>
      <c r="O149" s="26"/>
      <c r="P149" s="26"/>
      <c r="Q149" s="19">
        <f>SUM(E149:P149)</f>
        <v>3000</v>
      </c>
    </row>
    <row r="150" spans="1:17" s="10" customFormat="1" ht="12.75">
      <c r="A150" s="11">
        <v>2200</v>
      </c>
      <c r="B150" s="12"/>
      <c r="C150" s="164"/>
      <c r="D150" s="164"/>
      <c r="E150" s="26">
        <f>SUM(E151)</f>
        <v>0</v>
      </c>
      <c r="F150" s="26">
        <f>SUM(F151)</f>
        <v>500</v>
      </c>
      <c r="G150" s="26">
        <f aca="true" t="shared" si="56" ref="G150:Q150">SUM(G151)</f>
        <v>0</v>
      </c>
      <c r="H150" s="26">
        <f t="shared" si="56"/>
        <v>0</v>
      </c>
      <c r="I150" s="26">
        <f t="shared" si="56"/>
        <v>500</v>
      </c>
      <c r="J150" s="26">
        <f t="shared" si="56"/>
        <v>0</v>
      </c>
      <c r="K150" s="26">
        <f t="shared" si="56"/>
        <v>0</v>
      </c>
      <c r="L150" s="26">
        <f t="shared" si="56"/>
        <v>500</v>
      </c>
      <c r="M150" s="26">
        <f t="shared" si="56"/>
        <v>0</v>
      </c>
      <c r="N150" s="26">
        <f t="shared" si="56"/>
        <v>0</v>
      </c>
      <c r="O150" s="26">
        <f t="shared" si="56"/>
        <v>500</v>
      </c>
      <c r="P150" s="26">
        <f t="shared" si="56"/>
        <v>0</v>
      </c>
      <c r="Q150" s="26">
        <f t="shared" si="56"/>
        <v>2000</v>
      </c>
    </row>
    <row r="151" spans="1:17" s="10" customFormat="1" ht="12.75">
      <c r="A151" s="11">
        <v>211</v>
      </c>
      <c r="B151" s="12" t="s">
        <v>97</v>
      </c>
      <c r="C151" s="164">
        <v>41706</v>
      </c>
      <c r="D151" s="164" t="s">
        <v>92</v>
      </c>
      <c r="E151" s="26"/>
      <c r="F151" s="26">
        <v>500</v>
      </c>
      <c r="G151" s="26"/>
      <c r="H151" s="26"/>
      <c r="I151" s="26">
        <v>500</v>
      </c>
      <c r="J151" s="26"/>
      <c r="K151" s="26"/>
      <c r="L151" s="26">
        <v>500</v>
      </c>
      <c r="M151" s="26"/>
      <c r="N151" s="26"/>
      <c r="O151" s="26">
        <v>500</v>
      </c>
      <c r="P151" s="26"/>
      <c r="Q151" s="19">
        <f>SUM(E151:P151)</f>
        <v>2000</v>
      </c>
    </row>
    <row r="152" spans="1:17" s="10" customFormat="1" ht="12.75">
      <c r="A152" s="153">
        <v>2600</v>
      </c>
      <c r="B152" s="21" t="s">
        <v>75</v>
      </c>
      <c r="C152" s="166"/>
      <c r="D152" s="166"/>
      <c r="E152" s="191">
        <f>SUM(E153)</f>
        <v>3000</v>
      </c>
      <c r="F152" s="191">
        <f aca="true" t="shared" si="57" ref="F152:Q152">SUM(F153)</f>
        <v>3000</v>
      </c>
      <c r="G152" s="191">
        <f t="shared" si="57"/>
        <v>3000</v>
      </c>
      <c r="H152" s="191">
        <f t="shared" si="57"/>
        <v>3000</v>
      </c>
      <c r="I152" s="191">
        <f t="shared" si="57"/>
        <v>3000</v>
      </c>
      <c r="J152" s="191">
        <f t="shared" si="57"/>
        <v>3000</v>
      </c>
      <c r="K152" s="191">
        <f t="shared" si="57"/>
        <v>3000</v>
      </c>
      <c r="L152" s="191">
        <f t="shared" si="57"/>
        <v>3000</v>
      </c>
      <c r="M152" s="191">
        <f t="shared" si="57"/>
        <v>3000</v>
      </c>
      <c r="N152" s="191">
        <f t="shared" si="57"/>
        <v>3000</v>
      </c>
      <c r="O152" s="191">
        <f t="shared" si="57"/>
        <v>3000</v>
      </c>
      <c r="P152" s="191">
        <f t="shared" si="57"/>
        <v>3000</v>
      </c>
      <c r="Q152" s="191">
        <f t="shared" si="57"/>
        <v>36000</v>
      </c>
    </row>
    <row r="153" spans="1:17" s="10" customFormat="1" ht="12.75">
      <c r="A153" s="11">
        <v>2612</v>
      </c>
      <c r="B153" s="12" t="s">
        <v>76</v>
      </c>
      <c r="C153" s="164">
        <v>41706</v>
      </c>
      <c r="D153" s="164" t="s">
        <v>92</v>
      </c>
      <c r="E153" s="26">
        <v>3000</v>
      </c>
      <c r="F153" s="26">
        <v>3000</v>
      </c>
      <c r="G153" s="26">
        <v>3000</v>
      </c>
      <c r="H153" s="26">
        <v>3000</v>
      </c>
      <c r="I153" s="26">
        <v>3000</v>
      </c>
      <c r="J153" s="26">
        <v>3000</v>
      </c>
      <c r="K153" s="26">
        <v>3000</v>
      </c>
      <c r="L153" s="26">
        <v>3000</v>
      </c>
      <c r="M153" s="26">
        <v>3000</v>
      </c>
      <c r="N153" s="26">
        <v>3000</v>
      </c>
      <c r="O153" s="26">
        <v>3000</v>
      </c>
      <c r="P153" s="26">
        <v>3000</v>
      </c>
      <c r="Q153" s="19">
        <f>SUM(E153:P153)</f>
        <v>36000</v>
      </c>
    </row>
    <row r="154" spans="1:17" s="10" customFormat="1" ht="12.75">
      <c r="A154" s="153">
        <v>3000</v>
      </c>
      <c r="B154" s="21" t="s">
        <v>43</v>
      </c>
      <c r="C154" s="166"/>
      <c r="D154" s="166"/>
      <c r="E154" s="161">
        <f>+E155+E157+E159+E161+E163+E165+E167+E169</f>
        <v>14483.33</v>
      </c>
      <c r="F154" s="161">
        <f aca="true" t="shared" si="58" ref="F154:P154">+F155+F157+F159+F161+F163+F165+F167+F169</f>
        <v>3983.33</v>
      </c>
      <c r="G154" s="161">
        <f t="shared" si="58"/>
        <v>14483.33</v>
      </c>
      <c r="H154" s="161">
        <f t="shared" si="58"/>
        <v>6483.33</v>
      </c>
      <c r="I154" s="161">
        <f t="shared" si="58"/>
        <v>1983.33</v>
      </c>
      <c r="J154" s="161">
        <f t="shared" si="58"/>
        <v>9483.33</v>
      </c>
      <c r="K154" s="161">
        <f t="shared" si="58"/>
        <v>12483.33</v>
      </c>
      <c r="L154" s="161">
        <f t="shared" si="58"/>
        <v>1983.33</v>
      </c>
      <c r="M154" s="161">
        <f t="shared" si="58"/>
        <v>15983.33</v>
      </c>
      <c r="N154" s="161">
        <f t="shared" si="58"/>
        <v>6483.33</v>
      </c>
      <c r="O154" s="161">
        <f t="shared" si="58"/>
        <v>1983.33</v>
      </c>
      <c r="P154" s="161">
        <f t="shared" si="58"/>
        <v>1983.37</v>
      </c>
      <c r="Q154" s="161">
        <f>+Q155+Q157+Q159+Q161+Q163+Q165+Q167+Q169</f>
        <v>91800</v>
      </c>
    </row>
    <row r="155" spans="1:17" s="10" customFormat="1" ht="12.75">
      <c r="A155" s="153">
        <v>3100</v>
      </c>
      <c r="B155" s="21" t="s">
        <v>77</v>
      </c>
      <c r="C155" s="166"/>
      <c r="D155" s="166"/>
      <c r="E155" s="161">
        <f aca="true" t="shared" si="59" ref="E155:P155">SUM(E156:E156)</f>
        <v>600</v>
      </c>
      <c r="F155" s="161">
        <f t="shared" si="59"/>
        <v>600</v>
      </c>
      <c r="G155" s="161">
        <f t="shared" si="59"/>
        <v>600</v>
      </c>
      <c r="H155" s="161">
        <f t="shared" si="59"/>
        <v>600</v>
      </c>
      <c r="I155" s="161">
        <f t="shared" si="59"/>
        <v>600</v>
      </c>
      <c r="J155" s="161">
        <f t="shared" si="59"/>
        <v>600</v>
      </c>
      <c r="K155" s="161">
        <f t="shared" si="59"/>
        <v>600</v>
      </c>
      <c r="L155" s="161">
        <f t="shared" si="59"/>
        <v>600</v>
      </c>
      <c r="M155" s="161">
        <f t="shared" si="59"/>
        <v>600</v>
      </c>
      <c r="N155" s="161">
        <f t="shared" si="59"/>
        <v>600</v>
      </c>
      <c r="O155" s="161">
        <f t="shared" si="59"/>
        <v>600</v>
      </c>
      <c r="P155" s="161">
        <f t="shared" si="59"/>
        <v>600</v>
      </c>
      <c r="Q155" s="167">
        <f>SUM(E155:P155)</f>
        <v>7200</v>
      </c>
    </row>
    <row r="156" spans="1:17" s="10" customFormat="1" ht="12.75">
      <c r="A156" s="11">
        <v>3151</v>
      </c>
      <c r="B156" s="12" t="s">
        <v>98</v>
      </c>
      <c r="C156" s="164">
        <v>41706</v>
      </c>
      <c r="D156" s="164" t="s">
        <v>92</v>
      </c>
      <c r="E156" s="26">
        <v>600</v>
      </c>
      <c r="F156" s="26">
        <v>600</v>
      </c>
      <c r="G156" s="26">
        <v>600</v>
      </c>
      <c r="H156" s="26">
        <v>600</v>
      </c>
      <c r="I156" s="26">
        <v>600</v>
      </c>
      <c r="J156" s="26">
        <v>600</v>
      </c>
      <c r="K156" s="26">
        <v>600</v>
      </c>
      <c r="L156" s="26">
        <v>600</v>
      </c>
      <c r="M156" s="26">
        <v>600</v>
      </c>
      <c r="N156" s="26">
        <v>600</v>
      </c>
      <c r="O156" s="26">
        <v>600</v>
      </c>
      <c r="P156" s="26">
        <v>600</v>
      </c>
      <c r="Q156" s="19">
        <f>SUM(E156:P156)</f>
        <v>7200</v>
      </c>
    </row>
    <row r="157" spans="1:17" s="10" customFormat="1" ht="12.75">
      <c r="A157" s="183">
        <v>3200</v>
      </c>
      <c r="B157" s="149" t="s">
        <v>81</v>
      </c>
      <c r="C157" s="164"/>
      <c r="D157" s="164"/>
      <c r="E157" s="192">
        <f>SUM(E158)</f>
        <v>750</v>
      </c>
      <c r="F157" s="192">
        <f aca="true" t="shared" si="60" ref="F157:Q157">SUM(F158)</f>
        <v>750</v>
      </c>
      <c r="G157" s="192">
        <f t="shared" si="60"/>
        <v>750</v>
      </c>
      <c r="H157" s="192">
        <f t="shared" si="60"/>
        <v>750</v>
      </c>
      <c r="I157" s="192">
        <f t="shared" si="60"/>
        <v>750</v>
      </c>
      <c r="J157" s="192">
        <f t="shared" si="60"/>
        <v>750</v>
      </c>
      <c r="K157" s="192">
        <f t="shared" si="60"/>
        <v>750</v>
      </c>
      <c r="L157" s="192">
        <f t="shared" si="60"/>
        <v>750</v>
      </c>
      <c r="M157" s="192">
        <f t="shared" si="60"/>
        <v>750</v>
      </c>
      <c r="N157" s="192">
        <f t="shared" si="60"/>
        <v>750</v>
      </c>
      <c r="O157" s="192">
        <f t="shared" si="60"/>
        <v>750</v>
      </c>
      <c r="P157" s="192">
        <f t="shared" si="60"/>
        <v>750</v>
      </c>
      <c r="Q157" s="192">
        <f t="shared" si="60"/>
        <v>9000</v>
      </c>
    </row>
    <row r="158" spans="1:17" s="10" customFormat="1" ht="12.75">
      <c r="A158" s="11">
        <v>3231</v>
      </c>
      <c r="B158" s="12" t="s">
        <v>83</v>
      </c>
      <c r="C158" s="164">
        <v>41706</v>
      </c>
      <c r="D158" s="164"/>
      <c r="E158" s="26">
        <v>750</v>
      </c>
      <c r="F158" s="26">
        <v>750</v>
      </c>
      <c r="G158" s="26">
        <v>750</v>
      </c>
      <c r="H158" s="26">
        <v>750</v>
      </c>
      <c r="I158" s="26">
        <v>750</v>
      </c>
      <c r="J158" s="26">
        <v>750</v>
      </c>
      <c r="K158" s="26">
        <v>750</v>
      </c>
      <c r="L158" s="26">
        <v>750</v>
      </c>
      <c r="M158" s="26">
        <v>750</v>
      </c>
      <c r="N158" s="26">
        <v>750</v>
      </c>
      <c r="O158" s="26">
        <v>750</v>
      </c>
      <c r="P158" s="26">
        <v>750</v>
      </c>
      <c r="Q158" s="19">
        <f>SUM(E158:P158)</f>
        <v>9000</v>
      </c>
    </row>
    <row r="159" spans="1:17" s="10" customFormat="1" ht="12.75">
      <c r="A159" s="183">
        <v>3300</v>
      </c>
      <c r="B159" s="149" t="s">
        <v>44</v>
      </c>
      <c r="C159" s="193"/>
      <c r="D159" s="193"/>
      <c r="E159" s="192">
        <f>SUM(E160)</f>
        <v>0</v>
      </c>
      <c r="F159" s="192">
        <f aca="true" t="shared" si="61" ref="F159:Q159">SUM(F160)</f>
        <v>0</v>
      </c>
      <c r="G159" s="192">
        <f t="shared" si="61"/>
        <v>7500</v>
      </c>
      <c r="H159" s="192">
        <f t="shared" si="61"/>
        <v>0</v>
      </c>
      <c r="I159" s="192">
        <f t="shared" si="61"/>
        <v>0</v>
      </c>
      <c r="J159" s="192">
        <f t="shared" si="61"/>
        <v>7500</v>
      </c>
      <c r="K159" s="192">
        <f t="shared" si="61"/>
        <v>0</v>
      </c>
      <c r="L159" s="192">
        <f t="shared" si="61"/>
        <v>0</v>
      </c>
      <c r="M159" s="192">
        <f t="shared" si="61"/>
        <v>0</v>
      </c>
      <c r="N159" s="192">
        <f t="shared" si="61"/>
        <v>0</v>
      </c>
      <c r="O159" s="192">
        <f t="shared" si="61"/>
        <v>0</v>
      </c>
      <c r="P159" s="192">
        <f t="shared" si="61"/>
        <v>0</v>
      </c>
      <c r="Q159" s="192">
        <f t="shared" si="61"/>
        <v>15000</v>
      </c>
    </row>
    <row r="160" spans="1:17" s="10" customFormat="1" ht="25.5">
      <c r="A160" s="11">
        <v>3331</v>
      </c>
      <c r="B160" s="12" t="s">
        <v>47</v>
      </c>
      <c r="C160" s="164">
        <v>41706</v>
      </c>
      <c r="D160" s="164" t="s">
        <v>92</v>
      </c>
      <c r="E160" s="26">
        <v>0</v>
      </c>
      <c r="F160" s="26">
        <v>0</v>
      </c>
      <c r="G160" s="26">
        <v>7500</v>
      </c>
      <c r="H160" s="26"/>
      <c r="I160" s="26"/>
      <c r="J160" s="26">
        <v>7500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f>SUM(E160:P160)</f>
        <v>15000</v>
      </c>
    </row>
    <row r="161" spans="1:17" s="10" customFormat="1" ht="12.75">
      <c r="A161" s="153">
        <v>3400</v>
      </c>
      <c r="B161" s="168" t="s">
        <v>99</v>
      </c>
      <c r="C161" s="164"/>
      <c r="D161" s="164"/>
      <c r="E161" s="26">
        <f>SUM(E162)</f>
        <v>0</v>
      </c>
      <c r="F161" s="26">
        <f aca="true" t="shared" si="62" ref="F161:Q161">SUM(F162)</f>
        <v>0</v>
      </c>
      <c r="G161" s="26">
        <f t="shared" si="62"/>
        <v>0</v>
      </c>
      <c r="H161" s="26">
        <f t="shared" si="62"/>
        <v>0</v>
      </c>
      <c r="I161" s="26">
        <f t="shared" si="62"/>
        <v>0</v>
      </c>
      <c r="J161" s="26">
        <f t="shared" si="62"/>
        <v>0</v>
      </c>
      <c r="K161" s="26">
        <f t="shared" si="62"/>
        <v>0</v>
      </c>
      <c r="L161" s="26">
        <f t="shared" si="62"/>
        <v>0</v>
      </c>
      <c r="M161" s="26">
        <f t="shared" si="62"/>
        <v>9000</v>
      </c>
      <c r="N161" s="26">
        <f t="shared" si="62"/>
        <v>0</v>
      </c>
      <c r="O161" s="26">
        <f t="shared" si="62"/>
        <v>0</v>
      </c>
      <c r="P161" s="26">
        <f t="shared" si="62"/>
        <v>0</v>
      </c>
      <c r="Q161" s="192">
        <f t="shared" si="62"/>
        <v>9000</v>
      </c>
    </row>
    <row r="162" spans="1:17" s="10" customFormat="1" ht="12.75">
      <c r="A162" s="11">
        <v>3451</v>
      </c>
      <c r="B162" s="12" t="s">
        <v>86</v>
      </c>
      <c r="C162" s="164">
        <v>41706</v>
      </c>
      <c r="D162" s="164" t="s">
        <v>92</v>
      </c>
      <c r="E162" s="26"/>
      <c r="F162" s="26"/>
      <c r="G162" s="26"/>
      <c r="H162" s="26"/>
      <c r="I162" s="26"/>
      <c r="J162" s="26"/>
      <c r="K162" s="26"/>
      <c r="L162" s="26"/>
      <c r="M162" s="26">
        <v>9000</v>
      </c>
      <c r="N162" s="26"/>
      <c r="O162" s="26"/>
      <c r="P162" s="26"/>
      <c r="Q162" s="19">
        <f>SUM(E162:P162)</f>
        <v>9000</v>
      </c>
    </row>
    <row r="163" spans="1:17" s="10" customFormat="1" ht="12.75">
      <c r="A163" s="153">
        <v>3500</v>
      </c>
      <c r="B163" s="21" t="s">
        <v>100</v>
      </c>
      <c r="C163" s="164"/>
      <c r="D163" s="164"/>
      <c r="E163" s="192">
        <f aca="true" t="shared" si="63" ref="E163:Q163">SUM(E164:E164)</f>
        <v>8000</v>
      </c>
      <c r="F163" s="192">
        <f t="shared" si="63"/>
        <v>0</v>
      </c>
      <c r="G163" s="192">
        <f t="shared" si="63"/>
        <v>0</v>
      </c>
      <c r="H163" s="192">
        <f t="shared" si="63"/>
        <v>0</v>
      </c>
      <c r="I163" s="192">
        <f t="shared" si="63"/>
        <v>0</v>
      </c>
      <c r="J163" s="192">
        <f t="shared" si="63"/>
        <v>0</v>
      </c>
      <c r="K163" s="192">
        <f t="shared" si="63"/>
        <v>6000</v>
      </c>
      <c r="L163" s="192">
        <f t="shared" si="63"/>
        <v>0</v>
      </c>
      <c r="M163" s="192">
        <f t="shared" si="63"/>
        <v>0</v>
      </c>
      <c r="N163" s="192">
        <f t="shared" si="63"/>
        <v>0</v>
      </c>
      <c r="O163" s="192">
        <f t="shared" si="63"/>
        <v>0</v>
      </c>
      <c r="P163" s="192">
        <f t="shared" si="63"/>
        <v>0</v>
      </c>
      <c r="Q163" s="192">
        <f t="shared" si="63"/>
        <v>14000</v>
      </c>
    </row>
    <row r="164" spans="1:17" s="10" customFormat="1" ht="12.75">
      <c r="A164" s="11">
        <v>3551</v>
      </c>
      <c r="B164" s="12" t="s">
        <v>101</v>
      </c>
      <c r="C164" s="164">
        <v>41706</v>
      </c>
      <c r="D164" s="164" t="s">
        <v>92</v>
      </c>
      <c r="E164" s="26">
        <v>8000</v>
      </c>
      <c r="F164" s="26">
        <v>0</v>
      </c>
      <c r="G164" s="26"/>
      <c r="H164" s="26"/>
      <c r="I164" s="26"/>
      <c r="J164" s="26"/>
      <c r="K164" s="26">
        <v>6000</v>
      </c>
      <c r="L164" s="26"/>
      <c r="M164" s="26"/>
      <c r="N164" s="26"/>
      <c r="O164" s="26">
        <v>0</v>
      </c>
      <c r="P164" s="26"/>
      <c r="Q164" s="19">
        <f>SUM(E164:P164)</f>
        <v>14000</v>
      </c>
    </row>
    <row r="165" spans="1:17" ht="12.75">
      <c r="A165" s="153">
        <v>3600</v>
      </c>
      <c r="B165" s="21" t="s">
        <v>52</v>
      </c>
      <c r="C165" s="190"/>
      <c r="D165" s="190"/>
      <c r="E165" s="161">
        <f aca="true" t="shared" si="64" ref="E165:Q165">SUM(E166)</f>
        <v>0</v>
      </c>
      <c r="F165" s="161">
        <f t="shared" si="64"/>
        <v>0</v>
      </c>
      <c r="G165" s="161">
        <f t="shared" si="64"/>
        <v>5000</v>
      </c>
      <c r="H165" s="161">
        <f t="shared" si="64"/>
        <v>0</v>
      </c>
      <c r="I165" s="161">
        <f t="shared" si="64"/>
        <v>0</v>
      </c>
      <c r="J165" s="161">
        <f t="shared" si="64"/>
        <v>0</v>
      </c>
      <c r="K165" s="161">
        <f t="shared" si="64"/>
        <v>0</v>
      </c>
      <c r="L165" s="161">
        <f t="shared" si="64"/>
        <v>0</v>
      </c>
      <c r="M165" s="161">
        <f t="shared" si="64"/>
        <v>5000</v>
      </c>
      <c r="N165" s="161">
        <f t="shared" si="64"/>
        <v>0</v>
      </c>
      <c r="O165" s="161">
        <f t="shared" si="64"/>
        <v>0</v>
      </c>
      <c r="P165" s="161">
        <f t="shared" si="64"/>
        <v>0</v>
      </c>
      <c r="Q165" s="161">
        <f t="shared" si="64"/>
        <v>10000</v>
      </c>
    </row>
    <row r="166" spans="1:18" ht="12.75">
      <c r="A166" s="11">
        <v>3621</v>
      </c>
      <c r="B166" s="12" t="s">
        <v>53</v>
      </c>
      <c r="C166" s="164">
        <v>41706</v>
      </c>
      <c r="D166" s="164" t="s">
        <v>92</v>
      </c>
      <c r="E166" s="26">
        <v>0</v>
      </c>
      <c r="F166" s="26">
        <v>0</v>
      </c>
      <c r="G166" s="17">
        <v>5000</v>
      </c>
      <c r="H166" s="17">
        <v>0</v>
      </c>
      <c r="I166" s="17"/>
      <c r="J166" s="17">
        <v>0</v>
      </c>
      <c r="K166" s="17"/>
      <c r="L166" s="17">
        <v>0</v>
      </c>
      <c r="M166" s="17">
        <v>5000</v>
      </c>
      <c r="N166" s="17">
        <v>0</v>
      </c>
      <c r="O166" s="17">
        <v>0</v>
      </c>
      <c r="P166" s="17">
        <v>0</v>
      </c>
      <c r="Q166" s="19">
        <f>SUM(E166:P166)</f>
        <v>10000</v>
      </c>
      <c r="R166" s="27"/>
    </row>
    <row r="167" spans="1:17" ht="12.75">
      <c r="A167" s="153">
        <v>3800</v>
      </c>
      <c r="B167" s="21" t="s">
        <v>102</v>
      </c>
      <c r="C167" s="190"/>
      <c r="D167" s="190"/>
      <c r="E167" s="191">
        <f>SUM(E168)</f>
        <v>4500</v>
      </c>
      <c r="F167" s="191">
        <f aca="true" t="shared" si="65" ref="F167:Q167">SUM(F168)</f>
        <v>0</v>
      </c>
      <c r="G167" s="191">
        <f t="shared" si="65"/>
        <v>0</v>
      </c>
      <c r="H167" s="191">
        <f t="shared" si="65"/>
        <v>4500</v>
      </c>
      <c r="I167" s="191">
        <f t="shared" si="65"/>
        <v>0</v>
      </c>
      <c r="J167" s="191">
        <f t="shared" si="65"/>
        <v>0</v>
      </c>
      <c r="K167" s="191">
        <f t="shared" si="65"/>
        <v>4500</v>
      </c>
      <c r="L167" s="191">
        <f t="shared" si="65"/>
        <v>0</v>
      </c>
      <c r="M167" s="191">
        <f t="shared" si="65"/>
        <v>0</v>
      </c>
      <c r="N167" s="191">
        <f t="shared" si="65"/>
        <v>4500</v>
      </c>
      <c r="O167" s="191">
        <f t="shared" si="65"/>
        <v>0</v>
      </c>
      <c r="P167" s="191">
        <f t="shared" si="65"/>
        <v>0</v>
      </c>
      <c r="Q167" s="191">
        <f t="shared" si="65"/>
        <v>18000</v>
      </c>
    </row>
    <row r="168" spans="1:17" ht="12.75">
      <c r="A168" s="11">
        <v>3821</v>
      </c>
      <c r="B168" s="12" t="s">
        <v>103</v>
      </c>
      <c r="C168" s="164">
        <v>41706</v>
      </c>
      <c r="D168" s="164" t="s">
        <v>92</v>
      </c>
      <c r="E168" s="26">
        <v>4500</v>
      </c>
      <c r="F168" s="26"/>
      <c r="G168" s="26"/>
      <c r="H168" s="26">
        <v>4500</v>
      </c>
      <c r="I168" s="26"/>
      <c r="J168" s="26"/>
      <c r="K168" s="26">
        <v>4500</v>
      </c>
      <c r="L168" s="26"/>
      <c r="M168" s="26"/>
      <c r="N168" s="26">
        <v>4500</v>
      </c>
      <c r="O168" s="26"/>
      <c r="P168" s="26"/>
      <c r="Q168" s="19">
        <f>SUM(E168:P168)</f>
        <v>18000</v>
      </c>
    </row>
    <row r="169" spans="1:17" ht="12.75">
      <c r="A169" s="153">
        <v>3900</v>
      </c>
      <c r="B169" s="21" t="s">
        <v>89</v>
      </c>
      <c r="C169" s="190"/>
      <c r="D169" s="190"/>
      <c r="E169" s="191">
        <f>SUM(E170:E171)</f>
        <v>633.33</v>
      </c>
      <c r="F169" s="191">
        <f aca="true" t="shared" si="66" ref="F169:Q169">SUM(F170:F171)</f>
        <v>2633.33</v>
      </c>
      <c r="G169" s="191">
        <f t="shared" si="66"/>
        <v>633.33</v>
      </c>
      <c r="H169" s="191">
        <f t="shared" si="66"/>
        <v>633.33</v>
      </c>
      <c r="I169" s="191">
        <f t="shared" si="66"/>
        <v>633.33</v>
      </c>
      <c r="J169" s="191">
        <f t="shared" si="66"/>
        <v>633.33</v>
      </c>
      <c r="K169" s="191">
        <f t="shared" si="66"/>
        <v>633.33</v>
      </c>
      <c r="L169" s="191">
        <f t="shared" si="66"/>
        <v>633.33</v>
      </c>
      <c r="M169" s="191">
        <f t="shared" si="66"/>
        <v>633.33</v>
      </c>
      <c r="N169" s="191">
        <f t="shared" si="66"/>
        <v>633.33</v>
      </c>
      <c r="O169" s="191">
        <f t="shared" si="66"/>
        <v>633.33</v>
      </c>
      <c r="P169" s="191">
        <f t="shared" si="66"/>
        <v>633.37</v>
      </c>
      <c r="Q169" s="191">
        <f t="shared" si="66"/>
        <v>9600</v>
      </c>
    </row>
    <row r="170" spans="1:17" ht="12.75">
      <c r="A170" s="153">
        <v>3951</v>
      </c>
      <c r="B170" s="12" t="s">
        <v>104</v>
      </c>
      <c r="C170" s="164">
        <v>41706</v>
      </c>
      <c r="D170" s="164" t="s">
        <v>92</v>
      </c>
      <c r="E170" s="191"/>
      <c r="F170" s="26">
        <v>2000</v>
      </c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26">
        <f>SUM(E170:P170)</f>
        <v>2000</v>
      </c>
    </row>
    <row r="171" spans="1:17" ht="12.75">
      <c r="A171" s="11">
        <v>3981</v>
      </c>
      <c r="B171" s="12" t="s">
        <v>105</v>
      </c>
      <c r="C171" s="164">
        <v>41706</v>
      </c>
      <c r="D171" s="164" t="s">
        <v>92</v>
      </c>
      <c r="E171" s="26">
        <v>633.33</v>
      </c>
      <c r="F171" s="26">
        <v>633.33</v>
      </c>
      <c r="G171" s="26">
        <v>633.33</v>
      </c>
      <c r="H171" s="26">
        <v>633.33</v>
      </c>
      <c r="I171" s="26">
        <v>633.33</v>
      </c>
      <c r="J171" s="26">
        <v>633.33</v>
      </c>
      <c r="K171" s="26">
        <v>633.33</v>
      </c>
      <c r="L171" s="26">
        <v>633.33</v>
      </c>
      <c r="M171" s="26">
        <v>633.33</v>
      </c>
      <c r="N171" s="26">
        <v>633.33</v>
      </c>
      <c r="O171" s="26">
        <v>633.33</v>
      </c>
      <c r="P171" s="26">
        <v>633.37</v>
      </c>
      <c r="Q171" s="19">
        <f>SUM(E171:P171)</f>
        <v>7600</v>
      </c>
    </row>
    <row r="172" spans="1:17" ht="12.75">
      <c r="A172" s="153">
        <v>5000</v>
      </c>
      <c r="B172" s="21" t="s">
        <v>58</v>
      </c>
      <c r="C172" s="166"/>
      <c r="D172" s="166"/>
      <c r="E172" s="191">
        <f>+E173</f>
        <v>0</v>
      </c>
      <c r="F172" s="191">
        <f aca="true" t="shared" si="67" ref="F172:Q172">+F173</f>
        <v>0</v>
      </c>
      <c r="G172" s="191">
        <f t="shared" si="67"/>
        <v>0</v>
      </c>
      <c r="H172" s="191">
        <f t="shared" si="67"/>
        <v>0</v>
      </c>
      <c r="I172" s="191">
        <f t="shared" si="67"/>
        <v>0</v>
      </c>
      <c r="J172" s="191">
        <f t="shared" si="67"/>
        <v>0</v>
      </c>
      <c r="K172" s="191">
        <f t="shared" si="67"/>
        <v>6000</v>
      </c>
      <c r="L172" s="191">
        <f t="shared" si="67"/>
        <v>0</v>
      </c>
      <c r="M172" s="191">
        <f t="shared" si="67"/>
        <v>0</v>
      </c>
      <c r="N172" s="191">
        <f t="shared" si="67"/>
        <v>0</v>
      </c>
      <c r="O172" s="191">
        <f t="shared" si="67"/>
        <v>0</v>
      </c>
      <c r="P172" s="191">
        <f t="shared" si="67"/>
        <v>0</v>
      </c>
      <c r="Q172" s="191">
        <f t="shared" si="67"/>
        <v>6000</v>
      </c>
    </row>
    <row r="173" spans="1:17" ht="12.75">
      <c r="A173" s="153">
        <v>5100</v>
      </c>
      <c r="B173" s="21" t="s">
        <v>106</v>
      </c>
      <c r="C173" s="166"/>
      <c r="D173" s="166"/>
      <c r="E173" s="191">
        <f aca="true" t="shared" si="68" ref="E173:Q173">SUM(E174:E174)</f>
        <v>0</v>
      </c>
      <c r="F173" s="191">
        <f t="shared" si="68"/>
        <v>0</v>
      </c>
      <c r="G173" s="191">
        <f t="shared" si="68"/>
        <v>0</v>
      </c>
      <c r="H173" s="191">
        <f t="shared" si="68"/>
        <v>0</v>
      </c>
      <c r="I173" s="191">
        <f t="shared" si="68"/>
        <v>0</v>
      </c>
      <c r="J173" s="191">
        <f t="shared" si="68"/>
        <v>0</v>
      </c>
      <c r="K173" s="191">
        <f t="shared" si="68"/>
        <v>6000</v>
      </c>
      <c r="L173" s="191">
        <f t="shared" si="68"/>
        <v>0</v>
      </c>
      <c r="M173" s="191">
        <f t="shared" si="68"/>
        <v>0</v>
      </c>
      <c r="N173" s="191">
        <f t="shared" si="68"/>
        <v>0</v>
      </c>
      <c r="O173" s="191">
        <f t="shared" si="68"/>
        <v>0</v>
      </c>
      <c r="P173" s="191">
        <f t="shared" si="68"/>
        <v>0</v>
      </c>
      <c r="Q173" s="191">
        <f t="shared" si="68"/>
        <v>6000</v>
      </c>
    </row>
    <row r="174" spans="1:17" ht="12.75">
      <c r="A174" s="11">
        <v>5111</v>
      </c>
      <c r="B174" s="12" t="s">
        <v>107</v>
      </c>
      <c r="C174" s="164">
        <v>41706</v>
      </c>
      <c r="D174" s="164" t="s">
        <v>92</v>
      </c>
      <c r="E174" s="17"/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6000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9">
        <f>SUM(E174:P174)</f>
        <v>6000</v>
      </c>
    </row>
    <row r="175" spans="1:17" s="31" customFormat="1" ht="12.75">
      <c r="A175" s="218"/>
      <c r="B175" s="28"/>
      <c r="C175" s="219"/>
      <c r="D175" s="219"/>
      <c r="E175" s="29"/>
      <c r="F175" s="220"/>
      <c r="G175" s="220"/>
      <c r="H175" s="220"/>
      <c r="I175" s="220"/>
      <c r="J175" s="220"/>
      <c r="K175" s="220"/>
      <c r="L175" s="29"/>
      <c r="M175" s="29"/>
      <c r="N175" s="29"/>
      <c r="O175" s="29"/>
      <c r="P175" s="29"/>
      <c r="Q175" s="30"/>
    </row>
    <row r="176" spans="1:17" s="1" customFormat="1" ht="12.75">
      <c r="A176" s="198" t="s">
        <v>0</v>
      </c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200"/>
    </row>
    <row r="177" spans="1:17" s="1" customFormat="1" ht="12.75">
      <c r="A177" s="162" t="s">
        <v>1</v>
      </c>
      <c r="B177" s="163">
        <v>31120</v>
      </c>
      <c r="C177" s="164"/>
      <c r="D177" s="164"/>
      <c r="E177" s="201" t="s">
        <v>2</v>
      </c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3"/>
    </row>
    <row r="178" spans="1:17" s="1" customFormat="1" ht="12.75">
      <c r="A178" s="162" t="s">
        <v>3</v>
      </c>
      <c r="B178" s="163" t="s">
        <v>4</v>
      </c>
      <c r="C178" s="164"/>
      <c r="D178" s="164"/>
      <c r="E178" s="201" t="s">
        <v>5</v>
      </c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3"/>
    </row>
    <row r="179" spans="1:17" s="1" customFormat="1" ht="12.75">
      <c r="A179" s="162" t="s">
        <v>6</v>
      </c>
      <c r="B179" s="163" t="s">
        <v>7</v>
      </c>
      <c r="C179" s="164"/>
      <c r="D179" s="164"/>
      <c r="E179" s="201" t="s">
        <v>5</v>
      </c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3"/>
    </row>
    <row r="180" spans="1:17" s="1" customFormat="1" ht="12.75">
      <c r="A180" s="162" t="s">
        <v>8</v>
      </c>
      <c r="B180" s="204" t="s">
        <v>72</v>
      </c>
      <c r="C180" s="205"/>
      <c r="D180" s="205"/>
      <c r="E180" s="206" t="s">
        <v>108</v>
      </c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8"/>
    </row>
    <row r="181" spans="1:17" s="1" customFormat="1" ht="12.75">
      <c r="A181" s="209" t="s">
        <v>11</v>
      </c>
      <c r="B181" s="210" t="s">
        <v>12</v>
      </c>
      <c r="C181" s="211"/>
      <c r="D181" s="211"/>
      <c r="E181" s="164" t="s">
        <v>14</v>
      </c>
      <c r="F181" s="164" t="s">
        <v>15</v>
      </c>
      <c r="G181" s="164" t="s">
        <v>16</v>
      </c>
      <c r="H181" s="164" t="s">
        <v>17</v>
      </c>
      <c r="I181" s="164" t="s">
        <v>18</v>
      </c>
      <c r="J181" s="164" t="s">
        <v>19</v>
      </c>
      <c r="K181" s="164" t="s">
        <v>20</v>
      </c>
      <c r="L181" s="164" t="s">
        <v>21</v>
      </c>
      <c r="M181" s="164" t="s">
        <v>22</v>
      </c>
      <c r="N181" s="164" t="s">
        <v>23</v>
      </c>
      <c r="O181" s="164" t="s">
        <v>24</v>
      </c>
      <c r="P181" s="164" t="s">
        <v>25</v>
      </c>
      <c r="Q181" s="164" t="s">
        <v>26</v>
      </c>
    </row>
    <row r="182" spans="1:17" ht="15.75" customHeight="1">
      <c r="A182" s="212"/>
      <c r="B182" s="213" t="s">
        <v>109</v>
      </c>
      <c r="C182" s="180"/>
      <c r="D182" s="180"/>
      <c r="E182" s="142">
        <f aca="true" t="shared" si="69" ref="E182:Q182">+E183+E217</f>
        <v>69161.20999999999</v>
      </c>
      <c r="F182" s="142">
        <f t="shared" si="69"/>
        <v>262368.88</v>
      </c>
      <c r="G182" s="142">
        <f t="shared" si="69"/>
        <v>130068.88</v>
      </c>
      <c r="H182" s="142">
        <f t="shared" si="69"/>
        <v>143889.88</v>
      </c>
      <c r="I182" s="142">
        <f t="shared" si="69"/>
        <v>133568.88</v>
      </c>
      <c r="J182" s="142">
        <f t="shared" si="69"/>
        <v>136433</v>
      </c>
      <c r="K182" s="142">
        <f t="shared" si="69"/>
        <v>111889.86000000002</v>
      </c>
      <c r="L182" s="142">
        <f t="shared" si="69"/>
        <v>120340.20999999999</v>
      </c>
      <c r="M182" s="142">
        <f t="shared" si="69"/>
        <v>82840.20999999999</v>
      </c>
      <c r="N182" s="142">
        <f t="shared" si="69"/>
        <v>714966.1000000001</v>
      </c>
      <c r="O182" s="142">
        <f t="shared" si="69"/>
        <v>80504.24</v>
      </c>
      <c r="P182" s="142">
        <f t="shared" si="69"/>
        <v>113780.47999999998</v>
      </c>
      <c r="Q182" s="142">
        <f t="shared" si="69"/>
        <v>2099811.83</v>
      </c>
    </row>
    <row r="183" spans="1:18" ht="15">
      <c r="A183" s="177"/>
      <c r="B183" s="178" t="s">
        <v>110</v>
      </c>
      <c r="C183" s="176"/>
      <c r="D183" s="176"/>
      <c r="E183" s="142">
        <f>+E184+E192+E199+E214</f>
        <v>23369.18</v>
      </c>
      <c r="F183" s="142">
        <f aca="true" t="shared" si="70" ref="F183:Q183">+F184+F192+F199+F214</f>
        <v>29169.18</v>
      </c>
      <c r="G183" s="142">
        <f t="shared" si="70"/>
        <v>21369.18</v>
      </c>
      <c r="H183" s="142">
        <f t="shared" si="70"/>
        <v>25369.18</v>
      </c>
      <c r="I183" s="142">
        <f t="shared" si="70"/>
        <v>21369.18</v>
      </c>
      <c r="J183" s="142">
        <f t="shared" si="70"/>
        <v>21369.18</v>
      </c>
      <c r="K183" s="142">
        <f t="shared" si="70"/>
        <v>23369.18</v>
      </c>
      <c r="L183" s="142">
        <f t="shared" si="70"/>
        <v>27369.18</v>
      </c>
      <c r="M183" s="142">
        <f t="shared" si="70"/>
        <v>23369.18</v>
      </c>
      <c r="N183" s="142">
        <f t="shared" si="70"/>
        <v>23369.18</v>
      </c>
      <c r="O183" s="142">
        <f t="shared" si="70"/>
        <v>21669.09</v>
      </c>
      <c r="P183" s="142">
        <f t="shared" si="70"/>
        <v>21668.23</v>
      </c>
      <c r="Q183" s="142">
        <f t="shared" si="70"/>
        <v>282829.12</v>
      </c>
      <c r="R183" s="32"/>
    </row>
    <row r="184" spans="1:18" s="10" customFormat="1" ht="12.75">
      <c r="A184" s="177">
        <v>1000</v>
      </c>
      <c r="B184" s="179" t="s">
        <v>29</v>
      </c>
      <c r="C184" s="180"/>
      <c r="D184" s="180"/>
      <c r="E184" s="146">
        <f>+E185+E187+E190</f>
        <v>20669.18</v>
      </c>
      <c r="F184" s="146">
        <f aca="true" t="shared" si="71" ref="F184:Q184">+F185+F187+F190</f>
        <v>20669.18</v>
      </c>
      <c r="G184" s="146">
        <f t="shared" si="71"/>
        <v>20669.18</v>
      </c>
      <c r="H184" s="146">
        <f t="shared" si="71"/>
        <v>20669.18</v>
      </c>
      <c r="I184" s="146">
        <f t="shared" si="71"/>
        <v>20669.18</v>
      </c>
      <c r="J184" s="146">
        <f t="shared" si="71"/>
        <v>20669.18</v>
      </c>
      <c r="K184" s="146">
        <f t="shared" si="71"/>
        <v>20669.18</v>
      </c>
      <c r="L184" s="146">
        <f t="shared" si="71"/>
        <v>20669.18</v>
      </c>
      <c r="M184" s="146">
        <f t="shared" si="71"/>
        <v>20669.18</v>
      </c>
      <c r="N184" s="146">
        <f t="shared" si="71"/>
        <v>20669.18</v>
      </c>
      <c r="O184" s="146">
        <f t="shared" si="71"/>
        <v>20669.09</v>
      </c>
      <c r="P184" s="146">
        <f t="shared" si="71"/>
        <v>20668.23</v>
      </c>
      <c r="Q184" s="146">
        <f t="shared" si="71"/>
        <v>248029.12</v>
      </c>
      <c r="R184" s="32"/>
    </row>
    <row r="185" spans="1:18" s="10" customFormat="1" ht="12.75">
      <c r="A185" s="216">
        <v>1100</v>
      </c>
      <c r="B185" s="217" t="s">
        <v>30</v>
      </c>
      <c r="C185" s="187"/>
      <c r="D185" s="187"/>
      <c r="E185" s="143">
        <f>SUM(E186)</f>
        <v>15942.899999999998</v>
      </c>
      <c r="F185" s="143">
        <f aca="true" t="shared" si="72" ref="F185:Q185">SUM(F186)</f>
        <v>15942.899999999998</v>
      </c>
      <c r="G185" s="143">
        <f t="shared" si="72"/>
        <v>15942.899999999998</v>
      </c>
      <c r="H185" s="143">
        <f t="shared" si="72"/>
        <v>15942.899999999998</v>
      </c>
      <c r="I185" s="143">
        <f t="shared" si="72"/>
        <v>15942.899999999998</v>
      </c>
      <c r="J185" s="143">
        <f t="shared" si="72"/>
        <v>15942.899999999998</v>
      </c>
      <c r="K185" s="143">
        <f t="shared" si="72"/>
        <v>15942.899999999998</v>
      </c>
      <c r="L185" s="143">
        <f t="shared" si="72"/>
        <v>15942.899999999998</v>
      </c>
      <c r="M185" s="143">
        <f t="shared" si="72"/>
        <v>15942.899999999998</v>
      </c>
      <c r="N185" s="143">
        <f t="shared" si="72"/>
        <v>15942.899999999998</v>
      </c>
      <c r="O185" s="143">
        <f t="shared" si="72"/>
        <v>15942.81</v>
      </c>
      <c r="P185" s="143">
        <f t="shared" si="72"/>
        <v>15942</v>
      </c>
      <c r="Q185" s="143">
        <f t="shared" si="72"/>
        <v>191313.80999999997</v>
      </c>
      <c r="R185" s="32"/>
    </row>
    <row r="186" spans="1:18" s="10" customFormat="1" ht="12.75">
      <c r="A186" s="11">
        <v>1131</v>
      </c>
      <c r="B186" s="12" t="s">
        <v>31</v>
      </c>
      <c r="C186" s="164">
        <v>11701</v>
      </c>
      <c r="D186" s="164" t="s">
        <v>72</v>
      </c>
      <c r="E186" s="182">
        <v>15942.899999999998</v>
      </c>
      <c r="F186" s="182">
        <v>15942.899999999998</v>
      </c>
      <c r="G186" s="182">
        <v>15942.899999999998</v>
      </c>
      <c r="H186" s="182">
        <v>15942.899999999998</v>
      </c>
      <c r="I186" s="182">
        <v>15942.899999999998</v>
      </c>
      <c r="J186" s="182">
        <v>15942.899999999998</v>
      </c>
      <c r="K186" s="182">
        <v>15942.899999999998</v>
      </c>
      <c r="L186" s="182">
        <v>15942.899999999998</v>
      </c>
      <c r="M186" s="182">
        <v>15942.899999999998</v>
      </c>
      <c r="N186" s="182">
        <v>15942.899999999998</v>
      </c>
      <c r="O186" s="182">
        <v>15942.81</v>
      </c>
      <c r="P186" s="182">
        <v>15942</v>
      </c>
      <c r="Q186" s="182">
        <f>SUM(E186:P186)</f>
        <v>191313.80999999997</v>
      </c>
      <c r="R186" s="32"/>
    </row>
    <row r="187" spans="1:18" s="10" customFormat="1" ht="12.75">
      <c r="A187" s="154">
        <v>1500</v>
      </c>
      <c r="B187" s="155" t="s">
        <v>32</v>
      </c>
      <c r="C187" s="190"/>
      <c r="D187" s="190"/>
      <c r="E187" s="191">
        <f aca="true" t="shared" si="73" ref="E187:Q187">SUM(E188:E189)</f>
        <v>1537.72</v>
      </c>
      <c r="F187" s="191">
        <f t="shared" si="73"/>
        <v>1537.72</v>
      </c>
      <c r="G187" s="191">
        <f t="shared" si="73"/>
        <v>1537.72</v>
      </c>
      <c r="H187" s="191">
        <f t="shared" si="73"/>
        <v>1537.72</v>
      </c>
      <c r="I187" s="191">
        <f t="shared" si="73"/>
        <v>1537.72</v>
      </c>
      <c r="J187" s="191">
        <f t="shared" si="73"/>
        <v>1537.72</v>
      </c>
      <c r="K187" s="191">
        <f t="shared" si="73"/>
        <v>1537.72</v>
      </c>
      <c r="L187" s="191">
        <f t="shared" si="73"/>
        <v>1537.72</v>
      </c>
      <c r="M187" s="191">
        <f t="shared" si="73"/>
        <v>1537.72</v>
      </c>
      <c r="N187" s="191">
        <f t="shared" si="73"/>
        <v>1537.72</v>
      </c>
      <c r="O187" s="191">
        <f t="shared" si="73"/>
        <v>1537.72</v>
      </c>
      <c r="P187" s="191">
        <f t="shared" si="73"/>
        <v>1537.63</v>
      </c>
      <c r="Q187" s="191">
        <f t="shared" si="73"/>
        <v>18452.550000000003</v>
      </c>
      <c r="R187" s="32"/>
    </row>
    <row r="188" spans="1:18" s="10" customFormat="1" ht="12.75">
      <c r="A188" s="14">
        <v>1511</v>
      </c>
      <c r="B188" s="15" t="s">
        <v>33</v>
      </c>
      <c r="C188" s="164">
        <v>11701</v>
      </c>
      <c r="D188" s="164" t="s">
        <v>72</v>
      </c>
      <c r="E188" s="26">
        <v>637.72</v>
      </c>
      <c r="F188" s="26">
        <v>637.72</v>
      </c>
      <c r="G188" s="26">
        <v>637.72</v>
      </c>
      <c r="H188" s="26">
        <v>637.72</v>
      </c>
      <c r="I188" s="26">
        <v>637.72</v>
      </c>
      <c r="J188" s="26">
        <v>637.72</v>
      </c>
      <c r="K188" s="26">
        <v>637.72</v>
      </c>
      <c r="L188" s="26">
        <v>637.72</v>
      </c>
      <c r="M188" s="26">
        <v>637.72</v>
      </c>
      <c r="N188" s="26">
        <v>637.72</v>
      </c>
      <c r="O188" s="26">
        <v>637.72</v>
      </c>
      <c r="P188" s="26">
        <v>637.63</v>
      </c>
      <c r="Q188" s="26">
        <f>SUM(E188:P188)</f>
        <v>7652.550000000002</v>
      </c>
      <c r="R188" s="32"/>
    </row>
    <row r="189" spans="1:18" s="10" customFormat="1" ht="12.75">
      <c r="A189" s="14">
        <v>1592</v>
      </c>
      <c r="B189" s="15" t="s">
        <v>34</v>
      </c>
      <c r="C189" s="164">
        <v>11701</v>
      </c>
      <c r="D189" s="164" t="s">
        <v>72</v>
      </c>
      <c r="E189" s="26">
        <v>900</v>
      </c>
      <c r="F189" s="26">
        <v>900</v>
      </c>
      <c r="G189" s="26">
        <v>900</v>
      </c>
      <c r="H189" s="26">
        <v>900</v>
      </c>
      <c r="I189" s="26">
        <v>900</v>
      </c>
      <c r="J189" s="26">
        <v>900</v>
      </c>
      <c r="K189" s="26">
        <v>900</v>
      </c>
      <c r="L189" s="26">
        <v>900</v>
      </c>
      <c r="M189" s="26">
        <v>900</v>
      </c>
      <c r="N189" s="26">
        <v>900</v>
      </c>
      <c r="O189" s="26">
        <v>900</v>
      </c>
      <c r="P189" s="26">
        <v>900</v>
      </c>
      <c r="Q189" s="26">
        <f>SUM(E189:P189)</f>
        <v>10800</v>
      </c>
      <c r="R189" s="32"/>
    </row>
    <row r="190" spans="1:18" s="10" customFormat="1" ht="12.75">
      <c r="A190" s="154">
        <v>1700</v>
      </c>
      <c r="B190" s="155" t="s">
        <v>35</v>
      </c>
      <c r="C190" s="187"/>
      <c r="D190" s="187"/>
      <c r="E190" s="143">
        <f>SUM(E191)</f>
        <v>3188.56</v>
      </c>
      <c r="F190" s="143">
        <f aca="true" t="shared" si="74" ref="F190:Q190">SUM(F191)</f>
        <v>3188.56</v>
      </c>
      <c r="G190" s="143">
        <f t="shared" si="74"/>
        <v>3188.56</v>
      </c>
      <c r="H190" s="143">
        <f t="shared" si="74"/>
        <v>3188.56</v>
      </c>
      <c r="I190" s="143">
        <f t="shared" si="74"/>
        <v>3188.56</v>
      </c>
      <c r="J190" s="143">
        <f t="shared" si="74"/>
        <v>3188.56</v>
      </c>
      <c r="K190" s="143">
        <f t="shared" si="74"/>
        <v>3188.56</v>
      </c>
      <c r="L190" s="143">
        <f t="shared" si="74"/>
        <v>3188.56</v>
      </c>
      <c r="M190" s="143">
        <f t="shared" si="74"/>
        <v>3188.56</v>
      </c>
      <c r="N190" s="143">
        <f t="shared" si="74"/>
        <v>3188.56</v>
      </c>
      <c r="O190" s="143">
        <f t="shared" si="74"/>
        <v>3188.56</v>
      </c>
      <c r="P190" s="143">
        <f t="shared" si="74"/>
        <v>3188.6</v>
      </c>
      <c r="Q190" s="143">
        <f t="shared" si="74"/>
        <v>38262.76</v>
      </c>
      <c r="R190" s="32"/>
    </row>
    <row r="191" spans="1:18" s="10" customFormat="1" ht="12.75">
      <c r="A191" s="14">
        <v>1711</v>
      </c>
      <c r="B191" s="15" t="s">
        <v>35</v>
      </c>
      <c r="C191" s="164">
        <v>11701</v>
      </c>
      <c r="D191" s="164" t="s">
        <v>72</v>
      </c>
      <c r="E191" s="17">
        <v>3188.56</v>
      </c>
      <c r="F191" s="17">
        <v>3188.56</v>
      </c>
      <c r="G191" s="17">
        <v>3188.56</v>
      </c>
      <c r="H191" s="17">
        <v>3188.56</v>
      </c>
      <c r="I191" s="17">
        <v>3188.56</v>
      </c>
      <c r="J191" s="17">
        <v>3188.56</v>
      </c>
      <c r="K191" s="17">
        <v>3188.56</v>
      </c>
      <c r="L191" s="17">
        <v>3188.56</v>
      </c>
      <c r="M191" s="17">
        <v>3188.56</v>
      </c>
      <c r="N191" s="17">
        <v>3188.56</v>
      </c>
      <c r="O191" s="17">
        <v>3188.56</v>
      </c>
      <c r="P191" s="17">
        <v>3188.6</v>
      </c>
      <c r="Q191" s="19">
        <f>SUM(E191:P191)</f>
        <v>38262.76</v>
      </c>
      <c r="R191" s="32"/>
    </row>
    <row r="192" spans="1:18" s="10" customFormat="1" ht="12.75">
      <c r="A192" s="144">
        <v>2000</v>
      </c>
      <c r="B192" s="145" t="s">
        <v>36</v>
      </c>
      <c r="C192" s="144"/>
      <c r="D192" s="144"/>
      <c r="E192" s="147">
        <f>+E193+E197</f>
        <v>2000</v>
      </c>
      <c r="F192" s="147">
        <f aca="true" t="shared" si="75" ref="F192:Q192">+F193+F197</f>
        <v>4800</v>
      </c>
      <c r="G192" s="147">
        <f t="shared" si="75"/>
        <v>0</v>
      </c>
      <c r="H192" s="147">
        <f t="shared" si="75"/>
        <v>2000</v>
      </c>
      <c r="I192" s="147">
        <f t="shared" si="75"/>
        <v>0</v>
      </c>
      <c r="J192" s="147">
        <f t="shared" si="75"/>
        <v>0</v>
      </c>
      <c r="K192" s="147">
        <f t="shared" si="75"/>
        <v>2000</v>
      </c>
      <c r="L192" s="147">
        <f t="shared" si="75"/>
        <v>0</v>
      </c>
      <c r="M192" s="147">
        <f t="shared" si="75"/>
        <v>0</v>
      </c>
      <c r="N192" s="147">
        <f t="shared" si="75"/>
        <v>2000</v>
      </c>
      <c r="O192" s="147">
        <f t="shared" si="75"/>
        <v>0</v>
      </c>
      <c r="P192" s="147">
        <f t="shared" si="75"/>
        <v>0</v>
      </c>
      <c r="Q192" s="147">
        <f t="shared" si="75"/>
        <v>12800</v>
      </c>
      <c r="R192" s="32"/>
    </row>
    <row r="193" spans="1:18" s="10" customFormat="1" ht="12.75">
      <c r="A193" s="144">
        <v>2100</v>
      </c>
      <c r="B193" s="145" t="s">
        <v>37</v>
      </c>
      <c r="C193" s="145"/>
      <c r="D193" s="145"/>
      <c r="E193" s="148">
        <f>SUM(E194:E196)</f>
        <v>2000</v>
      </c>
      <c r="F193" s="148">
        <f aca="true" t="shared" si="76" ref="F193:Q193">SUM(F194:F196)</f>
        <v>0</v>
      </c>
      <c r="G193" s="148">
        <f t="shared" si="76"/>
        <v>0</v>
      </c>
      <c r="H193" s="148">
        <f t="shared" si="76"/>
        <v>2000</v>
      </c>
      <c r="I193" s="148">
        <f t="shared" si="76"/>
        <v>0</v>
      </c>
      <c r="J193" s="148">
        <f t="shared" si="76"/>
        <v>0</v>
      </c>
      <c r="K193" s="148">
        <f t="shared" si="76"/>
        <v>2000</v>
      </c>
      <c r="L193" s="148">
        <f t="shared" si="76"/>
        <v>0</v>
      </c>
      <c r="M193" s="148">
        <f t="shared" si="76"/>
        <v>0</v>
      </c>
      <c r="N193" s="148">
        <f t="shared" si="76"/>
        <v>2000</v>
      </c>
      <c r="O193" s="148">
        <f t="shared" si="76"/>
        <v>0</v>
      </c>
      <c r="P193" s="148">
        <f t="shared" si="76"/>
        <v>0</v>
      </c>
      <c r="Q193" s="148">
        <f t="shared" si="76"/>
        <v>8000</v>
      </c>
      <c r="R193" s="32"/>
    </row>
    <row r="194" spans="1:18" s="10" customFormat="1" ht="12.75">
      <c r="A194" s="11">
        <v>2111</v>
      </c>
      <c r="B194" s="12" t="s">
        <v>38</v>
      </c>
      <c r="C194" s="164">
        <v>11701</v>
      </c>
      <c r="D194" s="164" t="s">
        <v>72</v>
      </c>
      <c r="E194" s="17">
        <v>2000</v>
      </c>
      <c r="F194" s="17"/>
      <c r="G194" s="17"/>
      <c r="H194" s="17">
        <v>2000</v>
      </c>
      <c r="I194" s="17"/>
      <c r="J194" s="17"/>
      <c r="K194" s="17">
        <v>2000</v>
      </c>
      <c r="L194" s="17"/>
      <c r="M194" s="17"/>
      <c r="N194" s="17">
        <v>2000</v>
      </c>
      <c r="O194" s="17"/>
      <c r="P194" s="17"/>
      <c r="Q194" s="19">
        <f>SUM(E194:P194)</f>
        <v>8000</v>
      </c>
      <c r="R194" s="32"/>
    </row>
    <row r="195" spans="1:18" s="10" customFormat="1" ht="12.75">
      <c r="A195" s="11">
        <v>2121</v>
      </c>
      <c r="B195" s="12" t="s">
        <v>39</v>
      </c>
      <c r="C195" s="164">
        <v>11701</v>
      </c>
      <c r="D195" s="164" t="s">
        <v>72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9">
        <f>SUM(E195:P195)</f>
        <v>0</v>
      </c>
      <c r="R195" s="32"/>
    </row>
    <row r="196" spans="1:18" s="10" customFormat="1" ht="12.75">
      <c r="A196" s="11">
        <v>2151</v>
      </c>
      <c r="B196" s="12" t="s">
        <v>40</v>
      </c>
      <c r="C196" s="164">
        <v>11701</v>
      </c>
      <c r="D196" s="164" t="s">
        <v>72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9">
        <f>SUM(E196:P196)</f>
        <v>0</v>
      </c>
      <c r="R196" s="32"/>
    </row>
    <row r="197" spans="1:18" s="10" customFormat="1" ht="12.75">
      <c r="A197" s="183">
        <v>2700</v>
      </c>
      <c r="B197" s="149" t="s">
        <v>41</v>
      </c>
      <c r="C197" s="149"/>
      <c r="D197" s="149"/>
      <c r="E197" s="150">
        <f>SUM(E198)</f>
        <v>0</v>
      </c>
      <c r="F197" s="150">
        <f aca="true" t="shared" si="77" ref="F197:Q197">SUM(F198)</f>
        <v>4800</v>
      </c>
      <c r="G197" s="150">
        <f t="shared" si="77"/>
        <v>0</v>
      </c>
      <c r="H197" s="150">
        <f t="shared" si="77"/>
        <v>0</v>
      </c>
      <c r="I197" s="150">
        <f t="shared" si="77"/>
        <v>0</v>
      </c>
      <c r="J197" s="150">
        <f t="shared" si="77"/>
        <v>0</v>
      </c>
      <c r="K197" s="150">
        <f t="shared" si="77"/>
        <v>0</v>
      </c>
      <c r="L197" s="150">
        <f t="shared" si="77"/>
        <v>0</v>
      </c>
      <c r="M197" s="150">
        <f t="shared" si="77"/>
        <v>0</v>
      </c>
      <c r="N197" s="150">
        <f t="shared" si="77"/>
        <v>0</v>
      </c>
      <c r="O197" s="150">
        <f t="shared" si="77"/>
        <v>0</v>
      </c>
      <c r="P197" s="150">
        <f t="shared" si="77"/>
        <v>0</v>
      </c>
      <c r="Q197" s="150">
        <f t="shared" si="77"/>
        <v>4800</v>
      </c>
      <c r="R197" s="32"/>
    </row>
    <row r="198" spans="1:18" s="10" customFormat="1" ht="12.75">
      <c r="A198" s="11">
        <v>2711</v>
      </c>
      <c r="B198" s="12" t="s">
        <v>42</v>
      </c>
      <c r="C198" s="164">
        <v>11701</v>
      </c>
      <c r="D198" s="164" t="s">
        <v>72</v>
      </c>
      <c r="E198" s="17"/>
      <c r="F198" s="17">
        <v>4800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9">
        <f>SUM(E198:P198)</f>
        <v>4800</v>
      </c>
      <c r="R198" s="32"/>
    </row>
    <row r="199" spans="1:18" s="10" customFormat="1" ht="12.75">
      <c r="A199" s="183">
        <v>3000</v>
      </c>
      <c r="B199" s="149" t="s">
        <v>43</v>
      </c>
      <c r="C199" s="144"/>
      <c r="D199" s="144"/>
      <c r="E199" s="147">
        <f>+E200+E205+E208+E210</f>
        <v>700</v>
      </c>
      <c r="F199" s="147">
        <f aca="true" t="shared" si="78" ref="F199:Q199">+F200+F205+F208+F210</f>
        <v>3700</v>
      </c>
      <c r="G199" s="147">
        <f t="shared" si="78"/>
        <v>700</v>
      </c>
      <c r="H199" s="147">
        <f t="shared" si="78"/>
        <v>2700</v>
      </c>
      <c r="I199" s="147">
        <f t="shared" si="78"/>
        <v>700</v>
      </c>
      <c r="J199" s="147">
        <f t="shared" si="78"/>
        <v>700</v>
      </c>
      <c r="K199" s="147">
        <f t="shared" si="78"/>
        <v>700</v>
      </c>
      <c r="L199" s="147">
        <f t="shared" si="78"/>
        <v>6700</v>
      </c>
      <c r="M199" s="147">
        <f t="shared" si="78"/>
        <v>2700</v>
      </c>
      <c r="N199" s="147">
        <f t="shared" si="78"/>
        <v>700</v>
      </c>
      <c r="O199" s="147">
        <f t="shared" si="78"/>
        <v>1000</v>
      </c>
      <c r="P199" s="147">
        <f t="shared" si="78"/>
        <v>1000</v>
      </c>
      <c r="Q199" s="147">
        <f t="shared" si="78"/>
        <v>22000</v>
      </c>
      <c r="R199" s="32"/>
    </row>
    <row r="200" spans="1:18" s="10" customFormat="1" ht="12.75">
      <c r="A200" s="183">
        <v>3300</v>
      </c>
      <c r="B200" s="149" t="s">
        <v>44</v>
      </c>
      <c r="C200" s="183"/>
      <c r="D200" s="149"/>
      <c r="E200" s="184">
        <f>SUM(E201:E204)</f>
        <v>0</v>
      </c>
      <c r="F200" s="184">
        <f aca="true" t="shared" si="79" ref="F200:Q200">SUM(F201:F204)</f>
        <v>3000</v>
      </c>
      <c r="G200" s="184">
        <f t="shared" si="79"/>
        <v>0</v>
      </c>
      <c r="H200" s="184">
        <f t="shared" si="79"/>
        <v>0</v>
      </c>
      <c r="I200" s="184">
        <f t="shared" si="79"/>
        <v>0</v>
      </c>
      <c r="J200" s="184">
        <f t="shared" si="79"/>
        <v>0</v>
      </c>
      <c r="K200" s="184">
        <f t="shared" si="79"/>
        <v>0</v>
      </c>
      <c r="L200" s="184">
        <f t="shared" si="79"/>
        <v>3000</v>
      </c>
      <c r="M200" s="184">
        <f t="shared" si="79"/>
        <v>0</v>
      </c>
      <c r="N200" s="184">
        <f t="shared" si="79"/>
        <v>0</v>
      </c>
      <c r="O200" s="184">
        <f t="shared" si="79"/>
        <v>0</v>
      </c>
      <c r="P200" s="184">
        <f t="shared" si="79"/>
        <v>0</v>
      </c>
      <c r="Q200" s="184">
        <f t="shared" si="79"/>
        <v>6000</v>
      </c>
      <c r="R200" s="32"/>
    </row>
    <row r="201" spans="1:18" s="10" customFormat="1" ht="12.75">
      <c r="A201" s="11">
        <v>3311</v>
      </c>
      <c r="B201" s="12" t="s">
        <v>45</v>
      </c>
      <c r="C201" s="164">
        <v>11701</v>
      </c>
      <c r="D201" s="164" t="s">
        <v>72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9">
        <f>SUM(E201:P201)</f>
        <v>0</v>
      </c>
      <c r="R201" s="32"/>
    </row>
    <row r="202" spans="1:18" s="10" customFormat="1" ht="12.75">
      <c r="A202" s="11">
        <v>3321</v>
      </c>
      <c r="B202" s="12" t="s">
        <v>46</v>
      </c>
      <c r="C202" s="164">
        <v>11701</v>
      </c>
      <c r="D202" s="164" t="s">
        <v>72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9">
        <f>SUM(E202:P202)</f>
        <v>0</v>
      </c>
      <c r="R202" s="32"/>
    </row>
    <row r="203" spans="1:18" s="10" customFormat="1" ht="25.5">
      <c r="A203" s="11">
        <v>3331</v>
      </c>
      <c r="B203" s="12" t="s">
        <v>47</v>
      </c>
      <c r="C203" s="164">
        <v>11701</v>
      </c>
      <c r="D203" s="164" t="s">
        <v>72</v>
      </c>
      <c r="E203" s="17"/>
      <c r="F203" s="17"/>
      <c r="G203" s="17"/>
      <c r="H203" s="17">
        <v>0</v>
      </c>
      <c r="I203" s="17"/>
      <c r="J203" s="17"/>
      <c r="K203" s="17"/>
      <c r="L203" s="17"/>
      <c r="M203" s="17">
        <v>0</v>
      </c>
      <c r="N203" s="17"/>
      <c r="O203" s="17"/>
      <c r="P203" s="17"/>
      <c r="Q203" s="19">
        <f>SUM(E203:P203)</f>
        <v>0</v>
      </c>
      <c r="R203" s="32"/>
    </row>
    <row r="204" spans="1:18" s="10" customFormat="1" ht="12.75">
      <c r="A204" s="11">
        <v>3341</v>
      </c>
      <c r="B204" s="12" t="s">
        <v>111</v>
      </c>
      <c r="C204" s="164">
        <v>11701</v>
      </c>
      <c r="D204" s="164" t="s">
        <v>72</v>
      </c>
      <c r="E204" s="17"/>
      <c r="F204" s="17">
        <v>3000</v>
      </c>
      <c r="G204" s="17"/>
      <c r="H204" s="17"/>
      <c r="I204" s="17"/>
      <c r="J204" s="17"/>
      <c r="K204" s="17"/>
      <c r="L204" s="17">
        <v>3000</v>
      </c>
      <c r="M204" s="17"/>
      <c r="N204" s="17"/>
      <c r="O204" s="17"/>
      <c r="P204" s="17"/>
      <c r="Q204" s="19">
        <f>SUM(E204:P204)</f>
        <v>6000</v>
      </c>
      <c r="R204" s="32"/>
    </row>
    <row r="205" spans="1:18" s="10" customFormat="1" ht="12.75">
      <c r="A205" s="183">
        <v>3500</v>
      </c>
      <c r="B205" s="149" t="s">
        <v>49</v>
      </c>
      <c r="C205" s="183"/>
      <c r="D205" s="149"/>
      <c r="E205" s="184">
        <f>SUM(E206:E207)</f>
        <v>0</v>
      </c>
      <c r="F205" s="184">
        <f aca="true" t="shared" si="80" ref="F205:Q205">SUM(F206:F207)</f>
        <v>0</v>
      </c>
      <c r="G205" s="184">
        <f t="shared" si="80"/>
        <v>0</v>
      </c>
      <c r="H205" s="184">
        <f t="shared" si="80"/>
        <v>2000</v>
      </c>
      <c r="I205" s="184">
        <f t="shared" si="80"/>
        <v>0</v>
      </c>
      <c r="J205" s="184">
        <f t="shared" si="80"/>
        <v>0</v>
      </c>
      <c r="K205" s="184">
        <f t="shared" si="80"/>
        <v>0</v>
      </c>
      <c r="L205" s="184">
        <f t="shared" si="80"/>
        <v>0</v>
      </c>
      <c r="M205" s="184">
        <f t="shared" si="80"/>
        <v>2000</v>
      </c>
      <c r="N205" s="184">
        <f t="shared" si="80"/>
        <v>0</v>
      </c>
      <c r="O205" s="184">
        <f t="shared" si="80"/>
        <v>0</v>
      </c>
      <c r="P205" s="184">
        <f t="shared" si="80"/>
        <v>0</v>
      </c>
      <c r="Q205" s="184">
        <f t="shared" si="80"/>
        <v>4000</v>
      </c>
      <c r="R205" s="32"/>
    </row>
    <row r="206" spans="1:18" s="10" customFormat="1" ht="12.75">
      <c r="A206" s="11">
        <v>3511</v>
      </c>
      <c r="B206" s="12" t="s">
        <v>50</v>
      </c>
      <c r="C206" s="164">
        <v>11701</v>
      </c>
      <c r="D206" s="164" t="s">
        <v>72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9"/>
      <c r="R206" s="32"/>
    </row>
    <row r="207" spans="1:18" s="10" customFormat="1" ht="25.5">
      <c r="A207" s="11">
        <v>3531</v>
      </c>
      <c r="B207" s="12" t="s">
        <v>51</v>
      </c>
      <c r="C207" s="164">
        <v>11701</v>
      </c>
      <c r="D207" s="164" t="s">
        <v>72</v>
      </c>
      <c r="E207" s="17"/>
      <c r="F207" s="17"/>
      <c r="G207" s="17"/>
      <c r="H207" s="17">
        <v>2000</v>
      </c>
      <c r="I207" s="17"/>
      <c r="J207" s="17"/>
      <c r="K207" s="17"/>
      <c r="L207" s="17"/>
      <c r="M207" s="17">
        <v>2000</v>
      </c>
      <c r="N207" s="17"/>
      <c r="O207" s="17"/>
      <c r="P207" s="17"/>
      <c r="Q207" s="19">
        <f>SUM(E207:P207)</f>
        <v>4000</v>
      </c>
      <c r="R207" s="32"/>
    </row>
    <row r="208" spans="1:18" s="10" customFormat="1" ht="12.75">
      <c r="A208" s="183">
        <v>3600</v>
      </c>
      <c r="B208" s="149" t="s">
        <v>52</v>
      </c>
      <c r="C208" s="183"/>
      <c r="D208" s="149"/>
      <c r="E208" s="184">
        <f>SUM(E209)</f>
        <v>0</v>
      </c>
      <c r="F208" s="184">
        <f aca="true" t="shared" si="81" ref="F208:Q208">SUM(F209)</f>
        <v>0</v>
      </c>
      <c r="G208" s="184">
        <f t="shared" si="81"/>
        <v>0</v>
      </c>
      <c r="H208" s="184">
        <f t="shared" si="81"/>
        <v>0</v>
      </c>
      <c r="I208" s="184">
        <f t="shared" si="81"/>
        <v>0</v>
      </c>
      <c r="J208" s="184">
        <f t="shared" si="81"/>
        <v>0</v>
      </c>
      <c r="K208" s="184">
        <f t="shared" si="81"/>
        <v>0</v>
      </c>
      <c r="L208" s="184">
        <f t="shared" si="81"/>
        <v>0</v>
      </c>
      <c r="M208" s="184">
        <f t="shared" si="81"/>
        <v>0</v>
      </c>
      <c r="N208" s="184">
        <f t="shared" si="81"/>
        <v>0</v>
      </c>
      <c r="O208" s="184">
        <f t="shared" si="81"/>
        <v>0</v>
      </c>
      <c r="P208" s="184">
        <f t="shared" si="81"/>
        <v>0</v>
      </c>
      <c r="Q208" s="184">
        <f t="shared" si="81"/>
        <v>0</v>
      </c>
      <c r="R208" s="32"/>
    </row>
    <row r="209" spans="1:18" s="10" customFormat="1" ht="12.75">
      <c r="A209" s="11">
        <v>3621</v>
      </c>
      <c r="B209" s="12" t="s">
        <v>53</v>
      </c>
      <c r="C209" s="164">
        <v>11701</v>
      </c>
      <c r="D209" s="164" t="s">
        <v>72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9">
        <f>SUM(E209:P209)</f>
        <v>0</v>
      </c>
      <c r="R209" s="32"/>
    </row>
    <row r="210" spans="1:18" s="10" customFormat="1" ht="12.75">
      <c r="A210" s="183">
        <v>3700</v>
      </c>
      <c r="B210" s="149" t="s">
        <v>54</v>
      </c>
      <c r="C210" s="183"/>
      <c r="D210" s="149"/>
      <c r="E210" s="184">
        <f>SUM(E211:E213)</f>
        <v>700</v>
      </c>
      <c r="F210" s="184">
        <f aca="true" t="shared" si="82" ref="F210:Q210">SUM(F211:F213)</f>
        <v>700</v>
      </c>
      <c r="G210" s="184">
        <f t="shared" si="82"/>
        <v>700</v>
      </c>
      <c r="H210" s="184">
        <f t="shared" si="82"/>
        <v>700</v>
      </c>
      <c r="I210" s="184">
        <f t="shared" si="82"/>
        <v>700</v>
      </c>
      <c r="J210" s="184">
        <f t="shared" si="82"/>
        <v>700</v>
      </c>
      <c r="K210" s="184">
        <f t="shared" si="82"/>
        <v>700</v>
      </c>
      <c r="L210" s="184">
        <f t="shared" si="82"/>
        <v>3700</v>
      </c>
      <c r="M210" s="184">
        <f t="shared" si="82"/>
        <v>700</v>
      </c>
      <c r="N210" s="184">
        <f t="shared" si="82"/>
        <v>700</v>
      </c>
      <c r="O210" s="184">
        <f t="shared" si="82"/>
        <v>1000</v>
      </c>
      <c r="P210" s="184">
        <f t="shared" si="82"/>
        <v>1000</v>
      </c>
      <c r="Q210" s="184">
        <f t="shared" si="82"/>
        <v>12000</v>
      </c>
      <c r="R210" s="32"/>
    </row>
    <row r="211" spans="1:18" s="10" customFormat="1" ht="12.75">
      <c r="A211" s="11">
        <v>3721</v>
      </c>
      <c r="B211" s="12" t="s">
        <v>55</v>
      </c>
      <c r="C211" s="11">
        <v>11701</v>
      </c>
      <c r="D211" s="12" t="s">
        <v>72</v>
      </c>
      <c r="E211" s="185">
        <v>300</v>
      </c>
      <c r="F211" s="185">
        <v>300</v>
      </c>
      <c r="G211" s="185">
        <v>300</v>
      </c>
      <c r="H211" s="185">
        <v>300</v>
      </c>
      <c r="I211" s="185">
        <v>300</v>
      </c>
      <c r="J211" s="185">
        <v>300</v>
      </c>
      <c r="K211" s="185">
        <v>300</v>
      </c>
      <c r="L211" s="185">
        <v>300</v>
      </c>
      <c r="M211" s="185">
        <v>300</v>
      </c>
      <c r="N211" s="185">
        <v>300</v>
      </c>
      <c r="O211" s="185">
        <v>500</v>
      </c>
      <c r="P211" s="185">
        <v>500</v>
      </c>
      <c r="Q211" s="19">
        <f>SUM(E211:P211)</f>
        <v>4000</v>
      </c>
      <c r="R211" s="32"/>
    </row>
    <row r="212" spans="1:18" s="10" customFormat="1" ht="25.5">
      <c r="A212" s="11">
        <v>3751</v>
      </c>
      <c r="B212" s="12" t="s">
        <v>56</v>
      </c>
      <c r="C212" s="164">
        <v>11701</v>
      </c>
      <c r="D212" s="164" t="s">
        <v>72</v>
      </c>
      <c r="E212" s="17">
        <v>400</v>
      </c>
      <c r="F212" s="17">
        <v>400</v>
      </c>
      <c r="G212" s="17">
        <v>400</v>
      </c>
      <c r="H212" s="17">
        <v>400</v>
      </c>
      <c r="I212" s="17">
        <v>400</v>
      </c>
      <c r="J212" s="17">
        <v>400</v>
      </c>
      <c r="K212" s="17">
        <v>400</v>
      </c>
      <c r="L212" s="17">
        <v>400</v>
      </c>
      <c r="M212" s="17">
        <v>400</v>
      </c>
      <c r="N212" s="17">
        <v>400</v>
      </c>
      <c r="O212" s="17">
        <v>500</v>
      </c>
      <c r="P212" s="17">
        <v>500</v>
      </c>
      <c r="Q212" s="19">
        <f>SUM(E212:P212)</f>
        <v>5000</v>
      </c>
      <c r="R212" s="32"/>
    </row>
    <row r="213" spans="1:18" s="10" customFormat="1" ht="12.75">
      <c r="A213" s="11">
        <v>3791</v>
      </c>
      <c r="B213" s="12" t="s">
        <v>57</v>
      </c>
      <c r="C213" s="164">
        <v>11701</v>
      </c>
      <c r="D213" s="164" t="s">
        <v>72</v>
      </c>
      <c r="E213" s="17"/>
      <c r="F213" s="17"/>
      <c r="G213" s="17"/>
      <c r="H213" s="17"/>
      <c r="I213" s="17"/>
      <c r="J213" s="17"/>
      <c r="K213" s="17"/>
      <c r="L213" s="17">
        <v>3000</v>
      </c>
      <c r="M213" s="17"/>
      <c r="N213" s="17"/>
      <c r="O213" s="17"/>
      <c r="P213" s="17"/>
      <c r="Q213" s="19">
        <f>SUM(E213:P213)</f>
        <v>3000</v>
      </c>
      <c r="R213" s="32"/>
    </row>
    <row r="214" spans="1:18" s="10" customFormat="1" ht="12.75">
      <c r="A214" s="212">
        <v>6000</v>
      </c>
      <c r="B214" s="212" t="s">
        <v>112</v>
      </c>
      <c r="C214" s="164"/>
      <c r="D214" s="164"/>
      <c r="E214" s="17">
        <f>+E215</f>
        <v>0</v>
      </c>
      <c r="F214" s="17">
        <f aca="true" t="shared" si="83" ref="F214:Q214">+F215</f>
        <v>0</v>
      </c>
      <c r="G214" s="17">
        <f t="shared" si="83"/>
        <v>0</v>
      </c>
      <c r="H214" s="17">
        <f t="shared" si="83"/>
        <v>0</v>
      </c>
      <c r="I214" s="17">
        <f t="shared" si="83"/>
        <v>0</v>
      </c>
      <c r="J214" s="17">
        <f t="shared" si="83"/>
        <v>0</v>
      </c>
      <c r="K214" s="17">
        <f t="shared" si="83"/>
        <v>0</v>
      </c>
      <c r="L214" s="17">
        <f t="shared" si="83"/>
        <v>0</v>
      </c>
      <c r="M214" s="17">
        <f t="shared" si="83"/>
        <v>0</v>
      </c>
      <c r="N214" s="17">
        <f t="shared" si="83"/>
        <v>0</v>
      </c>
      <c r="O214" s="17">
        <f t="shared" si="83"/>
        <v>0</v>
      </c>
      <c r="P214" s="17">
        <f t="shared" si="83"/>
        <v>0</v>
      </c>
      <c r="Q214" s="17">
        <f t="shared" si="83"/>
        <v>0</v>
      </c>
      <c r="R214" s="32"/>
    </row>
    <row r="215" spans="1:18" s="10" customFormat="1" ht="12.75">
      <c r="A215" s="221">
        <v>6200</v>
      </c>
      <c r="B215" s="212" t="s">
        <v>113</v>
      </c>
      <c r="C215" s="164"/>
      <c r="D215" s="164"/>
      <c r="E215" s="17">
        <f>SUM(E216)</f>
        <v>0</v>
      </c>
      <c r="F215" s="17">
        <f aca="true" t="shared" si="84" ref="F215:Q215">SUM(F216)</f>
        <v>0</v>
      </c>
      <c r="G215" s="17">
        <f t="shared" si="84"/>
        <v>0</v>
      </c>
      <c r="H215" s="17">
        <f t="shared" si="84"/>
        <v>0</v>
      </c>
      <c r="I215" s="17">
        <f t="shared" si="84"/>
        <v>0</v>
      </c>
      <c r="J215" s="17">
        <f t="shared" si="84"/>
        <v>0</v>
      </c>
      <c r="K215" s="17">
        <f t="shared" si="84"/>
        <v>0</v>
      </c>
      <c r="L215" s="17">
        <f t="shared" si="84"/>
        <v>0</v>
      </c>
      <c r="M215" s="17">
        <f t="shared" si="84"/>
        <v>0</v>
      </c>
      <c r="N215" s="17">
        <f t="shared" si="84"/>
        <v>0</v>
      </c>
      <c r="O215" s="17">
        <f t="shared" si="84"/>
        <v>0</v>
      </c>
      <c r="P215" s="17">
        <f t="shared" si="84"/>
        <v>0</v>
      </c>
      <c r="Q215" s="17">
        <f t="shared" si="84"/>
        <v>0</v>
      </c>
      <c r="R215" s="32"/>
    </row>
    <row r="216" spans="1:18" s="10" customFormat="1" ht="12.75">
      <c r="A216" s="222">
        <v>6241</v>
      </c>
      <c r="B216" s="34" t="s">
        <v>114</v>
      </c>
      <c r="C216" s="164">
        <v>11701</v>
      </c>
      <c r="D216" s="164" t="s">
        <v>72</v>
      </c>
      <c r="E216" s="17"/>
      <c r="F216" s="17"/>
      <c r="G216" s="17"/>
      <c r="H216" s="17"/>
      <c r="I216" s="17"/>
      <c r="J216" s="17">
        <v>0</v>
      </c>
      <c r="K216" s="17"/>
      <c r="L216" s="17"/>
      <c r="M216" s="17"/>
      <c r="N216" s="17"/>
      <c r="O216" s="17"/>
      <c r="P216" s="17"/>
      <c r="Q216" s="19">
        <f>SUM(E216:P216)</f>
        <v>0</v>
      </c>
      <c r="R216" s="32"/>
    </row>
    <row r="217" spans="1:18" s="10" customFormat="1" ht="15">
      <c r="A217" s="14"/>
      <c r="B217" s="151" t="s">
        <v>115</v>
      </c>
      <c r="C217" s="181"/>
      <c r="D217" s="181"/>
      <c r="E217" s="169">
        <f aca="true" t="shared" si="85" ref="E217:Q217">+E218+E229+E249++E269+E272</f>
        <v>45792.03</v>
      </c>
      <c r="F217" s="169">
        <f t="shared" si="85"/>
        <v>233199.7</v>
      </c>
      <c r="G217" s="169">
        <f t="shared" si="85"/>
        <v>108699.7</v>
      </c>
      <c r="H217" s="169">
        <f t="shared" si="85"/>
        <v>118520.7</v>
      </c>
      <c r="I217" s="169">
        <f t="shared" si="85"/>
        <v>112199.7</v>
      </c>
      <c r="J217" s="169">
        <f t="shared" si="85"/>
        <v>115063.81999999999</v>
      </c>
      <c r="K217" s="169">
        <f t="shared" si="85"/>
        <v>88520.68000000001</v>
      </c>
      <c r="L217" s="169">
        <f t="shared" si="85"/>
        <v>92971.03</v>
      </c>
      <c r="M217" s="169">
        <f t="shared" si="85"/>
        <v>59471.03</v>
      </c>
      <c r="N217" s="169">
        <f t="shared" si="85"/>
        <v>691596.92</v>
      </c>
      <c r="O217" s="169">
        <f t="shared" si="85"/>
        <v>58835.15</v>
      </c>
      <c r="P217" s="169">
        <f t="shared" si="85"/>
        <v>92112.24999999999</v>
      </c>
      <c r="Q217" s="169">
        <f t="shared" si="85"/>
        <v>1816982.71</v>
      </c>
      <c r="R217" s="35"/>
    </row>
    <row r="218" spans="1:18" s="10" customFormat="1" ht="12.75">
      <c r="A218" s="177">
        <v>1000</v>
      </c>
      <c r="B218" s="179" t="s">
        <v>29</v>
      </c>
      <c r="C218" s="193"/>
      <c r="D218" s="193"/>
      <c r="E218" s="157">
        <f>+E219+E222+E225</f>
        <v>27980.199999999997</v>
      </c>
      <c r="F218" s="157">
        <f aca="true" t="shared" si="86" ref="F218:Q218">+F219+F222+F225</f>
        <v>27980.199999999997</v>
      </c>
      <c r="G218" s="157">
        <f t="shared" si="86"/>
        <v>27980.199999999997</v>
      </c>
      <c r="H218" s="157">
        <f t="shared" si="86"/>
        <v>27980.199999999997</v>
      </c>
      <c r="I218" s="157">
        <f t="shared" si="86"/>
        <v>27980.199999999997</v>
      </c>
      <c r="J218" s="157">
        <f t="shared" si="86"/>
        <v>33844.32</v>
      </c>
      <c r="K218" s="157">
        <f t="shared" si="86"/>
        <v>27980.199999999997</v>
      </c>
      <c r="L218" s="157">
        <f t="shared" si="86"/>
        <v>27980.199999999997</v>
      </c>
      <c r="M218" s="157">
        <f t="shared" si="86"/>
        <v>27980.199999999997</v>
      </c>
      <c r="N218" s="157">
        <f t="shared" si="86"/>
        <v>27980.199999999997</v>
      </c>
      <c r="O218" s="157">
        <f t="shared" si="86"/>
        <v>33844.32</v>
      </c>
      <c r="P218" s="157">
        <f t="shared" si="86"/>
        <v>86621.37999999999</v>
      </c>
      <c r="Q218" s="157">
        <f t="shared" si="86"/>
        <v>406131.82</v>
      </c>
      <c r="R218" s="32"/>
    </row>
    <row r="219" spans="1:18" s="10" customFormat="1" ht="12.75">
      <c r="A219" s="144">
        <v>1200</v>
      </c>
      <c r="B219" s="145" t="s">
        <v>116</v>
      </c>
      <c r="C219" s="193"/>
      <c r="D219" s="193"/>
      <c r="E219" s="157">
        <f>SUM(E220:E221)</f>
        <v>20450.94</v>
      </c>
      <c r="F219" s="157">
        <f aca="true" t="shared" si="87" ref="F219:Q219">SUM(F220:F221)</f>
        <v>20450.94</v>
      </c>
      <c r="G219" s="157">
        <f t="shared" si="87"/>
        <v>20450.94</v>
      </c>
      <c r="H219" s="157">
        <f t="shared" si="87"/>
        <v>20450.94</v>
      </c>
      <c r="I219" s="157">
        <f t="shared" si="87"/>
        <v>20450.94</v>
      </c>
      <c r="J219" s="157">
        <f t="shared" si="87"/>
        <v>20450.94</v>
      </c>
      <c r="K219" s="157">
        <f t="shared" si="87"/>
        <v>20450.94</v>
      </c>
      <c r="L219" s="157">
        <f t="shared" si="87"/>
        <v>20450.94</v>
      </c>
      <c r="M219" s="157">
        <f t="shared" si="87"/>
        <v>20450.94</v>
      </c>
      <c r="N219" s="157">
        <f t="shared" si="87"/>
        <v>20450.94</v>
      </c>
      <c r="O219" s="157">
        <f t="shared" si="87"/>
        <v>20450.94</v>
      </c>
      <c r="P219" s="157">
        <f t="shared" si="87"/>
        <v>20450.94</v>
      </c>
      <c r="Q219" s="157">
        <f t="shared" si="87"/>
        <v>245411.28</v>
      </c>
      <c r="R219" s="32"/>
    </row>
    <row r="220" spans="1:18" s="10" customFormat="1" ht="12.75">
      <c r="A220" s="162">
        <v>1212</v>
      </c>
      <c r="B220" s="163" t="s">
        <v>117</v>
      </c>
      <c r="C220" s="164">
        <v>41706</v>
      </c>
      <c r="D220" s="164" t="s">
        <v>72</v>
      </c>
      <c r="E220" s="17">
        <v>10079.97</v>
      </c>
      <c r="F220" s="17">
        <v>10079.97</v>
      </c>
      <c r="G220" s="17">
        <v>10079.97</v>
      </c>
      <c r="H220" s="17">
        <v>10079.97</v>
      </c>
      <c r="I220" s="17">
        <v>10079.97</v>
      </c>
      <c r="J220" s="17">
        <v>10079.97</v>
      </c>
      <c r="K220" s="17">
        <v>10079.97</v>
      </c>
      <c r="L220" s="17">
        <v>10079.97</v>
      </c>
      <c r="M220" s="17">
        <v>10079.97</v>
      </c>
      <c r="N220" s="17">
        <v>10079.97</v>
      </c>
      <c r="O220" s="17">
        <v>10079.97</v>
      </c>
      <c r="P220" s="17">
        <v>10079.97</v>
      </c>
      <c r="Q220" s="19">
        <f>SUM(E220:P220)</f>
        <v>120959.64</v>
      </c>
      <c r="R220" s="32"/>
    </row>
    <row r="221" spans="1:18" s="10" customFormat="1" ht="12.75">
      <c r="A221" s="11">
        <v>1221</v>
      </c>
      <c r="B221" s="12" t="s">
        <v>118</v>
      </c>
      <c r="C221" s="164">
        <v>41706</v>
      </c>
      <c r="D221" s="164" t="s">
        <v>72</v>
      </c>
      <c r="E221" s="17">
        <v>10370.97</v>
      </c>
      <c r="F221" s="17">
        <v>10370.97</v>
      </c>
      <c r="G221" s="17">
        <v>10370.97</v>
      </c>
      <c r="H221" s="17">
        <v>10370.97</v>
      </c>
      <c r="I221" s="17">
        <v>10370.97</v>
      </c>
      <c r="J221" s="17">
        <v>10370.97</v>
      </c>
      <c r="K221" s="17">
        <v>10370.97</v>
      </c>
      <c r="L221" s="17">
        <v>10370.97</v>
      </c>
      <c r="M221" s="17">
        <v>10370.97</v>
      </c>
      <c r="N221" s="17">
        <v>10370.97</v>
      </c>
      <c r="O221" s="17">
        <v>10370.97</v>
      </c>
      <c r="P221" s="17">
        <v>10370.97</v>
      </c>
      <c r="Q221" s="19">
        <f>SUM(E221:P221)</f>
        <v>124451.64</v>
      </c>
      <c r="R221" s="32"/>
    </row>
    <row r="222" spans="1:18" s="10" customFormat="1" ht="12.75">
      <c r="A222" s="153">
        <v>1300</v>
      </c>
      <c r="B222" s="21" t="s">
        <v>65</v>
      </c>
      <c r="C222" s="187"/>
      <c r="D222" s="187"/>
      <c r="E222" s="143">
        <f>SUM(E223:E224)</f>
        <v>0</v>
      </c>
      <c r="F222" s="143">
        <f aca="true" t="shared" si="88" ref="F222:Q222">SUM(F223:F224)</f>
        <v>0</v>
      </c>
      <c r="G222" s="143">
        <f t="shared" si="88"/>
        <v>0</v>
      </c>
      <c r="H222" s="143">
        <f t="shared" si="88"/>
        <v>0</v>
      </c>
      <c r="I222" s="143">
        <f t="shared" si="88"/>
        <v>0</v>
      </c>
      <c r="J222" s="143">
        <f t="shared" si="88"/>
        <v>5864.12</v>
      </c>
      <c r="K222" s="143">
        <f t="shared" si="88"/>
        <v>0</v>
      </c>
      <c r="L222" s="143">
        <f t="shared" si="88"/>
        <v>0</v>
      </c>
      <c r="M222" s="143">
        <f t="shared" si="88"/>
        <v>0</v>
      </c>
      <c r="N222" s="143">
        <f t="shared" si="88"/>
        <v>0</v>
      </c>
      <c r="O222" s="143">
        <f t="shared" si="88"/>
        <v>5864.12</v>
      </c>
      <c r="P222" s="143">
        <f t="shared" si="88"/>
        <v>58641.18</v>
      </c>
      <c r="Q222" s="143">
        <f t="shared" si="88"/>
        <v>70369.42</v>
      </c>
      <c r="R222" s="32"/>
    </row>
    <row r="223" spans="1:18" s="10" customFormat="1" ht="12.75">
      <c r="A223" s="14">
        <v>1321</v>
      </c>
      <c r="B223" s="15" t="s">
        <v>66</v>
      </c>
      <c r="C223" s="164">
        <v>41706</v>
      </c>
      <c r="D223" s="164" t="s">
        <v>72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89">
        <v>5864.12</v>
      </c>
      <c r="K223" s="17">
        <v>0</v>
      </c>
      <c r="L223" s="17">
        <v>0</v>
      </c>
      <c r="M223" s="17">
        <v>0</v>
      </c>
      <c r="N223" s="17">
        <v>0</v>
      </c>
      <c r="O223" s="189">
        <v>5864.12</v>
      </c>
      <c r="P223" s="17">
        <v>0</v>
      </c>
      <c r="Q223" s="19">
        <f>SUM(E223:P223)</f>
        <v>11728.24</v>
      </c>
      <c r="R223" s="32"/>
    </row>
    <row r="224" spans="1:18" s="10" customFormat="1" ht="12.75">
      <c r="A224" s="14">
        <v>1323</v>
      </c>
      <c r="B224" s="15" t="s">
        <v>67</v>
      </c>
      <c r="C224" s="164">
        <v>41706</v>
      </c>
      <c r="D224" s="164" t="s">
        <v>72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58641.18</v>
      </c>
      <c r="Q224" s="19">
        <f>SUM(E224:P224)</f>
        <v>58641.18</v>
      </c>
      <c r="R224" s="32"/>
    </row>
    <row r="225" spans="1:18" s="10" customFormat="1" ht="12.75">
      <c r="A225" s="154">
        <v>1400</v>
      </c>
      <c r="B225" s="155" t="s">
        <v>68</v>
      </c>
      <c r="C225" s="187"/>
      <c r="D225" s="187"/>
      <c r="E225" s="143">
        <f>SUM(E226:E228)</f>
        <v>7529.26</v>
      </c>
      <c r="F225" s="143">
        <f aca="true" t="shared" si="89" ref="F225:Q225">SUM(F226:F228)</f>
        <v>7529.26</v>
      </c>
      <c r="G225" s="143">
        <f t="shared" si="89"/>
        <v>7529.26</v>
      </c>
      <c r="H225" s="143">
        <f t="shared" si="89"/>
        <v>7529.26</v>
      </c>
      <c r="I225" s="143">
        <f t="shared" si="89"/>
        <v>7529.26</v>
      </c>
      <c r="J225" s="143">
        <f t="shared" si="89"/>
        <v>7529.26</v>
      </c>
      <c r="K225" s="143">
        <f t="shared" si="89"/>
        <v>7529.26</v>
      </c>
      <c r="L225" s="143">
        <f t="shared" si="89"/>
        <v>7529.26</v>
      </c>
      <c r="M225" s="143">
        <f t="shared" si="89"/>
        <v>7529.26</v>
      </c>
      <c r="N225" s="143">
        <f t="shared" si="89"/>
        <v>7529.26</v>
      </c>
      <c r="O225" s="143">
        <f t="shared" si="89"/>
        <v>7529.26</v>
      </c>
      <c r="P225" s="143">
        <f t="shared" si="89"/>
        <v>7529.26</v>
      </c>
      <c r="Q225" s="143">
        <f t="shared" si="89"/>
        <v>90351.11999999998</v>
      </c>
      <c r="R225" s="32"/>
    </row>
    <row r="226" spans="1:18" s="10" customFormat="1" ht="12.75">
      <c r="A226" s="14">
        <v>1413</v>
      </c>
      <c r="B226" s="15" t="s">
        <v>69</v>
      </c>
      <c r="C226" s="164">
        <v>41706</v>
      </c>
      <c r="D226" s="164" t="s">
        <v>72</v>
      </c>
      <c r="E226" s="17">
        <v>4776.57</v>
      </c>
      <c r="F226" s="17">
        <v>4776.57</v>
      </c>
      <c r="G226" s="17">
        <v>4776.57</v>
      </c>
      <c r="H226" s="17">
        <v>4776.57</v>
      </c>
      <c r="I226" s="17">
        <v>4776.57</v>
      </c>
      <c r="J226" s="17">
        <v>4776.57</v>
      </c>
      <c r="K226" s="17">
        <v>4776.57</v>
      </c>
      <c r="L226" s="17">
        <v>4776.57</v>
      </c>
      <c r="M226" s="17">
        <v>4776.57</v>
      </c>
      <c r="N226" s="17">
        <v>4776.57</v>
      </c>
      <c r="O226" s="17">
        <v>4776.57</v>
      </c>
      <c r="P226" s="17">
        <v>4776.57</v>
      </c>
      <c r="Q226" s="19">
        <f>SUM(E226:P226)</f>
        <v>57318.84</v>
      </c>
      <c r="R226" s="32"/>
    </row>
    <row r="227" spans="1:18" s="10" customFormat="1" ht="12.75">
      <c r="A227" s="14">
        <v>1421</v>
      </c>
      <c r="B227" s="15" t="s">
        <v>70</v>
      </c>
      <c r="C227" s="164">
        <v>41706</v>
      </c>
      <c r="D227" s="164" t="s">
        <v>72</v>
      </c>
      <c r="E227" s="17">
        <v>1966.21</v>
      </c>
      <c r="F227" s="17">
        <v>1966.21</v>
      </c>
      <c r="G227" s="17">
        <v>1966.21</v>
      </c>
      <c r="H227" s="17">
        <v>1966.21</v>
      </c>
      <c r="I227" s="17">
        <v>1966.21</v>
      </c>
      <c r="J227" s="17">
        <v>1966.21</v>
      </c>
      <c r="K227" s="17">
        <v>1966.21</v>
      </c>
      <c r="L227" s="17">
        <v>1966.21</v>
      </c>
      <c r="M227" s="17">
        <v>1966.21</v>
      </c>
      <c r="N227" s="17">
        <v>1966.21</v>
      </c>
      <c r="O227" s="17">
        <v>1966.21</v>
      </c>
      <c r="P227" s="17">
        <v>1966.21</v>
      </c>
      <c r="Q227" s="19">
        <f>SUM(E227:P227)</f>
        <v>23594.519999999993</v>
      </c>
      <c r="R227" s="32"/>
    </row>
    <row r="228" spans="1:18" s="10" customFormat="1" ht="12.75">
      <c r="A228" s="14">
        <v>1431</v>
      </c>
      <c r="B228" s="15" t="s">
        <v>119</v>
      </c>
      <c r="C228" s="164">
        <v>41706</v>
      </c>
      <c r="D228" s="164" t="s">
        <v>72</v>
      </c>
      <c r="E228" s="17">
        <v>786.48</v>
      </c>
      <c r="F228" s="17">
        <v>786.48</v>
      </c>
      <c r="G228" s="17">
        <v>786.48</v>
      </c>
      <c r="H228" s="17">
        <v>786.48</v>
      </c>
      <c r="I228" s="17">
        <v>786.48</v>
      </c>
      <c r="J228" s="17">
        <v>786.48</v>
      </c>
      <c r="K228" s="17">
        <v>786.48</v>
      </c>
      <c r="L228" s="17">
        <v>786.48</v>
      </c>
      <c r="M228" s="17">
        <v>786.48</v>
      </c>
      <c r="N228" s="17">
        <v>786.48</v>
      </c>
      <c r="O228" s="17">
        <v>786.48</v>
      </c>
      <c r="P228" s="17">
        <v>786.48</v>
      </c>
      <c r="Q228" s="19">
        <f>SUM(E228:P228)</f>
        <v>9437.759999999998</v>
      </c>
      <c r="R228" s="32"/>
    </row>
    <row r="229" spans="1:18" s="10" customFormat="1" ht="12.75">
      <c r="A229" s="153">
        <v>2000</v>
      </c>
      <c r="B229" s="21" t="s">
        <v>36</v>
      </c>
      <c r="C229" s="166"/>
      <c r="D229" s="166"/>
      <c r="E229" s="191">
        <f>+E230+E235+E237+E243+E245+E247</f>
        <v>9071</v>
      </c>
      <c r="F229" s="191">
        <f aca="true" t="shared" si="90" ref="F229:Q229">+F230+F235+F237+F243+F245+F247</f>
        <v>50478.67</v>
      </c>
      <c r="G229" s="191">
        <f t="shared" si="90"/>
        <v>50978.67</v>
      </c>
      <c r="H229" s="191">
        <f t="shared" si="90"/>
        <v>51799.67</v>
      </c>
      <c r="I229" s="191">
        <f t="shared" si="90"/>
        <v>50478.67</v>
      </c>
      <c r="J229" s="191">
        <f t="shared" si="90"/>
        <v>57478.67</v>
      </c>
      <c r="K229" s="191">
        <f t="shared" si="90"/>
        <v>51799.65</v>
      </c>
      <c r="L229" s="191">
        <f t="shared" si="90"/>
        <v>1250</v>
      </c>
      <c r="M229" s="191">
        <f t="shared" si="90"/>
        <v>1750</v>
      </c>
      <c r="N229" s="191">
        <f t="shared" si="90"/>
        <v>2571</v>
      </c>
      <c r="O229" s="191">
        <f t="shared" si="90"/>
        <v>1250</v>
      </c>
      <c r="P229" s="191">
        <f t="shared" si="90"/>
        <v>1750</v>
      </c>
      <c r="Q229" s="191">
        <f t="shared" si="90"/>
        <v>330656</v>
      </c>
      <c r="R229" s="32"/>
    </row>
    <row r="230" spans="1:18" s="10" customFormat="1" ht="12.75">
      <c r="A230" s="154">
        <v>2100</v>
      </c>
      <c r="B230" s="155" t="s">
        <v>120</v>
      </c>
      <c r="C230" s="165"/>
      <c r="D230" s="165"/>
      <c r="E230" s="161">
        <f>SUM(E231:E234)</f>
        <v>3321</v>
      </c>
      <c r="F230" s="161">
        <f aca="true" t="shared" si="91" ref="F230:Q230">SUM(F231:F234)</f>
        <v>0</v>
      </c>
      <c r="G230" s="161">
        <f t="shared" si="91"/>
        <v>0</v>
      </c>
      <c r="H230" s="161">
        <f t="shared" si="91"/>
        <v>1321</v>
      </c>
      <c r="I230" s="161">
        <f t="shared" si="91"/>
        <v>0</v>
      </c>
      <c r="J230" s="161">
        <f t="shared" si="91"/>
        <v>2000</v>
      </c>
      <c r="K230" s="161">
        <f t="shared" si="91"/>
        <v>1321</v>
      </c>
      <c r="L230" s="161">
        <f t="shared" si="91"/>
        <v>0</v>
      </c>
      <c r="M230" s="161">
        <f t="shared" si="91"/>
        <v>0</v>
      </c>
      <c r="N230" s="161">
        <f t="shared" si="91"/>
        <v>1321</v>
      </c>
      <c r="O230" s="161">
        <f t="shared" si="91"/>
        <v>0</v>
      </c>
      <c r="P230" s="161">
        <f t="shared" si="91"/>
        <v>0</v>
      </c>
      <c r="Q230" s="161">
        <f t="shared" si="91"/>
        <v>9284</v>
      </c>
      <c r="R230" s="32"/>
    </row>
    <row r="231" spans="1:18" s="10" customFormat="1" ht="12.75">
      <c r="A231" s="11">
        <v>2111</v>
      </c>
      <c r="B231" s="12" t="s">
        <v>38</v>
      </c>
      <c r="C231" s="164">
        <v>41706</v>
      </c>
      <c r="D231" s="164" t="s">
        <v>72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19">
        <f>SUM(E231:P231)</f>
        <v>0</v>
      </c>
      <c r="R231" s="32"/>
    </row>
    <row r="232" spans="1:18" s="10" customFormat="1" ht="12.75">
      <c r="A232" s="11">
        <v>2121</v>
      </c>
      <c r="B232" s="12" t="s">
        <v>39</v>
      </c>
      <c r="C232" s="164">
        <v>41706</v>
      </c>
      <c r="D232" s="164" t="s">
        <v>72</v>
      </c>
      <c r="E232" s="26">
        <v>571</v>
      </c>
      <c r="F232" s="26"/>
      <c r="G232" s="26"/>
      <c r="H232" s="26">
        <v>571</v>
      </c>
      <c r="I232" s="26"/>
      <c r="J232" s="26"/>
      <c r="K232" s="26">
        <v>571</v>
      </c>
      <c r="L232" s="26"/>
      <c r="M232" s="26"/>
      <c r="N232" s="26">
        <v>571</v>
      </c>
      <c r="O232" s="26"/>
      <c r="P232" s="26"/>
      <c r="Q232" s="19">
        <f>SUM(E232:P232)</f>
        <v>2284</v>
      </c>
      <c r="R232" s="32"/>
    </row>
    <row r="233" spans="1:18" s="10" customFormat="1" ht="12.75">
      <c r="A233" s="11">
        <v>2151</v>
      </c>
      <c r="B233" s="12" t="s">
        <v>40</v>
      </c>
      <c r="C233" s="164">
        <v>41706</v>
      </c>
      <c r="D233" s="164" t="s">
        <v>72</v>
      </c>
      <c r="E233" s="26">
        <v>2000</v>
      </c>
      <c r="F233" s="26"/>
      <c r="G233" s="26"/>
      <c r="H233" s="26"/>
      <c r="I233" s="26"/>
      <c r="J233" s="26">
        <v>2000</v>
      </c>
      <c r="K233" s="26"/>
      <c r="L233" s="26"/>
      <c r="M233" s="26"/>
      <c r="N233" s="26"/>
      <c r="O233" s="26"/>
      <c r="P233" s="26"/>
      <c r="Q233" s="19">
        <f>SUM(E233:P233)</f>
        <v>4000</v>
      </c>
      <c r="R233" s="32"/>
    </row>
    <row r="234" spans="1:18" s="10" customFormat="1" ht="12.75">
      <c r="A234" s="11">
        <v>2161</v>
      </c>
      <c r="B234" s="12" t="s">
        <v>121</v>
      </c>
      <c r="C234" s="164">
        <v>41706</v>
      </c>
      <c r="D234" s="164" t="s">
        <v>72</v>
      </c>
      <c r="E234" s="26">
        <v>750</v>
      </c>
      <c r="F234" s="26"/>
      <c r="G234" s="26"/>
      <c r="H234" s="26">
        <v>750</v>
      </c>
      <c r="I234" s="26"/>
      <c r="J234" s="26"/>
      <c r="K234" s="26">
        <v>750</v>
      </c>
      <c r="L234" s="26"/>
      <c r="M234" s="26"/>
      <c r="N234" s="26">
        <v>750</v>
      </c>
      <c r="O234" s="26"/>
      <c r="P234" s="26"/>
      <c r="Q234" s="19">
        <f>SUM(E234:P234)</f>
        <v>3000</v>
      </c>
      <c r="R234" s="32"/>
    </row>
    <row r="235" spans="1:18" s="10" customFormat="1" ht="12.75">
      <c r="A235" s="11">
        <v>2200</v>
      </c>
      <c r="B235" s="12"/>
      <c r="C235" s="164"/>
      <c r="D235" s="164"/>
      <c r="E235" s="26">
        <f>SUM(E236)</f>
        <v>0</v>
      </c>
      <c r="F235" s="26">
        <f aca="true" t="shared" si="92" ref="F235:Q235">SUM(F236)</f>
        <v>0</v>
      </c>
      <c r="G235" s="26">
        <f t="shared" si="92"/>
        <v>500</v>
      </c>
      <c r="H235" s="26">
        <f t="shared" si="92"/>
        <v>0</v>
      </c>
      <c r="I235" s="26">
        <f t="shared" si="92"/>
        <v>0</v>
      </c>
      <c r="J235" s="26">
        <f t="shared" si="92"/>
        <v>500</v>
      </c>
      <c r="K235" s="26">
        <f t="shared" si="92"/>
        <v>0</v>
      </c>
      <c r="L235" s="26">
        <f t="shared" si="92"/>
        <v>0</v>
      </c>
      <c r="M235" s="26">
        <f t="shared" si="92"/>
        <v>500</v>
      </c>
      <c r="N235" s="26">
        <f t="shared" si="92"/>
        <v>0</v>
      </c>
      <c r="O235" s="26">
        <f t="shared" si="92"/>
        <v>0</v>
      </c>
      <c r="P235" s="26">
        <f t="shared" si="92"/>
        <v>500</v>
      </c>
      <c r="Q235" s="26">
        <f t="shared" si="92"/>
        <v>2000</v>
      </c>
      <c r="R235" s="32"/>
    </row>
    <row r="236" spans="1:18" s="10" customFormat="1" ht="12.75">
      <c r="A236" s="11">
        <v>2211</v>
      </c>
      <c r="B236" s="12" t="s">
        <v>74</v>
      </c>
      <c r="C236" s="164">
        <v>41706</v>
      </c>
      <c r="D236" s="164" t="s">
        <v>72</v>
      </c>
      <c r="E236" s="26"/>
      <c r="F236" s="26"/>
      <c r="G236" s="26">
        <v>500</v>
      </c>
      <c r="H236" s="26"/>
      <c r="I236" s="26"/>
      <c r="J236" s="26">
        <v>500</v>
      </c>
      <c r="K236" s="26"/>
      <c r="L236" s="26"/>
      <c r="M236" s="26">
        <v>500</v>
      </c>
      <c r="N236" s="26"/>
      <c r="O236" s="26"/>
      <c r="P236" s="26">
        <v>500</v>
      </c>
      <c r="Q236" s="19">
        <f>SUM(E236:P236)</f>
        <v>2000</v>
      </c>
      <c r="R236" s="32"/>
    </row>
    <row r="237" spans="1:18" s="10" customFormat="1" ht="12.75">
      <c r="A237" s="153">
        <v>2400</v>
      </c>
      <c r="B237" s="21" t="s">
        <v>122</v>
      </c>
      <c r="C237" s="166"/>
      <c r="D237" s="166"/>
      <c r="E237" s="191">
        <f>SUM(E238:E242)</f>
        <v>0</v>
      </c>
      <c r="F237" s="191">
        <f aca="true" t="shared" si="93" ref="F237:Q237">SUM(F238:F242)</f>
        <v>49228.67</v>
      </c>
      <c r="G237" s="191">
        <f t="shared" si="93"/>
        <v>49228.67</v>
      </c>
      <c r="H237" s="191">
        <f t="shared" si="93"/>
        <v>49228.67</v>
      </c>
      <c r="I237" s="191">
        <f t="shared" si="93"/>
        <v>49228.67</v>
      </c>
      <c r="J237" s="191">
        <f t="shared" si="93"/>
        <v>49228.67</v>
      </c>
      <c r="K237" s="191">
        <f t="shared" si="93"/>
        <v>49228.65</v>
      </c>
      <c r="L237" s="191">
        <f t="shared" si="93"/>
        <v>0</v>
      </c>
      <c r="M237" s="191">
        <f t="shared" si="93"/>
        <v>0</v>
      </c>
      <c r="N237" s="191">
        <f t="shared" si="93"/>
        <v>0</v>
      </c>
      <c r="O237" s="191">
        <f t="shared" si="93"/>
        <v>0</v>
      </c>
      <c r="P237" s="191">
        <f t="shared" si="93"/>
        <v>0</v>
      </c>
      <c r="Q237" s="191">
        <f t="shared" si="93"/>
        <v>295372</v>
      </c>
      <c r="R237" s="32"/>
    </row>
    <row r="238" spans="1:18" s="10" customFormat="1" ht="12.75">
      <c r="A238" s="11">
        <v>2421</v>
      </c>
      <c r="B238" s="12" t="s">
        <v>123</v>
      </c>
      <c r="C238" s="164">
        <v>41706</v>
      </c>
      <c r="D238" s="164" t="s">
        <v>72</v>
      </c>
      <c r="E238" s="26">
        <v>0</v>
      </c>
      <c r="F238" s="26">
        <v>8390.67</v>
      </c>
      <c r="G238" s="26">
        <v>8390.67</v>
      </c>
      <c r="H238" s="26">
        <v>8390.67</v>
      </c>
      <c r="I238" s="26">
        <v>8390.67</v>
      </c>
      <c r="J238" s="26">
        <v>8390.67</v>
      </c>
      <c r="K238" s="26">
        <v>8390.65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f>SUM(E238:P238)</f>
        <v>50344</v>
      </c>
      <c r="R238" s="32"/>
    </row>
    <row r="239" spans="1:18" s="10" customFormat="1" ht="12.75">
      <c r="A239" s="11">
        <v>2451</v>
      </c>
      <c r="B239" s="12" t="s">
        <v>124</v>
      </c>
      <c r="C239" s="164">
        <v>41706</v>
      </c>
      <c r="D239" s="164" t="s">
        <v>72</v>
      </c>
      <c r="E239" s="26">
        <v>0</v>
      </c>
      <c r="F239" s="26">
        <v>4445</v>
      </c>
      <c r="G239" s="26">
        <v>4445</v>
      </c>
      <c r="H239" s="26">
        <v>4445</v>
      </c>
      <c r="I239" s="26">
        <v>4445</v>
      </c>
      <c r="J239" s="26">
        <v>4445</v>
      </c>
      <c r="K239" s="26">
        <v>4445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f>SUM(E239:P239)</f>
        <v>26670</v>
      </c>
      <c r="R239" s="32"/>
    </row>
    <row r="240" spans="1:18" s="10" customFormat="1" ht="12.75">
      <c r="A240" s="11">
        <v>2461</v>
      </c>
      <c r="B240" s="12" t="s">
        <v>125</v>
      </c>
      <c r="C240" s="164">
        <v>41706</v>
      </c>
      <c r="D240" s="164" t="s">
        <v>72</v>
      </c>
      <c r="E240" s="26">
        <v>0</v>
      </c>
      <c r="F240" s="26">
        <v>5663</v>
      </c>
      <c r="G240" s="26">
        <v>5663</v>
      </c>
      <c r="H240" s="26">
        <v>5663</v>
      </c>
      <c r="I240" s="26">
        <v>5663</v>
      </c>
      <c r="J240" s="26">
        <v>5663</v>
      </c>
      <c r="K240" s="26">
        <v>5663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f>SUM(E240:P240)</f>
        <v>33978</v>
      </c>
      <c r="R240" s="32"/>
    </row>
    <row r="241" spans="1:18" s="10" customFormat="1" ht="12.75">
      <c r="A241" s="11">
        <v>2471</v>
      </c>
      <c r="B241" s="12" t="s">
        <v>126</v>
      </c>
      <c r="C241" s="164">
        <v>41706</v>
      </c>
      <c r="D241" s="164" t="s">
        <v>72</v>
      </c>
      <c r="E241" s="26">
        <v>0</v>
      </c>
      <c r="F241" s="26">
        <v>15365</v>
      </c>
      <c r="G241" s="26">
        <v>15365</v>
      </c>
      <c r="H241" s="26">
        <v>15365</v>
      </c>
      <c r="I241" s="26">
        <v>15365</v>
      </c>
      <c r="J241" s="26">
        <v>15365</v>
      </c>
      <c r="K241" s="26">
        <v>15365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f>SUM(E241:P241)</f>
        <v>92190</v>
      </c>
      <c r="R241" s="32"/>
    </row>
    <row r="242" spans="1:18" s="10" customFormat="1" ht="12.75">
      <c r="A242" s="11">
        <v>2471</v>
      </c>
      <c r="B242" s="12" t="s">
        <v>127</v>
      </c>
      <c r="C242" s="164">
        <v>41706</v>
      </c>
      <c r="D242" s="164" t="s">
        <v>72</v>
      </c>
      <c r="E242" s="26"/>
      <c r="F242" s="26">
        <v>15365</v>
      </c>
      <c r="G242" s="26">
        <v>15365</v>
      </c>
      <c r="H242" s="26">
        <v>15365</v>
      </c>
      <c r="I242" s="26">
        <v>15365</v>
      </c>
      <c r="J242" s="26">
        <v>15365</v>
      </c>
      <c r="K242" s="26">
        <v>15365</v>
      </c>
      <c r="L242" s="26"/>
      <c r="M242" s="26"/>
      <c r="N242" s="26"/>
      <c r="O242" s="26"/>
      <c r="P242" s="26"/>
      <c r="Q242" s="26">
        <f>SUM(E242:P242)</f>
        <v>92190</v>
      </c>
      <c r="R242" s="32"/>
    </row>
    <row r="243" spans="1:18" s="10" customFormat="1" ht="12.75">
      <c r="A243" s="153">
        <v>2600</v>
      </c>
      <c r="B243" s="21" t="s">
        <v>75</v>
      </c>
      <c r="C243" s="166"/>
      <c r="D243" s="166"/>
      <c r="E243" s="191">
        <f>SUM(E244)</f>
        <v>1250</v>
      </c>
      <c r="F243" s="191">
        <f aca="true" t="shared" si="94" ref="F243:Q243">SUM(F244)</f>
        <v>1250</v>
      </c>
      <c r="G243" s="191">
        <f t="shared" si="94"/>
        <v>1250</v>
      </c>
      <c r="H243" s="191">
        <f t="shared" si="94"/>
        <v>1250</v>
      </c>
      <c r="I243" s="191">
        <f t="shared" si="94"/>
        <v>1250</v>
      </c>
      <c r="J243" s="191">
        <f t="shared" si="94"/>
        <v>1250</v>
      </c>
      <c r="K243" s="191">
        <f t="shared" si="94"/>
        <v>1250</v>
      </c>
      <c r="L243" s="191">
        <f t="shared" si="94"/>
        <v>1250</v>
      </c>
      <c r="M243" s="191">
        <f t="shared" si="94"/>
        <v>1250</v>
      </c>
      <c r="N243" s="191">
        <f t="shared" si="94"/>
        <v>1250</v>
      </c>
      <c r="O243" s="191">
        <f t="shared" si="94"/>
        <v>1250</v>
      </c>
      <c r="P243" s="191">
        <f t="shared" si="94"/>
        <v>1250</v>
      </c>
      <c r="Q243" s="191">
        <f t="shared" si="94"/>
        <v>15000</v>
      </c>
      <c r="R243" s="32"/>
    </row>
    <row r="244" spans="1:18" s="10" customFormat="1" ht="12.75">
      <c r="A244" s="11">
        <v>2612</v>
      </c>
      <c r="B244" s="12" t="s">
        <v>76</v>
      </c>
      <c r="C244" s="164">
        <v>41706</v>
      </c>
      <c r="D244" s="164" t="s">
        <v>72</v>
      </c>
      <c r="E244" s="26">
        <v>1250</v>
      </c>
      <c r="F244" s="26">
        <v>1250</v>
      </c>
      <c r="G244" s="26">
        <v>1250</v>
      </c>
      <c r="H244" s="26">
        <v>1250</v>
      </c>
      <c r="I244" s="26">
        <v>1250</v>
      </c>
      <c r="J244" s="26">
        <v>1250</v>
      </c>
      <c r="K244" s="26">
        <v>1250</v>
      </c>
      <c r="L244" s="26">
        <v>1250</v>
      </c>
      <c r="M244" s="26">
        <v>1250</v>
      </c>
      <c r="N244" s="26">
        <v>1250</v>
      </c>
      <c r="O244" s="26">
        <v>1250</v>
      </c>
      <c r="P244" s="26">
        <v>1250</v>
      </c>
      <c r="Q244" s="19">
        <f>SUM(E244:P244)</f>
        <v>15000</v>
      </c>
      <c r="R244" s="32"/>
    </row>
    <row r="245" spans="1:18" s="10" customFormat="1" ht="12.75">
      <c r="A245" s="153">
        <v>2700</v>
      </c>
      <c r="B245" s="21" t="s">
        <v>128</v>
      </c>
      <c r="C245" s="166"/>
      <c r="D245" s="166"/>
      <c r="E245" s="191">
        <f aca="true" t="shared" si="95" ref="E245:Q245">SUM(E246:E246)</f>
        <v>2000</v>
      </c>
      <c r="F245" s="191">
        <f t="shared" si="95"/>
        <v>0</v>
      </c>
      <c r="G245" s="191">
        <f t="shared" si="95"/>
        <v>0</v>
      </c>
      <c r="H245" s="191">
        <f t="shared" si="95"/>
        <v>0</v>
      </c>
      <c r="I245" s="191">
        <f t="shared" si="95"/>
        <v>0</v>
      </c>
      <c r="J245" s="191">
        <f t="shared" si="95"/>
        <v>2000</v>
      </c>
      <c r="K245" s="191">
        <f t="shared" si="95"/>
        <v>0</v>
      </c>
      <c r="L245" s="191">
        <f t="shared" si="95"/>
        <v>0</v>
      </c>
      <c r="M245" s="191">
        <f t="shared" si="95"/>
        <v>0</v>
      </c>
      <c r="N245" s="191">
        <f t="shared" si="95"/>
        <v>0</v>
      </c>
      <c r="O245" s="191">
        <f t="shared" si="95"/>
        <v>0</v>
      </c>
      <c r="P245" s="191">
        <f t="shared" si="95"/>
        <v>0</v>
      </c>
      <c r="Q245" s="191">
        <f t="shared" si="95"/>
        <v>4000</v>
      </c>
      <c r="R245" s="32"/>
    </row>
    <row r="246" spans="1:18" s="10" customFormat="1" ht="12.75">
      <c r="A246" s="11">
        <v>2721</v>
      </c>
      <c r="B246" s="12" t="s">
        <v>129</v>
      </c>
      <c r="C246" s="164">
        <v>41706</v>
      </c>
      <c r="D246" s="164" t="s">
        <v>72</v>
      </c>
      <c r="E246" s="26">
        <v>2000</v>
      </c>
      <c r="F246" s="26"/>
      <c r="G246" s="26">
        <v>0</v>
      </c>
      <c r="H246" s="26">
        <v>0</v>
      </c>
      <c r="I246" s="26">
        <v>0</v>
      </c>
      <c r="J246" s="26">
        <v>2000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19">
        <f>SUM(E246:P246)</f>
        <v>4000</v>
      </c>
      <c r="R246" s="32"/>
    </row>
    <row r="247" spans="1:18" s="10" customFormat="1" ht="12.75">
      <c r="A247" s="153">
        <v>2900</v>
      </c>
      <c r="B247" s="21" t="s">
        <v>130</v>
      </c>
      <c r="C247" s="164"/>
      <c r="D247" s="164"/>
      <c r="E247" s="192">
        <f>SUM(E248)</f>
        <v>2500</v>
      </c>
      <c r="F247" s="192">
        <f aca="true" t="shared" si="96" ref="F247:Q247">SUM(F248)</f>
        <v>0</v>
      </c>
      <c r="G247" s="192">
        <f t="shared" si="96"/>
        <v>0</v>
      </c>
      <c r="H247" s="192">
        <f t="shared" si="96"/>
        <v>0</v>
      </c>
      <c r="I247" s="192">
        <f t="shared" si="96"/>
        <v>0</v>
      </c>
      <c r="J247" s="192">
        <f t="shared" si="96"/>
        <v>2500</v>
      </c>
      <c r="K247" s="192">
        <f t="shared" si="96"/>
        <v>0</v>
      </c>
      <c r="L247" s="192">
        <f t="shared" si="96"/>
        <v>0</v>
      </c>
      <c r="M247" s="192">
        <f t="shared" si="96"/>
        <v>0</v>
      </c>
      <c r="N247" s="192">
        <f t="shared" si="96"/>
        <v>0</v>
      </c>
      <c r="O247" s="192">
        <f t="shared" si="96"/>
        <v>0</v>
      </c>
      <c r="P247" s="192">
        <f t="shared" si="96"/>
        <v>0</v>
      </c>
      <c r="Q247" s="192">
        <f t="shared" si="96"/>
        <v>5000</v>
      </c>
      <c r="R247" s="32"/>
    </row>
    <row r="248" spans="1:18" s="10" customFormat="1" ht="12.75">
      <c r="A248" s="223">
        <v>2911</v>
      </c>
      <c r="B248" s="170" t="s">
        <v>131</v>
      </c>
      <c r="C248" s="164">
        <v>41706</v>
      </c>
      <c r="D248" s="224" t="s">
        <v>72</v>
      </c>
      <c r="E248" s="225">
        <v>2500</v>
      </c>
      <c r="F248" s="225"/>
      <c r="G248" s="225"/>
      <c r="H248" s="225"/>
      <c r="I248" s="225"/>
      <c r="J248" s="225">
        <v>2500</v>
      </c>
      <c r="K248" s="225"/>
      <c r="L248" s="225"/>
      <c r="M248" s="225"/>
      <c r="N248" s="225"/>
      <c r="O248" s="225"/>
      <c r="P248" s="225"/>
      <c r="Q248" s="36">
        <f>SUM(E248:P248)</f>
        <v>5000</v>
      </c>
      <c r="R248" s="32"/>
    </row>
    <row r="249" spans="1:18" s="10" customFormat="1" ht="12.75">
      <c r="A249" s="153">
        <v>3000</v>
      </c>
      <c r="B249" s="21" t="s">
        <v>43</v>
      </c>
      <c r="C249" s="166"/>
      <c r="D249" s="166"/>
      <c r="E249" s="161">
        <f aca="true" t="shared" si="97" ref="E249:Q249">+E250+E253+E256+E259+E261+E263+E266</f>
        <v>8740.83</v>
      </c>
      <c r="F249" s="161">
        <f t="shared" si="97"/>
        <v>154740.83000000002</v>
      </c>
      <c r="G249" s="161">
        <f t="shared" si="97"/>
        <v>29740.83</v>
      </c>
      <c r="H249" s="161">
        <f t="shared" si="97"/>
        <v>38740.83</v>
      </c>
      <c r="I249" s="161">
        <f t="shared" si="97"/>
        <v>33740.83</v>
      </c>
      <c r="J249" s="161">
        <f t="shared" si="97"/>
        <v>23740.83</v>
      </c>
      <c r="K249" s="161">
        <f t="shared" si="97"/>
        <v>8740.83</v>
      </c>
      <c r="L249" s="161">
        <f t="shared" si="97"/>
        <v>63740.83</v>
      </c>
      <c r="M249" s="161">
        <f t="shared" si="97"/>
        <v>29740.83</v>
      </c>
      <c r="N249" s="161">
        <f t="shared" si="97"/>
        <v>33740.83</v>
      </c>
      <c r="O249" s="161">
        <f t="shared" si="97"/>
        <v>23740.83</v>
      </c>
      <c r="P249" s="161">
        <f t="shared" si="97"/>
        <v>3740.87</v>
      </c>
      <c r="Q249" s="161">
        <f t="shared" si="97"/>
        <v>452890</v>
      </c>
      <c r="R249" s="32"/>
    </row>
    <row r="250" spans="1:18" s="10" customFormat="1" ht="12.75">
      <c r="A250" s="153">
        <v>3100</v>
      </c>
      <c r="B250" s="21" t="s">
        <v>77</v>
      </c>
      <c r="C250" s="166"/>
      <c r="D250" s="166"/>
      <c r="E250" s="161">
        <f>SUM(E251:E252)</f>
        <v>2400</v>
      </c>
      <c r="F250" s="161">
        <f aca="true" t="shared" si="98" ref="F250:Q250">SUM(F251:F252)</f>
        <v>2400</v>
      </c>
      <c r="G250" s="161">
        <f t="shared" si="98"/>
        <v>2400</v>
      </c>
      <c r="H250" s="161">
        <f t="shared" si="98"/>
        <v>2400</v>
      </c>
      <c r="I250" s="161">
        <f t="shared" si="98"/>
        <v>2400</v>
      </c>
      <c r="J250" s="161">
        <f t="shared" si="98"/>
        <v>2400</v>
      </c>
      <c r="K250" s="161">
        <f t="shared" si="98"/>
        <v>2400</v>
      </c>
      <c r="L250" s="161">
        <f t="shared" si="98"/>
        <v>2400</v>
      </c>
      <c r="M250" s="161">
        <f t="shared" si="98"/>
        <v>2400</v>
      </c>
      <c r="N250" s="161">
        <f t="shared" si="98"/>
        <v>2400</v>
      </c>
      <c r="O250" s="161">
        <f t="shared" si="98"/>
        <v>2400</v>
      </c>
      <c r="P250" s="161">
        <f t="shared" si="98"/>
        <v>2400</v>
      </c>
      <c r="Q250" s="161">
        <f t="shared" si="98"/>
        <v>28800</v>
      </c>
      <c r="R250" s="32"/>
    </row>
    <row r="251" spans="1:18" s="10" customFormat="1" ht="12.75">
      <c r="A251" s="11">
        <v>3111</v>
      </c>
      <c r="B251" s="12" t="s">
        <v>78</v>
      </c>
      <c r="C251" s="37">
        <v>41706</v>
      </c>
      <c r="D251" s="37" t="s">
        <v>72</v>
      </c>
      <c r="E251" s="17">
        <v>2000</v>
      </c>
      <c r="F251" s="17">
        <v>2000</v>
      </c>
      <c r="G251" s="17">
        <v>2000</v>
      </c>
      <c r="H251" s="17">
        <v>2000</v>
      </c>
      <c r="I251" s="17">
        <v>2000</v>
      </c>
      <c r="J251" s="17">
        <v>2000</v>
      </c>
      <c r="K251" s="17">
        <v>2000</v>
      </c>
      <c r="L251" s="17">
        <v>2000</v>
      </c>
      <c r="M251" s="17">
        <v>2000</v>
      </c>
      <c r="N251" s="17">
        <v>2000</v>
      </c>
      <c r="O251" s="17">
        <v>2000</v>
      </c>
      <c r="P251" s="17">
        <v>2000</v>
      </c>
      <c r="Q251" s="19">
        <f>SUM(E251:P251)</f>
        <v>24000</v>
      </c>
      <c r="R251" s="32"/>
    </row>
    <row r="252" spans="1:18" s="10" customFormat="1" ht="12.75">
      <c r="A252" s="11">
        <v>3151</v>
      </c>
      <c r="B252" s="12" t="s">
        <v>132</v>
      </c>
      <c r="C252" s="164">
        <v>41706</v>
      </c>
      <c r="D252" s="164" t="s">
        <v>72</v>
      </c>
      <c r="E252" s="26">
        <v>400</v>
      </c>
      <c r="F252" s="26">
        <v>400</v>
      </c>
      <c r="G252" s="26">
        <v>400</v>
      </c>
      <c r="H252" s="26">
        <v>400</v>
      </c>
      <c r="I252" s="26">
        <v>400</v>
      </c>
      <c r="J252" s="26">
        <v>400</v>
      </c>
      <c r="K252" s="26">
        <v>400</v>
      </c>
      <c r="L252" s="26">
        <v>400</v>
      </c>
      <c r="M252" s="26">
        <v>400</v>
      </c>
      <c r="N252" s="26">
        <v>400</v>
      </c>
      <c r="O252" s="26">
        <v>400</v>
      </c>
      <c r="P252" s="26">
        <v>400</v>
      </c>
      <c r="Q252" s="19">
        <f>SUM(E252:P252)</f>
        <v>4800</v>
      </c>
      <c r="R252" s="32"/>
    </row>
    <row r="253" spans="1:18" s="10" customFormat="1" ht="12.75">
      <c r="A253" s="153">
        <v>3200</v>
      </c>
      <c r="B253" s="21" t="s">
        <v>133</v>
      </c>
      <c r="C253" s="166"/>
      <c r="D253" s="166"/>
      <c r="E253" s="161">
        <f aca="true" t="shared" si="99" ref="E253:Q253">SUM(E254:E255)</f>
        <v>750</v>
      </c>
      <c r="F253" s="161">
        <f t="shared" si="99"/>
        <v>750</v>
      </c>
      <c r="G253" s="161">
        <f t="shared" si="99"/>
        <v>750</v>
      </c>
      <c r="H253" s="161">
        <f t="shared" si="99"/>
        <v>750</v>
      </c>
      <c r="I253" s="161">
        <f t="shared" si="99"/>
        <v>30750</v>
      </c>
      <c r="J253" s="161">
        <f t="shared" si="99"/>
        <v>750</v>
      </c>
      <c r="K253" s="161">
        <f t="shared" si="99"/>
        <v>750</v>
      </c>
      <c r="L253" s="161">
        <f t="shared" si="99"/>
        <v>750</v>
      </c>
      <c r="M253" s="161">
        <f t="shared" si="99"/>
        <v>750</v>
      </c>
      <c r="N253" s="161">
        <f t="shared" si="99"/>
        <v>30750</v>
      </c>
      <c r="O253" s="161">
        <f t="shared" si="99"/>
        <v>750</v>
      </c>
      <c r="P253" s="161">
        <f t="shared" si="99"/>
        <v>750</v>
      </c>
      <c r="Q253" s="161">
        <f t="shared" si="99"/>
        <v>69000</v>
      </c>
      <c r="R253" s="32"/>
    </row>
    <row r="254" spans="1:18" s="10" customFormat="1" ht="12.75">
      <c r="A254" s="11">
        <v>3231</v>
      </c>
      <c r="B254" s="12" t="s">
        <v>134</v>
      </c>
      <c r="C254" s="37">
        <v>41706</v>
      </c>
      <c r="D254" s="37" t="s">
        <v>72</v>
      </c>
      <c r="E254" s="17">
        <v>750</v>
      </c>
      <c r="F254" s="17">
        <v>750</v>
      </c>
      <c r="G254" s="17">
        <v>750</v>
      </c>
      <c r="H254" s="17">
        <v>750</v>
      </c>
      <c r="I254" s="17">
        <v>750</v>
      </c>
      <c r="J254" s="17">
        <v>750</v>
      </c>
      <c r="K254" s="17">
        <v>750</v>
      </c>
      <c r="L254" s="17">
        <v>750</v>
      </c>
      <c r="M254" s="17">
        <v>750</v>
      </c>
      <c r="N254" s="17">
        <v>750</v>
      </c>
      <c r="O254" s="17">
        <v>750</v>
      </c>
      <c r="P254" s="17">
        <v>750</v>
      </c>
      <c r="Q254" s="17">
        <f>SUM(E254:P254)</f>
        <v>9000</v>
      </c>
      <c r="R254" s="32"/>
    </row>
    <row r="255" spans="1:18" s="10" customFormat="1" ht="12.75">
      <c r="A255" s="11">
        <v>3261</v>
      </c>
      <c r="B255" s="12" t="s">
        <v>135</v>
      </c>
      <c r="C255" s="164">
        <v>41706</v>
      </c>
      <c r="D255" s="164" t="s">
        <v>72</v>
      </c>
      <c r="E255" s="26">
        <v>0</v>
      </c>
      <c r="F255" s="26"/>
      <c r="G255" s="26"/>
      <c r="H255" s="26"/>
      <c r="I255" s="26">
        <v>30000</v>
      </c>
      <c r="J255" s="26"/>
      <c r="K255" s="26"/>
      <c r="L255" s="26"/>
      <c r="M255" s="26"/>
      <c r="N255" s="26">
        <v>30000</v>
      </c>
      <c r="O255" s="26"/>
      <c r="P255" s="26"/>
      <c r="Q255" s="19">
        <f>SUM(E255:P255)</f>
        <v>60000</v>
      </c>
      <c r="R255" s="32"/>
    </row>
    <row r="256" spans="1:18" s="10" customFormat="1" ht="12.75">
      <c r="A256" s="153">
        <v>3300</v>
      </c>
      <c r="B256" s="21" t="s">
        <v>136</v>
      </c>
      <c r="C256" s="166"/>
      <c r="D256" s="166"/>
      <c r="E256" s="38">
        <f aca="true" t="shared" si="100" ref="E256:Q256">SUM(E257:E258)</f>
        <v>0</v>
      </c>
      <c r="F256" s="38">
        <f t="shared" si="100"/>
        <v>60000</v>
      </c>
      <c r="G256" s="38">
        <f t="shared" si="100"/>
        <v>20000</v>
      </c>
      <c r="H256" s="38">
        <f t="shared" si="100"/>
        <v>0</v>
      </c>
      <c r="I256" s="38">
        <f t="shared" si="100"/>
        <v>0</v>
      </c>
      <c r="J256" s="38">
        <f t="shared" si="100"/>
        <v>20000</v>
      </c>
      <c r="K256" s="38">
        <f t="shared" si="100"/>
        <v>0</v>
      </c>
      <c r="L256" s="38">
        <f t="shared" si="100"/>
        <v>60000</v>
      </c>
      <c r="M256" s="38">
        <f t="shared" si="100"/>
        <v>20000</v>
      </c>
      <c r="N256" s="38">
        <f t="shared" si="100"/>
        <v>0</v>
      </c>
      <c r="O256" s="38">
        <f t="shared" si="100"/>
        <v>20000</v>
      </c>
      <c r="P256" s="38">
        <f t="shared" si="100"/>
        <v>0</v>
      </c>
      <c r="Q256" s="38">
        <f t="shared" si="100"/>
        <v>200000</v>
      </c>
      <c r="R256" s="32"/>
    </row>
    <row r="257" spans="1:18" s="10" customFormat="1" ht="12.75">
      <c r="A257" s="11">
        <v>3311</v>
      </c>
      <c r="B257" s="12" t="s">
        <v>45</v>
      </c>
      <c r="C257" s="164">
        <v>41706</v>
      </c>
      <c r="D257" s="164" t="s">
        <v>72</v>
      </c>
      <c r="E257" s="38"/>
      <c r="F257" s="39"/>
      <c r="G257" s="39">
        <v>20000</v>
      </c>
      <c r="H257" s="38"/>
      <c r="I257" s="38"/>
      <c r="J257" s="39">
        <v>20000</v>
      </c>
      <c r="K257" s="38"/>
      <c r="L257" s="38"/>
      <c r="M257" s="39">
        <v>20000</v>
      </c>
      <c r="N257" s="38"/>
      <c r="O257" s="39">
        <v>20000</v>
      </c>
      <c r="P257" s="38"/>
      <c r="Q257" s="17">
        <f>SUM(E257:P257)</f>
        <v>80000</v>
      </c>
      <c r="R257" s="32"/>
    </row>
    <row r="258" spans="1:18" s="10" customFormat="1" ht="12.75">
      <c r="A258" s="11">
        <v>3321</v>
      </c>
      <c r="B258" s="12" t="s">
        <v>137</v>
      </c>
      <c r="C258" s="164">
        <v>41706</v>
      </c>
      <c r="D258" s="164" t="s">
        <v>72</v>
      </c>
      <c r="E258" s="26"/>
      <c r="F258" s="26">
        <v>60000</v>
      </c>
      <c r="G258" s="26"/>
      <c r="H258" s="26"/>
      <c r="I258" s="26"/>
      <c r="J258" s="20"/>
      <c r="K258" s="26"/>
      <c r="L258" s="26">
        <v>60000</v>
      </c>
      <c r="M258" s="26"/>
      <c r="N258" s="26"/>
      <c r="O258" s="26"/>
      <c r="P258" s="26"/>
      <c r="Q258" s="17">
        <f>SUM(E258:P258)</f>
        <v>120000</v>
      </c>
      <c r="R258" s="40"/>
    </row>
    <row r="259" spans="1:18" s="10" customFormat="1" ht="12.75">
      <c r="A259" s="153">
        <v>3400</v>
      </c>
      <c r="B259" s="168" t="s">
        <v>99</v>
      </c>
      <c r="C259" s="166"/>
      <c r="D259" s="166"/>
      <c r="E259" s="161">
        <f>SUM(E260:E260)</f>
        <v>0</v>
      </c>
      <c r="F259" s="161">
        <f aca="true" t="shared" si="101" ref="F259:Q259">SUM(F260:F260)</f>
        <v>0</v>
      </c>
      <c r="G259" s="161">
        <f t="shared" si="101"/>
        <v>0</v>
      </c>
      <c r="H259" s="161">
        <f t="shared" si="101"/>
        <v>5000</v>
      </c>
      <c r="I259" s="161">
        <f t="shared" si="101"/>
        <v>0</v>
      </c>
      <c r="J259" s="161">
        <f t="shared" si="101"/>
        <v>0</v>
      </c>
      <c r="K259" s="161">
        <f t="shared" si="101"/>
        <v>0</v>
      </c>
      <c r="L259" s="161">
        <f t="shared" si="101"/>
        <v>0</v>
      </c>
      <c r="M259" s="161">
        <f t="shared" si="101"/>
        <v>0</v>
      </c>
      <c r="N259" s="161">
        <f t="shared" si="101"/>
        <v>0</v>
      </c>
      <c r="O259" s="161">
        <f t="shared" si="101"/>
        <v>0</v>
      </c>
      <c r="P259" s="161">
        <f t="shared" si="101"/>
        <v>0</v>
      </c>
      <c r="Q259" s="161">
        <f t="shared" si="101"/>
        <v>5000</v>
      </c>
      <c r="R259" s="32"/>
    </row>
    <row r="260" spans="1:18" s="10" customFormat="1" ht="12.75">
      <c r="A260" s="11">
        <v>3451</v>
      </c>
      <c r="B260" s="12" t="s">
        <v>86</v>
      </c>
      <c r="C260" s="164">
        <v>41706</v>
      </c>
      <c r="D260" s="164" t="s">
        <v>72</v>
      </c>
      <c r="E260" s="26">
        <v>0</v>
      </c>
      <c r="F260" s="26">
        <v>0</v>
      </c>
      <c r="G260" s="26">
        <v>0</v>
      </c>
      <c r="H260" s="26">
        <v>5000</v>
      </c>
      <c r="I260" s="26">
        <v>0</v>
      </c>
      <c r="J260" s="26">
        <v>0</v>
      </c>
      <c r="K260" s="26"/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19">
        <f>SUM(E260:P260)</f>
        <v>5000</v>
      </c>
      <c r="R260" s="32"/>
    </row>
    <row r="261" spans="1:17" ht="12.75">
      <c r="A261" s="153">
        <v>3500</v>
      </c>
      <c r="B261" s="21" t="s">
        <v>100</v>
      </c>
      <c r="C261" s="166"/>
      <c r="D261" s="166"/>
      <c r="E261" s="161">
        <f aca="true" t="shared" si="102" ref="E261:Q261">SUM(E262:E262)</f>
        <v>5000</v>
      </c>
      <c r="F261" s="161">
        <f t="shared" si="102"/>
        <v>0</v>
      </c>
      <c r="G261" s="161">
        <f t="shared" si="102"/>
        <v>0</v>
      </c>
      <c r="H261" s="161">
        <f t="shared" si="102"/>
        <v>0</v>
      </c>
      <c r="I261" s="161">
        <f t="shared" si="102"/>
        <v>0</v>
      </c>
      <c r="J261" s="161">
        <f t="shared" si="102"/>
        <v>0</v>
      </c>
      <c r="K261" s="161">
        <f t="shared" si="102"/>
        <v>5000</v>
      </c>
      <c r="L261" s="161">
        <f t="shared" si="102"/>
        <v>0</v>
      </c>
      <c r="M261" s="161">
        <f t="shared" si="102"/>
        <v>0</v>
      </c>
      <c r="N261" s="161">
        <f t="shared" si="102"/>
        <v>0</v>
      </c>
      <c r="O261" s="161">
        <f t="shared" si="102"/>
        <v>0</v>
      </c>
      <c r="P261" s="161">
        <f t="shared" si="102"/>
        <v>0</v>
      </c>
      <c r="Q261" s="161">
        <f t="shared" si="102"/>
        <v>10000</v>
      </c>
    </row>
    <row r="262" spans="1:17" ht="12.75">
      <c r="A262" s="11">
        <v>3551</v>
      </c>
      <c r="B262" s="12" t="s">
        <v>87</v>
      </c>
      <c r="C262" s="164">
        <v>41706</v>
      </c>
      <c r="D262" s="164" t="s">
        <v>72</v>
      </c>
      <c r="E262" s="26">
        <v>5000</v>
      </c>
      <c r="F262" s="26">
        <v>0</v>
      </c>
      <c r="G262" s="26"/>
      <c r="H262" s="26"/>
      <c r="I262" s="26"/>
      <c r="J262" s="26"/>
      <c r="K262" s="26">
        <v>5000</v>
      </c>
      <c r="L262" s="26"/>
      <c r="M262" s="26"/>
      <c r="N262" s="26"/>
      <c r="O262" s="26"/>
      <c r="P262" s="26"/>
      <c r="Q262" s="17">
        <f>SUM(E262:P262)</f>
        <v>10000</v>
      </c>
    </row>
    <row r="263" spans="1:17" ht="12.75">
      <c r="A263" s="153">
        <v>3600</v>
      </c>
      <c r="B263" s="21" t="s">
        <v>52</v>
      </c>
      <c r="C263" s="164"/>
      <c r="D263" s="164"/>
      <c r="E263" s="192">
        <f>SUM(E264:E265)</f>
        <v>0</v>
      </c>
      <c r="F263" s="192">
        <f aca="true" t="shared" si="103" ref="F263:P263">SUM(F264:F265)</f>
        <v>0</v>
      </c>
      <c r="G263" s="192">
        <f t="shared" si="103"/>
        <v>6000</v>
      </c>
      <c r="H263" s="192">
        <f t="shared" si="103"/>
        <v>30000</v>
      </c>
      <c r="I263" s="192">
        <f t="shared" si="103"/>
        <v>0</v>
      </c>
      <c r="J263" s="192">
        <f t="shared" si="103"/>
        <v>0</v>
      </c>
      <c r="K263" s="192">
        <f t="shared" si="103"/>
        <v>0</v>
      </c>
      <c r="L263" s="192">
        <f t="shared" si="103"/>
        <v>0</v>
      </c>
      <c r="M263" s="192">
        <f t="shared" si="103"/>
        <v>6000</v>
      </c>
      <c r="N263" s="192">
        <f t="shared" si="103"/>
        <v>0</v>
      </c>
      <c r="O263" s="192">
        <f t="shared" si="103"/>
        <v>0</v>
      </c>
      <c r="P263" s="192">
        <f t="shared" si="103"/>
        <v>0</v>
      </c>
      <c r="Q263" s="157">
        <f>SUM(E263:P263)</f>
        <v>42000</v>
      </c>
    </row>
    <row r="264" spans="1:17" ht="12.75">
      <c r="A264" s="11">
        <v>3611</v>
      </c>
      <c r="B264" s="12" t="s">
        <v>138</v>
      </c>
      <c r="C264" s="164">
        <v>41706</v>
      </c>
      <c r="D264" s="164" t="s">
        <v>72</v>
      </c>
      <c r="E264" s="26"/>
      <c r="F264" s="26"/>
      <c r="G264" s="26"/>
      <c r="H264" s="26">
        <v>30000</v>
      </c>
      <c r="I264" s="26"/>
      <c r="J264" s="26"/>
      <c r="K264" s="26"/>
      <c r="L264" s="26"/>
      <c r="M264" s="26"/>
      <c r="N264" s="26"/>
      <c r="O264" s="26"/>
      <c r="P264" s="26"/>
      <c r="Q264" s="17">
        <f>SUM(E264:P264)</f>
        <v>30000</v>
      </c>
    </row>
    <row r="265" spans="1:17" ht="12.75">
      <c r="A265" s="11">
        <v>3621</v>
      </c>
      <c r="B265" s="12" t="s">
        <v>53</v>
      </c>
      <c r="C265" s="164">
        <v>41706</v>
      </c>
      <c r="D265" s="164" t="s">
        <v>72</v>
      </c>
      <c r="E265" s="26"/>
      <c r="F265" s="26"/>
      <c r="G265" s="26">
        <v>6000</v>
      </c>
      <c r="H265" s="26"/>
      <c r="I265" s="26"/>
      <c r="J265" s="26"/>
      <c r="K265" s="26"/>
      <c r="L265" s="26"/>
      <c r="M265" s="26">
        <v>6000</v>
      </c>
      <c r="N265" s="26"/>
      <c r="O265" s="26"/>
      <c r="P265" s="26"/>
      <c r="Q265" s="17">
        <f>SUM(E265:P265)</f>
        <v>12000</v>
      </c>
    </row>
    <row r="266" spans="1:17" ht="12.75">
      <c r="A266" s="153">
        <v>3900</v>
      </c>
      <c r="B266" s="21" t="s">
        <v>89</v>
      </c>
      <c r="C266" s="190"/>
      <c r="D266" s="190"/>
      <c r="E266" s="161">
        <f aca="true" t="shared" si="104" ref="E266:Q266">SUM(E267:E268)</f>
        <v>590.83</v>
      </c>
      <c r="F266" s="161">
        <f t="shared" si="104"/>
        <v>91590.83</v>
      </c>
      <c r="G266" s="161">
        <f t="shared" si="104"/>
        <v>590.83</v>
      </c>
      <c r="H266" s="161">
        <f t="shared" si="104"/>
        <v>590.83</v>
      </c>
      <c r="I266" s="161">
        <f t="shared" si="104"/>
        <v>590.83</v>
      </c>
      <c r="J266" s="161">
        <f t="shared" si="104"/>
        <v>590.83</v>
      </c>
      <c r="K266" s="161">
        <f t="shared" si="104"/>
        <v>590.83</v>
      </c>
      <c r="L266" s="161">
        <f t="shared" si="104"/>
        <v>590.83</v>
      </c>
      <c r="M266" s="161">
        <f t="shared" si="104"/>
        <v>590.83</v>
      </c>
      <c r="N266" s="161">
        <f t="shared" si="104"/>
        <v>590.83</v>
      </c>
      <c r="O266" s="161">
        <f t="shared" si="104"/>
        <v>590.83</v>
      </c>
      <c r="P266" s="161">
        <f t="shared" si="104"/>
        <v>590.87</v>
      </c>
      <c r="Q266" s="161">
        <f t="shared" si="104"/>
        <v>98090</v>
      </c>
    </row>
    <row r="267" spans="1:17" ht="12.75">
      <c r="A267" s="11">
        <v>3921</v>
      </c>
      <c r="B267" s="12" t="s">
        <v>90</v>
      </c>
      <c r="C267" s="164">
        <v>41706</v>
      </c>
      <c r="D267" s="164" t="s">
        <v>72</v>
      </c>
      <c r="E267" s="26"/>
      <c r="F267" s="26">
        <v>91000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17">
        <f>SUM(E267:P267)</f>
        <v>91000</v>
      </c>
    </row>
    <row r="268" spans="1:17" ht="12.75">
      <c r="A268" s="11">
        <v>3981</v>
      </c>
      <c r="B268" s="12" t="s">
        <v>91</v>
      </c>
      <c r="C268" s="164">
        <v>41706</v>
      </c>
      <c r="D268" s="164" t="s">
        <v>72</v>
      </c>
      <c r="E268" s="26">
        <v>590.83</v>
      </c>
      <c r="F268" s="26">
        <v>590.83</v>
      </c>
      <c r="G268" s="26">
        <v>590.83</v>
      </c>
      <c r="H268" s="26">
        <v>590.83</v>
      </c>
      <c r="I268" s="26">
        <v>590.83</v>
      </c>
      <c r="J268" s="26">
        <v>590.83</v>
      </c>
      <c r="K268" s="26">
        <v>590.83</v>
      </c>
      <c r="L268" s="26">
        <v>590.83</v>
      </c>
      <c r="M268" s="26">
        <v>590.83</v>
      </c>
      <c r="N268" s="26">
        <v>590.83</v>
      </c>
      <c r="O268" s="26">
        <v>590.83</v>
      </c>
      <c r="P268" s="26">
        <v>590.87</v>
      </c>
      <c r="Q268" s="19">
        <f>SUM(E268:P268)</f>
        <v>7090</v>
      </c>
    </row>
    <row r="269" spans="1:17" ht="12.75">
      <c r="A269" s="153">
        <v>5000</v>
      </c>
      <c r="B269" s="21" t="s">
        <v>58</v>
      </c>
      <c r="C269" s="166"/>
      <c r="D269" s="166"/>
      <c r="E269" s="191">
        <f>+E270</f>
        <v>0</v>
      </c>
      <c r="F269" s="191">
        <f aca="true" t="shared" si="105" ref="F269:Q269">+F270</f>
        <v>0</v>
      </c>
      <c r="G269" s="191">
        <f t="shared" si="105"/>
        <v>0</v>
      </c>
      <c r="H269" s="191">
        <f t="shared" si="105"/>
        <v>0</v>
      </c>
      <c r="I269" s="191">
        <f t="shared" si="105"/>
        <v>0</v>
      </c>
      <c r="J269" s="191">
        <f t="shared" si="105"/>
        <v>0</v>
      </c>
      <c r="K269" s="191">
        <f t="shared" si="105"/>
        <v>0</v>
      </c>
      <c r="L269" s="191">
        <f t="shared" si="105"/>
        <v>0</v>
      </c>
      <c r="M269" s="191">
        <f t="shared" si="105"/>
        <v>0</v>
      </c>
      <c r="N269" s="191">
        <f t="shared" si="105"/>
        <v>0</v>
      </c>
      <c r="O269" s="191">
        <f t="shared" si="105"/>
        <v>0</v>
      </c>
      <c r="P269" s="191">
        <f t="shared" si="105"/>
        <v>0</v>
      </c>
      <c r="Q269" s="191">
        <f t="shared" si="105"/>
        <v>0</v>
      </c>
    </row>
    <row r="270" spans="1:17" ht="12.75">
      <c r="A270" s="153">
        <v>5100</v>
      </c>
      <c r="B270" s="21" t="s">
        <v>106</v>
      </c>
      <c r="C270" s="166"/>
      <c r="D270" s="166"/>
      <c r="E270" s="191">
        <f aca="true" t="shared" si="106" ref="E270:Q270">SUM(E271:E271)</f>
        <v>0</v>
      </c>
      <c r="F270" s="191">
        <f t="shared" si="106"/>
        <v>0</v>
      </c>
      <c r="G270" s="191">
        <f t="shared" si="106"/>
        <v>0</v>
      </c>
      <c r="H270" s="191">
        <f t="shared" si="106"/>
        <v>0</v>
      </c>
      <c r="I270" s="191">
        <f t="shared" si="106"/>
        <v>0</v>
      </c>
      <c r="J270" s="191">
        <f t="shared" si="106"/>
        <v>0</v>
      </c>
      <c r="K270" s="191">
        <f t="shared" si="106"/>
        <v>0</v>
      </c>
      <c r="L270" s="191">
        <f t="shared" si="106"/>
        <v>0</v>
      </c>
      <c r="M270" s="191">
        <f t="shared" si="106"/>
        <v>0</v>
      </c>
      <c r="N270" s="191">
        <f t="shared" si="106"/>
        <v>0</v>
      </c>
      <c r="O270" s="191">
        <f t="shared" si="106"/>
        <v>0</v>
      </c>
      <c r="P270" s="191">
        <f t="shared" si="106"/>
        <v>0</v>
      </c>
      <c r="Q270" s="191">
        <f t="shared" si="106"/>
        <v>0</v>
      </c>
    </row>
    <row r="271" spans="1:17" ht="12.75">
      <c r="A271" s="11">
        <v>5111</v>
      </c>
      <c r="B271" s="12" t="s">
        <v>107</v>
      </c>
      <c r="C271" s="164">
        <v>41706</v>
      </c>
      <c r="D271" s="164" t="s">
        <v>72</v>
      </c>
      <c r="E271" s="17"/>
      <c r="F271" s="26">
        <v>0</v>
      </c>
      <c r="G271" s="26">
        <v>0</v>
      </c>
      <c r="H271" s="26">
        <v>0</v>
      </c>
      <c r="I271" s="26"/>
      <c r="J271" s="26">
        <v>0</v>
      </c>
      <c r="K271" s="26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9">
        <f>SUM(E271:P271)</f>
        <v>0</v>
      </c>
    </row>
    <row r="272" spans="1:17" s="31" customFormat="1" ht="12.75">
      <c r="A272" s="212">
        <v>6000</v>
      </c>
      <c r="B272" s="212" t="s">
        <v>112</v>
      </c>
      <c r="C272" s="221"/>
      <c r="D272" s="221"/>
      <c r="E272" s="157">
        <f>+E273</f>
        <v>0</v>
      </c>
      <c r="F272" s="157">
        <f aca="true" t="shared" si="107" ref="F272:Q272">+F273</f>
        <v>0</v>
      </c>
      <c r="G272" s="157">
        <f t="shared" si="107"/>
        <v>0</v>
      </c>
      <c r="H272" s="157">
        <f t="shared" si="107"/>
        <v>0</v>
      </c>
      <c r="I272" s="157">
        <f t="shared" si="107"/>
        <v>0</v>
      </c>
      <c r="J272" s="157">
        <f t="shared" si="107"/>
        <v>0</v>
      </c>
      <c r="K272" s="157">
        <f t="shared" si="107"/>
        <v>0</v>
      </c>
      <c r="L272" s="157">
        <f t="shared" si="107"/>
        <v>0</v>
      </c>
      <c r="M272" s="157">
        <f t="shared" si="107"/>
        <v>0</v>
      </c>
      <c r="N272" s="157">
        <f t="shared" si="107"/>
        <v>627304.89</v>
      </c>
      <c r="O272" s="157">
        <f t="shared" si="107"/>
        <v>0</v>
      </c>
      <c r="P272" s="157">
        <f t="shared" si="107"/>
        <v>0</v>
      </c>
      <c r="Q272" s="157">
        <f t="shared" si="107"/>
        <v>627304.89</v>
      </c>
    </row>
    <row r="273" spans="1:17" s="31" customFormat="1" ht="12.75">
      <c r="A273" s="221">
        <v>6200</v>
      </c>
      <c r="B273" s="212" t="s">
        <v>113</v>
      </c>
      <c r="C273" s="221"/>
      <c r="D273" s="221"/>
      <c r="E273" s="157">
        <f>SUM(E274)</f>
        <v>0</v>
      </c>
      <c r="F273" s="157">
        <f aca="true" t="shared" si="108" ref="F273:Q273">SUM(F274)</f>
        <v>0</v>
      </c>
      <c r="G273" s="157">
        <f t="shared" si="108"/>
        <v>0</v>
      </c>
      <c r="H273" s="157">
        <f t="shared" si="108"/>
        <v>0</v>
      </c>
      <c r="I273" s="157">
        <f t="shared" si="108"/>
        <v>0</v>
      </c>
      <c r="J273" s="157">
        <f t="shared" si="108"/>
        <v>0</v>
      </c>
      <c r="K273" s="157">
        <f t="shared" si="108"/>
        <v>0</v>
      </c>
      <c r="L273" s="157">
        <f t="shared" si="108"/>
        <v>0</v>
      </c>
      <c r="M273" s="157">
        <f t="shared" si="108"/>
        <v>0</v>
      </c>
      <c r="N273" s="157">
        <f t="shared" si="108"/>
        <v>627304.89</v>
      </c>
      <c r="O273" s="157">
        <f t="shared" si="108"/>
        <v>0</v>
      </c>
      <c r="P273" s="157">
        <f t="shared" si="108"/>
        <v>0</v>
      </c>
      <c r="Q273" s="157">
        <f t="shared" si="108"/>
        <v>627304.89</v>
      </c>
    </row>
    <row r="274" spans="1:17" s="31" customFormat="1" ht="12.75">
      <c r="A274" s="222">
        <v>6241</v>
      </c>
      <c r="B274" s="34" t="s">
        <v>139</v>
      </c>
      <c r="C274" s="181">
        <v>41706</v>
      </c>
      <c r="D274" s="181" t="s">
        <v>72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/>
      <c r="L274" s="20"/>
      <c r="M274" s="20"/>
      <c r="N274" s="20">
        <v>627304.89</v>
      </c>
      <c r="O274" s="20"/>
      <c r="P274" s="20"/>
      <c r="Q274" s="18">
        <f>SUM(E274:P274)</f>
        <v>627304.89</v>
      </c>
    </row>
    <row r="275" spans="1:17" s="31" customFormat="1" ht="12.75">
      <c r="A275" s="218"/>
      <c r="B275" s="28"/>
      <c r="C275" s="219"/>
      <c r="D275" s="219"/>
      <c r="E275" s="29"/>
      <c r="F275" s="220"/>
      <c r="G275" s="220"/>
      <c r="H275" s="220"/>
      <c r="I275" s="220"/>
      <c r="J275" s="220"/>
      <c r="K275" s="220"/>
      <c r="L275" s="29"/>
      <c r="M275" s="29"/>
      <c r="N275" s="29"/>
      <c r="O275" s="29"/>
      <c r="P275" s="29"/>
      <c r="Q275" s="30"/>
    </row>
    <row r="276" spans="1:17" s="10" customFormat="1" ht="12.75">
      <c r="A276" s="198" t="s">
        <v>0</v>
      </c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200"/>
    </row>
    <row r="277" spans="1:17" s="10" customFormat="1" ht="12.75">
      <c r="A277" s="162" t="s">
        <v>1</v>
      </c>
      <c r="B277" s="163">
        <v>31120</v>
      </c>
      <c r="C277" s="164"/>
      <c r="D277" s="164"/>
      <c r="E277" s="201" t="s">
        <v>2</v>
      </c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3"/>
    </row>
    <row r="278" spans="1:17" s="10" customFormat="1" ht="12.75">
      <c r="A278" s="162" t="s">
        <v>3</v>
      </c>
      <c r="B278" s="163" t="s">
        <v>4</v>
      </c>
      <c r="C278" s="164"/>
      <c r="D278" s="164"/>
      <c r="E278" s="201" t="s">
        <v>5</v>
      </c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3"/>
    </row>
    <row r="279" spans="1:17" s="10" customFormat="1" ht="12.75">
      <c r="A279" s="162" t="s">
        <v>6</v>
      </c>
      <c r="B279" s="163" t="s">
        <v>7</v>
      </c>
      <c r="C279" s="164"/>
      <c r="D279" s="164"/>
      <c r="E279" s="201" t="s">
        <v>5</v>
      </c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3"/>
    </row>
    <row r="280" spans="1:17" s="10" customFormat="1" ht="12.75">
      <c r="A280" s="162" t="s">
        <v>8</v>
      </c>
      <c r="B280" s="204" t="s">
        <v>140</v>
      </c>
      <c r="C280" s="205"/>
      <c r="D280" s="205"/>
      <c r="E280" s="206" t="s">
        <v>141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8"/>
    </row>
    <row r="281" spans="1:17" s="10" customFormat="1" ht="12.75">
      <c r="A281" s="209" t="s">
        <v>11</v>
      </c>
      <c r="B281" s="210" t="s">
        <v>12</v>
      </c>
      <c r="C281" s="211"/>
      <c r="D281" s="211"/>
      <c r="E281" s="164" t="s">
        <v>14</v>
      </c>
      <c r="F281" s="164" t="s">
        <v>15</v>
      </c>
      <c r="G281" s="164" t="s">
        <v>16</v>
      </c>
      <c r="H281" s="164" t="s">
        <v>17</v>
      </c>
      <c r="I281" s="164" t="s">
        <v>18</v>
      </c>
      <c r="J281" s="164" t="s">
        <v>19</v>
      </c>
      <c r="K281" s="164" t="s">
        <v>20</v>
      </c>
      <c r="L281" s="164" t="s">
        <v>21</v>
      </c>
      <c r="M281" s="164" t="s">
        <v>22</v>
      </c>
      <c r="N281" s="164" t="s">
        <v>23</v>
      </c>
      <c r="O281" s="164" t="s">
        <v>24</v>
      </c>
      <c r="P281" s="164" t="s">
        <v>25</v>
      </c>
      <c r="Q281" s="164" t="s">
        <v>26</v>
      </c>
    </row>
    <row r="282" spans="1:18" s="10" customFormat="1" ht="15.75" customHeight="1">
      <c r="A282" s="226"/>
      <c r="B282" s="213" t="s">
        <v>142</v>
      </c>
      <c r="C282" s="180"/>
      <c r="D282" s="180"/>
      <c r="E282" s="142">
        <f>+E283+E315</f>
        <v>369490.496086784</v>
      </c>
      <c r="F282" s="142">
        <f aca="true" t="shared" si="109" ref="F282:Q282">+F283+F315</f>
        <v>30854.996086784</v>
      </c>
      <c r="G282" s="142">
        <f t="shared" si="109"/>
        <v>33954.996086784</v>
      </c>
      <c r="H282" s="142">
        <f t="shared" si="109"/>
        <v>63490.496086784005</v>
      </c>
      <c r="I282" s="142">
        <f t="shared" si="109"/>
        <v>37998.276086784</v>
      </c>
      <c r="J282" s="142">
        <f t="shared" si="109"/>
        <v>36954.996086784</v>
      </c>
      <c r="K282" s="142">
        <f t="shared" si="109"/>
        <v>360490.496086784</v>
      </c>
      <c r="L282" s="142">
        <f t="shared" si="109"/>
        <v>82454.996086784</v>
      </c>
      <c r="M282" s="142">
        <f t="shared" si="109"/>
        <v>35954.996086784</v>
      </c>
      <c r="N282" s="142">
        <f t="shared" si="109"/>
        <v>31490.496086784</v>
      </c>
      <c r="O282" s="142">
        <f t="shared" si="109"/>
        <v>45498.266086784</v>
      </c>
      <c r="P282" s="142">
        <f t="shared" si="109"/>
        <v>50688.836086783995</v>
      </c>
      <c r="Q282" s="142">
        <f t="shared" si="109"/>
        <v>1179322.3430414079</v>
      </c>
      <c r="R282" s="42"/>
    </row>
    <row r="283" spans="1:18" s="10" customFormat="1" ht="15">
      <c r="A283" s="214"/>
      <c r="B283" s="215" t="s">
        <v>143</v>
      </c>
      <c r="C283" s="180"/>
      <c r="D283" s="180"/>
      <c r="E283" s="142">
        <f>+E284+E292+E299</f>
        <v>37856.79</v>
      </c>
      <c r="F283" s="142">
        <f aca="true" t="shared" si="110" ref="F283:Q283">+F284+F292+F299</f>
        <v>20256.79</v>
      </c>
      <c r="G283" s="142">
        <f t="shared" si="110"/>
        <v>23856.79</v>
      </c>
      <c r="H283" s="142">
        <f t="shared" si="110"/>
        <v>22856.79</v>
      </c>
      <c r="I283" s="142">
        <f t="shared" si="110"/>
        <v>17856.79</v>
      </c>
      <c r="J283" s="142">
        <f t="shared" si="110"/>
        <v>17856.79</v>
      </c>
      <c r="K283" s="142">
        <f t="shared" si="110"/>
        <v>37856.79</v>
      </c>
      <c r="L283" s="142">
        <f t="shared" si="110"/>
        <v>42856.79</v>
      </c>
      <c r="M283" s="142">
        <f t="shared" si="110"/>
        <v>25856.79</v>
      </c>
      <c r="N283" s="142">
        <f t="shared" si="110"/>
        <v>20856.79</v>
      </c>
      <c r="O283" s="142">
        <f t="shared" si="110"/>
        <v>23156.78</v>
      </c>
      <c r="P283" s="142">
        <f t="shared" si="110"/>
        <v>19157.85</v>
      </c>
      <c r="Q283" s="142">
        <f t="shared" si="110"/>
        <v>310282.53</v>
      </c>
      <c r="R283" s="32"/>
    </row>
    <row r="284" spans="1:18" s="10" customFormat="1" ht="12.75">
      <c r="A284" s="177">
        <v>1000</v>
      </c>
      <c r="B284" s="179" t="s">
        <v>29</v>
      </c>
      <c r="C284" s="180"/>
      <c r="D284" s="180"/>
      <c r="E284" s="146">
        <f>+E285+E287+E290</f>
        <v>17256.79</v>
      </c>
      <c r="F284" s="146">
        <f aca="true" t="shared" si="111" ref="F284:Q284">+F285+F287+F290</f>
        <v>17256.79</v>
      </c>
      <c r="G284" s="146">
        <f t="shared" si="111"/>
        <v>17256.79</v>
      </c>
      <c r="H284" s="146">
        <f t="shared" si="111"/>
        <v>17256.79</v>
      </c>
      <c r="I284" s="146">
        <f t="shared" si="111"/>
        <v>17256.79</v>
      </c>
      <c r="J284" s="146">
        <f t="shared" si="111"/>
        <v>17256.79</v>
      </c>
      <c r="K284" s="146">
        <f t="shared" si="111"/>
        <v>17256.79</v>
      </c>
      <c r="L284" s="146">
        <f t="shared" si="111"/>
        <v>17256.79</v>
      </c>
      <c r="M284" s="146">
        <f t="shared" si="111"/>
        <v>17256.79</v>
      </c>
      <c r="N284" s="146">
        <f t="shared" si="111"/>
        <v>17256.79</v>
      </c>
      <c r="O284" s="146">
        <f t="shared" si="111"/>
        <v>18156.78</v>
      </c>
      <c r="P284" s="146">
        <f t="shared" si="111"/>
        <v>18157.85</v>
      </c>
      <c r="Q284" s="146">
        <f t="shared" si="111"/>
        <v>208882.53000000003</v>
      </c>
      <c r="R284" s="32"/>
    </row>
    <row r="285" spans="1:18" s="10" customFormat="1" ht="12.75">
      <c r="A285" s="216">
        <v>1100</v>
      </c>
      <c r="B285" s="217" t="s">
        <v>30</v>
      </c>
      <c r="C285" s="187"/>
      <c r="D285" s="187"/>
      <c r="E285" s="143">
        <f>SUM(E286)</f>
        <v>10370.7</v>
      </c>
      <c r="F285" s="143">
        <f aca="true" t="shared" si="112" ref="F285:Q285">SUM(F286)</f>
        <v>10370.7</v>
      </c>
      <c r="G285" s="143">
        <f t="shared" si="112"/>
        <v>10370.7</v>
      </c>
      <c r="H285" s="143">
        <f t="shared" si="112"/>
        <v>10370.7</v>
      </c>
      <c r="I285" s="143">
        <f t="shared" si="112"/>
        <v>10370.7</v>
      </c>
      <c r="J285" s="143">
        <f t="shared" si="112"/>
        <v>10370.7</v>
      </c>
      <c r="K285" s="143">
        <f t="shared" si="112"/>
        <v>10370.7</v>
      </c>
      <c r="L285" s="143">
        <f t="shared" si="112"/>
        <v>10370.7</v>
      </c>
      <c r="M285" s="143">
        <f t="shared" si="112"/>
        <v>10370.7</v>
      </c>
      <c r="N285" s="143">
        <f t="shared" si="112"/>
        <v>10370.7</v>
      </c>
      <c r="O285" s="143">
        <f t="shared" si="112"/>
        <v>10370.7</v>
      </c>
      <c r="P285" s="143">
        <f t="shared" si="112"/>
        <v>10371.74</v>
      </c>
      <c r="Q285" s="143">
        <f t="shared" si="112"/>
        <v>124449.43999999999</v>
      </c>
      <c r="R285" s="32"/>
    </row>
    <row r="286" spans="1:18" s="10" customFormat="1" ht="12.75">
      <c r="A286" s="11">
        <v>1131</v>
      </c>
      <c r="B286" s="12" t="s">
        <v>31</v>
      </c>
      <c r="C286" s="164">
        <v>11701</v>
      </c>
      <c r="D286" s="164" t="s">
        <v>140</v>
      </c>
      <c r="E286" s="182">
        <v>10370.7</v>
      </c>
      <c r="F286" s="182">
        <v>10370.7</v>
      </c>
      <c r="G286" s="182">
        <v>10370.7</v>
      </c>
      <c r="H286" s="182">
        <v>10370.7</v>
      </c>
      <c r="I286" s="182">
        <v>10370.7</v>
      </c>
      <c r="J286" s="182">
        <v>10370.7</v>
      </c>
      <c r="K286" s="182">
        <v>10370.7</v>
      </c>
      <c r="L286" s="182">
        <v>10370.7</v>
      </c>
      <c r="M286" s="182">
        <v>10370.7</v>
      </c>
      <c r="N286" s="182">
        <v>10370.7</v>
      </c>
      <c r="O286" s="182">
        <v>10370.7</v>
      </c>
      <c r="P286" s="182">
        <v>10371.74</v>
      </c>
      <c r="Q286" s="19">
        <f>SUM(E286:P286)</f>
        <v>124449.43999999999</v>
      </c>
      <c r="R286" s="32"/>
    </row>
    <row r="287" spans="1:18" s="10" customFormat="1" ht="12.75">
      <c r="A287" s="154">
        <v>1500</v>
      </c>
      <c r="B287" s="155" t="s">
        <v>32</v>
      </c>
      <c r="C287" s="193"/>
      <c r="D287" s="193"/>
      <c r="E287" s="157">
        <f>SUM(E288:E289)</f>
        <v>2647.68</v>
      </c>
      <c r="F287" s="157">
        <f aca="true" t="shared" si="113" ref="F287:Q287">SUM(F288:F289)</f>
        <v>2647.68</v>
      </c>
      <c r="G287" s="157">
        <f t="shared" si="113"/>
        <v>2647.68</v>
      </c>
      <c r="H287" s="157">
        <f t="shared" si="113"/>
        <v>2647.68</v>
      </c>
      <c r="I287" s="157">
        <f t="shared" si="113"/>
        <v>2647.68</v>
      </c>
      <c r="J287" s="157">
        <f t="shared" si="113"/>
        <v>2647.68</v>
      </c>
      <c r="K287" s="157">
        <f t="shared" si="113"/>
        <v>2647.68</v>
      </c>
      <c r="L287" s="157">
        <f t="shared" si="113"/>
        <v>2647.68</v>
      </c>
      <c r="M287" s="157">
        <f t="shared" si="113"/>
        <v>2647.68</v>
      </c>
      <c r="N287" s="157">
        <f t="shared" si="113"/>
        <v>2647.68</v>
      </c>
      <c r="O287" s="157">
        <f t="shared" si="113"/>
        <v>3547.68</v>
      </c>
      <c r="P287" s="157">
        <f t="shared" si="113"/>
        <v>3547.71</v>
      </c>
      <c r="Q287" s="157">
        <f t="shared" si="113"/>
        <v>33572.19</v>
      </c>
      <c r="R287" s="32"/>
    </row>
    <row r="288" spans="1:18" s="10" customFormat="1" ht="12.75">
      <c r="A288" s="14">
        <v>1511</v>
      </c>
      <c r="B288" s="15" t="s">
        <v>33</v>
      </c>
      <c r="C288" s="164">
        <v>11701</v>
      </c>
      <c r="D288" s="164" t="s">
        <v>140</v>
      </c>
      <c r="E288" s="17">
        <v>847.68</v>
      </c>
      <c r="F288" s="17">
        <v>847.68</v>
      </c>
      <c r="G288" s="17">
        <v>847.68</v>
      </c>
      <c r="H288" s="17">
        <v>847.68</v>
      </c>
      <c r="I288" s="17">
        <v>847.68</v>
      </c>
      <c r="J288" s="17">
        <v>847.68</v>
      </c>
      <c r="K288" s="17">
        <v>847.68</v>
      </c>
      <c r="L288" s="17">
        <v>847.68</v>
      </c>
      <c r="M288" s="17">
        <v>847.68</v>
      </c>
      <c r="N288" s="17">
        <v>847.68</v>
      </c>
      <c r="O288" s="17">
        <v>847.68</v>
      </c>
      <c r="P288" s="17">
        <v>847.71</v>
      </c>
      <c r="Q288" s="19">
        <f>SUM(E288:P288)</f>
        <v>10172.190000000002</v>
      </c>
      <c r="R288" s="32"/>
    </row>
    <row r="289" spans="1:18" s="10" customFormat="1" ht="12.75">
      <c r="A289" s="14">
        <v>1592</v>
      </c>
      <c r="B289" s="15" t="s">
        <v>34</v>
      </c>
      <c r="C289" s="164">
        <v>11701</v>
      </c>
      <c r="D289" s="164" t="s">
        <v>140</v>
      </c>
      <c r="E289" s="17">
        <v>1800</v>
      </c>
      <c r="F289" s="17">
        <v>1800</v>
      </c>
      <c r="G289" s="17">
        <v>1800</v>
      </c>
      <c r="H289" s="17">
        <v>1800</v>
      </c>
      <c r="I289" s="17">
        <v>1800</v>
      </c>
      <c r="J289" s="17">
        <v>1800</v>
      </c>
      <c r="K289" s="17">
        <v>1800</v>
      </c>
      <c r="L289" s="17">
        <v>1800</v>
      </c>
      <c r="M289" s="17">
        <v>1800</v>
      </c>
      <c r="N289" s="17">
        <v>1800</v>
      </c>
      <c r="O289" s="17">
        <v>2700</v>
      </c>
      <c r="P289" s="17">
        <v>2700</v>
      </c>
      <c r="Q289" s="19">
        <f>SUM(E289:P289)</f>
        <v>23400</v>
      </c>
      <c r="R289" s="32"/>
    </row>
    <row r="290" spans="1:18" s="10" customFormat="1" ht="12.75">
      <c r="A290" s="165">
        <v>1700</v>
      </c>
      <c r="B290" s="171" t="s">
        <v>35</v>
      </c>
      <c r="C290" s="187"/>
      <c r="D290" s="187"/>
      <c r="E290" s="143">
        <f>SUM(E291)</f>
        <v>4238.41</v>
      </c>
      <c r="F290" s="143">
        <f aca="true" t="shared" si="114" ref="F290:Q290">SUM(F291)</f>
        <v>4238.41</v>
      </c>
      <c r="G290" s="143">
        <f t="shared" si="114"/>
        <v>4238.41</v>
      </c>
      <c r="H290" s="143">
        <f t="shared" si="114"/>
        <v>4238.41</v>
      </c>
      <c r="I290" s="143">
        <f t="shared" si="114"/>
        <v>4238.41</v>
      </c>
      <c r="J290" s="143">
        <f t="shared" si="114"/>
        <v>4238.41</v>
      </c>
      <c r="K290" s="143">
        <f t="shared" si="114"/>
        <v>4238.41</v>
      </c>
      <c r="L290" s="143">
        <f t="shared" si="114"/>
        <v>4238.41</v>
      </c>
      <c r="M290" s="143">
        <f t="shared" si="114"/>
        <v>4238.41</v>
      </c>
      <c r="N290" s="143">
        <f t="shared" si="114"/>
        <v>4238.41</v>
      </c>
      <c r="O290" s="143">
        <f t="shared" si="114"/>
        <v>4238.4</v>
      </c>
      <c r="P290" s="143">
        <f t="shared" si="114"/>
        <v>4238.4</v>
      </c>
      <c r="Q290" s="143">
        <f t="shared" si="114"/>
        <v>50860.90000000001</v>
      </c>
      <c r="R290" s="32"/>
    </row>
    <row r="291" spans="1:18" s="10" customFormat="1" ht="12.75">
      <c r="A291" s="14">
        <v>1711</v>
      </c>
      <c r="B291" s="15" t="s">
        <v>35</v>
      </c>
      <c r="C291" s="164">
        <v>11701</v>
      </c>
      <c r="D291" s="164" t="s">
        <v>140</v>
      </c>
      <c r="E291" s="17">
        <v>4238.41</v>
      </c>
      <c r="F291" s="17">
        <v>4238.41</v>
      </c>
      <c r="G291" s="17">
        <v>4238.41</v>
      </c>
      <c r="H291" s="17">
        <v>4238.41</v>
      </c>
      <c r="I291" s="17">
        <v>4238.41</v>
      </c>
      <c r="J291" s="17">
        <v>4238.41</v>
      </c>
      <c r="K291" s="17">
        <v>4238.41</v>
      </c>
      <c r="L291" s="17">
        <v>4238.41</v>
      </c>
      <c r="M291" s="17">
        <v>4238.41</v>
      </c>
      <c r="N291" s="17">
        <v>4238.41</v>
      </c>
      <c r="O291" s="17">
        <v>4238.4</v>
      </c>
      <c r="P291" s="17">
        <v>4238.4</v>
      </c>
      <c r="Q291" s="19">
        <f>SUM(E291:P291)</f>
        <v>50860.90000000001</v>
      </c>
      <c r="R291" s="32"/>
    </row>
    <row r="292" spans="1:18" s="10" customFormat="1" ht="12.75">
      <c r="A292" s="144">
        <v>2000</v>
      </c>
      <c r="B292" s="145" t="s">
        <v>36</v>
      </c>
      <c r="C292" s="144"/>
      <c r="D292" s="144"/>
      <c r="E292" s="147">
        <f>+E293+E297</f>
        <v>3000</v>
      </c>
      <c r="F292" s="147">
        <f aca="true" t="shared" si="115" ref="F292:Q292">+F293+F297</f>
        <v>2400</v>
      </c>
      <c r="G292" s="147">
        <f t="shared" si="115"/>
        <v>0</v>
      </c>
      <c r="H292" s="147">
        <f t="shared" si="115"/>
        <v>3000</v>
      </c>
      <c r="I292" s="147">
        <f t="shared" si="115"/>
        <v>0</v>
      </c>
      <c r="J292" s="147">
        <f t="shared" si="115"/>
        <v>0</v>
      </c>
      <c r="K292" s="147">
        <f t="shared" si="115"/>
        <v>3000</v>
      </c>
      <c r="L292" s="147">
        <f t="shared" si="115"/>
        <v>0</v>
      </c>
      <c r="M292" s="147">
        <f t="shared" si="115"/>
        <v>0</v>
      </c>
      <c r="N292" s="147">
        <f t="shared" si="115"/>
        <v>3000</v>
      </c>
      <c r="O292" s="147">
        <f t="shared" si="115"/>
        <v>0</v>
      </c>
      <c r="P292" s="147">
        <f t="shared" si="115"/>
        <v>0</v>
      </c>
      <c r="Q292" s="147">
        <f t="shared" si="115"/>
        <v>14400</v>
      </c>
      <c r="R292" s="32"/>
    </row>
    <row r="293" spans="1:18" s="10" customFormat="1" ht="12.75">
      <c r="A293" s="144">
        <v>2100</v>
      </c>
      <c r="B293" s="145" t="s">
        <v>37</v>
      </c>
      <c r="C293" s="145"/>
      <c r="D293" s="145"/>
      <c r="E293" s="148">
        <f>SUM(E294:E296)</f>
        <v>3000</v>
      </c>
      <c r="F293" s="148">
        <f aca="true" t="shared" si="116" ref="F293:Q293">SUM(F294:F296)</f>
        <v>0</v>
      </c>
      <c r="G293" s="148">
        <f t="shared" si="116"/>
        <v>0</v>
      </c>
      <c r="H293" s="148">
        <f t="shared" si="116"/>
        <v>3000</v>
      </c>
      <c r="I293" s="148">
        <f t="shared" si="116"/>
        <v>0</v>
      </c>
      <c r="J293" s="148">
        <f t="shared" si="116"/>
        <v>0</v>
      </c>
      <c r="K293" s="148">
        <f t="shared" si="116"/>
        <v>3000</v>
      </c>
      <c r="L293" s="148">
        <f t="shared" si="116"/>
        <v>0</v>
      </c>
      <c r="M293" s="148">
        <f t="shared" si="116"/>
        <v>0</v>
      </c>
      <c r="N293" s="148">
        <f t="shared" si="116"/>
        <v>3000</v>
      </c>
      <c r="O293" s="148">
        <f t="shared" si="116"/>
        <v>0</v>
      </c>
      <c r="P293" s="148">
        <f t="shared" si="116"/>
        <v>0</v>
      </c>
      <c r="Q293" s="148">
        <f t="shared" si="116"/>
        <v>12000</v>
      </c>
      <c r="R293" s="32"/>
    </row>
    <row r="294" spans="1:18" s="10" customFormat="1" ht="12.75">
      <c r="A294" s="11">
        <v>2111</v>
      </c>
      <c r="B294" s="12" t="s">
        <v>38</v>
      </c>
      <c r="C294" s="164">
        <v>11701</v>
      </c>
      <c r="D294" s="164" t="s">
        <v>140</v>
      </c>
      <c r="E294" s="17">
        <v>3000</v>
      </c>
      <c r="F294" s="17"/>
      <c r="G294" s="17"/>
      <c r="H294" s="17">
        <v>3000</v>
      </c>
      <c r="I294" s="17"/>
      <c r="J294" s="17"/>
      <c r="K294" s="17">
        <v>3000</v>
      </c>
      <c r="L294" s="17"/>
      <c r="M294" s="17"/>
      <c r="N294" s="17">
        <v>3000</v>
      </c>
      <c r="O294" s="17"/>
      <c r="P294" s="17"/>
      <c r="Q294" s="19">
        <f>SUM(E294:P294)</f>
        <v>12000</v>
      </c>
      <c r="R294" s="32"/>
    </row>
    <row r="295" spans="1:18" s="10" customFormat="1" ht="12.75">
      <c r="A295" s="11">
        <v>2121</v>
      </c>
      <c r="B295" s="12" t="s">
        <v>39</v>
      </c>
      <c r="C295" s="164">
        <v>11701</v>
      </c>
      <c r="D295" s="164" t="s">
        <v>140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9">
        <f>SUM(E295:P295)</f>
        <v>0</v>
      </c>
      <c r="R295" s="32"/>
    </row>
    <row r="296" spans="1:18" s="10" customFormat="1" ht="12.75">
      <c r="A296" s="11">
        <v>2151</v>
      </c>
      <c r="B296" s="12" t="s">
        <v>40</v>
      </c>
      <c r="C296" s="164">
        <v>11701</v>
      </c>
      <c r="D296" s="164" t="s">
        <v>140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9">
        <f>SUM(E296:P296)</f>
        <v>0</v>
      </c>
      <c r="R296" s="32"/>
    </row>
    <row r="297" spans="1:18" s="10" customFormat="1" ht="12.75">
      <c r="A297" s="183">
        <v>2700</v>
      </c>
      <c r="B297" s="149" t="s">
        <v>41</v>
      </c>
      <c r="C297" s="149"/>
      <c r="D297" s="149"/>
      <c r="E297" s="150">
        <f>SUM(E298)</f>
        <v>0</v>
      </c>
      <c r="F297" s="150">
        <f aca="true" t="shared" si="117" ref="F297:Q297">SUM(F298)</f>
        <v>2400</v>
      </c>
      <c r="G297" s="150">
        <f t="shared" si="117"/>
        <v>0</v>
      </c>
      <c r="H297" s="150">
        <f t="shared" si="117"/>
        <v>0</v>
      </c>
      <c r="I297" s="150">
        <f t="shared" si="117"/>
        <v>0</v>
      </c>
      <c r="J297" s="150">
        <f t="shared" si="117"/>
        <v>0</v>
      </c>
      <c r="K297" s="150">
        <f t="shared" si="117"/>
        <v>0</v>
      </c>
      <c r="L297" s="150">
        <f t="shared" si="117"/>
        <v>0</v>
      </c>
      <c r="M297" s="150">
        <f t="shared" si="117"/>
        <v>0</v>
      </c>
      <c r="N297" s="150">
        <f t="shared" si="117"/>
        <v>0</v>
      </c>
      <c r="O297" s="150">
        <f t="shared" si="117"/>
        <v>0</v>
      </c>
      <c r="P297" s="150">
        <f t="shared" si="117"/>
        <v>0</v>
      </c>
      <c r="Q297" s="150">
        <f t="shared" si="117"/>
        <v>2400</v>
      </c>
      <c r="R297" s="32"/>
    </row>
    <row r="298" spans="1:18" s="10" customFormat="1" ht="12.75">
      <c r="A298" s="11">
        <v>2711</v>
      </c>
      <c r="B298" s="12" t="s">
        <v>42</v>
      </c>
      <c r="C298" s="164">
        <v>11701</v>
      </c>
      <c r="D298" s="164" t="s">
        <v>140</v>
      </c>
      <c r="E298" s="17"/>
      <c r="F298" s="17">
        <v>2400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9">
        <f>SUM(E298:P298)</f>
        <v>2400</v>
      </c>
      <c r="R298" s="32"/>
    </row>
    <row r="299" spans="1:18" s="10" customFormat="1" ht="12.75">
      <c r="A299" s="183">
        <v>3000</v>
      </c>
      <c r="B299" s="149" t="s">
        <v>43</v>
      </c>
      <c r="C299" s="144"/>
      <c r="D299" s="144"/>
      <c r="E299" s="147">
        <f>+E300+E304+E308+E311</f>
        <v>17600</v>
      </c>
      <c r="F299" s="147">
        <f aca="true" t="shared" si="118" ref="F299:Q299">+F300+F304+F308+F311</f>
        <v>600</v>
      </c>
      <c r="G299" s="147">
        <f t="shared" si="118"/>
        <v>6600</v>
      </c>
      <c r="H299" s="147">
        <f t="shared" si="118"/>
        <v>2600</v>
      </c>
      <c r="I299" s="147">
        <f t="shared" si="118"/>
        <v>600</v>
      </c>
      <c r="J299" s="147">
        <f t="shared" si="118"/>
        <v>600</v>
      </c>
      <c r="K299" s="147">
        <f t="shared" si="118"/>
        <v>17600</v>
      </c>
      <c r="L299" s="147">
        <f t="shared" si="118"/>
        <v>25600</v>
      </c>
      <c r="M299" s="147">
        <f t="shared" si="118"/>
        <v>8600</v>
      </c>
      <c r="N299" s="147">
        <f t="shared" si="118"/>
        <v>600</v>
      </c>
      <c r="O299" s="147">
        <f t="shared" si="118"/>
        <v>5000</v>
      </c>
      <c r="P299" s="147">
        <f t="shared" si="118"/>
        <v>1000</v>
      </c>
      <c r="Q299" s="147">
        <f t="shared" si="118"/>
        <v>87000</v>
      </c>
      <c r="R299" s="32"/>
    </row>
    <row r="300" spans="1:18" s="10" customFormat="1" ht="12.75">
      <c r="A300" s="183">
        <v>3300</v>
      </c>
      <c r="B300" s="149" t="s">
        <v>44</v>
      </c>
      <c r="C300" s="183"/>
      <c r="D300" s="149"/>
      <c r="E300" s="184">
        <f>SUM(E301:E303)</f>
        <v>0</v>
      </c>
      <c r="F300" s="184">
        <f aca="true" t="shared" si="119" ref="F300:Q300">SUM(F301:F303)</f>
        <v>0</v>
      </c>
      <c r="G300" s="184">
        <f t="shared" si="119"/>
        <v>0</v>
      </c>
      <c r="H300" s="184">
        <f t="shared" si="119"/>
        <v>0</v>
      </c>
      <c r="I300" s="184">
        <f t="shared" si="119"/>
        <v>0</v>
      </c>
      <c r="J300" s="184">
        <f t="shared" si="119"/>
        <v>0</v>
      </c>
      <c r="K300" s="184">
        <f t="shared" si="119"/>
        <v>0</v>
      </c>
      <c r="L300" s="184">
        <f t="shared" si="119"/>
        <v>0</v>
      </c>
      <c r="M300" s="184">
        <f t="shared" si="119"/>
        <v>0</v>
      </c>
      <c r="N300" s="184">
        <f t="shared" si="119"/>
        <v>0</v>
      </c>
      <c r="O300" s="184">
        <f t="shared" si="119"/>
        <v>0</v>
      </c>
      <c r="P300" s="184">
        <f t="shared" si="119"/>
        <v>0</v>
      </c>
      <c r="Q300" s="184">
        <f t="shared" si="119"/>
        <v>0</v>
      </c>
      <c r="R300" s="32"/>
    </row>
    <row r="301" spans="1:18" s="10" customFormat="1" ht="12.75">
      <c r="A301" s="11">
        <v>3311</v>
      </c>
      <c r="B301" s="12" t="s">
        <v>45</v>
      </c>
      <c r="C301" s="164">
        <v>11701</v>
      </c>
      <c r="D301" s="164" t="s">
        <v>140</v>
      </c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9">
        <f>SUM(E301:P301)</f>
        <v>0</v>
      </c>
      <c r="R301" s="32"/>
    </row>
    <row r="302" spans="1:18" s="10" customFormat="1" ht="12.75">
      <c r="A302" s="11">
        <v>3321</v>
      </c>
      <c r="B302" s="12" t="s">
        <v>46</v>
      </c>
      <c r="C302" s="164">
        <v>11701</v>
      </c>
      <c r="D302" s="164" t="s">
        <v>140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9">
        <f>SUM(E302:P302)</f>
        <v>0</v>
      </c>
      <c r="R302" s="32"/>
    </row>
    <row r="303" spans="1:18" s="10" customFormat="1" ht="25.5">
      <c r="A303" s="11">
        <v>3331</v>
      </c>
      <c r="B303" s="12" t="s">
        <v>47</v>
      </c>
      <c r="C303" s="164">
        <v>11701</v>
      </c>
      <c r="D303" s="164" t="s">
        <v>140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9">
        <f>SUM(E303:P303)</f>
        <v>0</v>
      </c>
      <c r="R303" s="32"/>
    </row>
    <row r="304" spans="1:18" s="10" customFormat="1" ht="12.75">
      <c r="A304" s="183">
        <v>3500</v>
      </c>
      <c r="B304" s="149" t="s">
        <v>49</v>
      </c>
      <c r="C304" s="183"/>
      <c r="D304" s="149"/>
      <c r="E304" s="184">
        <f>SUM(E305:E307)</f>
        <v>17000</v>
      </c>
      <c r="F304" s="184">
        <f aca="true" t="shared" si="120" ref="F304:Q304">SUM(F305:F307)</f>
        <v>0</v>
      </c>
      <c r="G304" s="184">
        <f t="shared" si="120"/>
        <v>0</v>
      </c>
      <c r="H304" s="184">
        <f t="shared" si="120"/>
        <v>2000</v>
      </c>
      <c r="I304" s="184">
        <f t="shared" si="120"/>
        <v>0</v>
      </c>
      <c r="J304" s="184">
        <f t="shared" si="120"/>
        <v>0</v>
      </c>
      <c r="K304" s="184">
        <f t="shared" si="120"/>
        <v>17000</v>
      </c>
      <c r="L304" s="184">
        <f t="shared" si="120"/>
        <v>0</v>
      </c>
      <c r="M304" s="184">
        <f t="shared" si="120"/>
        <v>2000</v>
      </c>
      <c r="N304" s="184">
        <f t="shared" si="120"/>
        <v>0</v>
      </c>
      <c r="O304" s="184">
        <f t="shared" si="120"/>
        <v>0</v>
      </c>
      <c r="P304" s="184">
        <f t="shared" si="120"/>
        <v>0</v>
      </c>
      <c r="Q304" s="184">
        <f t="shared" si="120"/>
        <v>38000</v>
      </c>
      <c r="R304" s="32"/>
    </row>
    <row r="305" spans="1:18" s="10" customFormat="1" ht="12.75">
      <c r="A305" s="11">
        <v>3511</v>
      </c>
      <c r="B305" s="12" t="s">
        <v>50</v>
      </c>
      <c r="C305" s="164">
        <v>11701</v>
      </c>
      <c r="D305" s="164" t="s">
        <v>140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9">
        <f aca="true" t="shared" si="121" ref="Q305:Q310">SUM(E305:P305)</f>
        <v>0</v>
      </c>
      <c r="R305" s="32"/>
    </row>
    <row r="306" spans="1:18" s="10" customFormat="1" ht="25.5">
      <c r="A306" s="11">
        <v>3531</v>
      </c>
      <c r="B306" s="12" t="s">
        <v>51</v>
      </c>
      <c r="C306" s="164">
        <v>11701</v>
      </c>
      <c r="D306" s="164" t="s">
        <v>140</v>
      </c>
      <c r="E306" s="17"/>
      <c r="F306" s="17"/>
      <c r="G306" s="17"/>
      <c r="H306" s="17">
        <v>2000</v>
      </c>
      <c r="I306" s="17"/>
      <c r="J306" s="17"/>
      <c r="K306" s="17"/>
      <c r="L306" s="17"/>
      <c r="M306" s="17">
        <v>2000</v>
      </c>
      <c r="N306" s="17"/>
      <c r="O306" s="17"/>
      <c r="P306" s="17"/>
      <c r="Q306" s="19">
        <f t="shared" si="121"/>
        <v>4000</v>
      </c>
      <c r="R306" s="32"/>
    </row>
    <row r="307" spans="1:18" s="10" customFormat="1" ht="12.75">
      <c r="A307" s="11">
        <v>3551</v>
      </c>
      <c r="B307" s="12" t="s">
        <v>144</v>
      </c>
      <c r="C307" s="164">
        <v>11701</v>
      </c>
      <c r="D307" s="164" t="s">
        <v>140</v>
      </c>
      <c r="E307" s="17">
        <v>17000</v>
      </c>
      <c r="F307" s="17"/>
      <c r="G307" s="17"/>
      <c r="H307" s="17"/>
      <c r="I307" s="17"/>
      <c r="J307" s="17"/>
      <c r="K307" s="17">
        <v>17000</v>
      </c>
      <c r="L307" s="17"/>
      <c r="M307" s="17"/>
      <c r="N307" s="17"/>
      <c r="O307" s="17"/>
      <c r="P307" s="17"/>
      <c r="Q307" s="19">
        <f t="shared" si="121"/>
        <v>34000</v>
      </c>
      <c r="R307" s="32"/>
    </row>
    <row r="308" spans="1:18" s="10" customFormat="1" ht="12.75">
      <c r="A308" s="183">
        <v>3600</v>
      </c>
      <c r="B308" s="149" t="s">
        <v>52</v>
      </c>
      <c r="C308" s="183"/>
      <c r="D308" s="149"/>
      <c r="E308" s="184">
        <f>SUM(E309:E310)</f>
        <v>0</v>
      </c>
      <c r="F308" s="184">
        <f aca="true" t="shared" si="122" ref="F308:Q308">SUM(F309:F310)</f>
        <v>0</v>
      </c>
      <c r="G308" s="184">
        <f t="shared" si="122"/>
        <v>6000</v>
      </c>
      <c r="H308" s="184">
        <f t="shared" si="122"/>
        <v>0</v>
      </c>
      <c r="I308" s="184">
        <f t="shared" si="122"/>
        <v>0</v>
      </c>
      <c r="J308" s="184">
        <f t="shared" si="122"/>
        <v>0</v>
      </c>
      <c r="K308" s="184">
        <f t="shared" si="122"/>
        <v>0</v>
      </c>
      <c r="L308" s="184">
        <f t="shared" si="122"/>
        <v>25000</v>
      </c>
      <c r="M308" s="184">
        <f t="shared" si="122"/>
        <v>6000</v>
      </c>
      <c r="N308" s="184">
        <f t="shared" si="122"/>
        <v>0</v>
      </c>
      <c r="O308" s="184">
        <f t="shared" si="122"/>
        <v>0</v>
      </c>
      <c r="P308" s="184">
        <f t="shared" si="122"/>
        <v>0</v>
      </c>
      <c r="Q308" s="184">
        <f t="shared" si="122"/>
        <v>37000</v>
      </c>
      <c r="R308" s="32"/>
    </row>
    <row r="309" spans="1:18" s="10" customFormat="1" ht="12.75">
      <c r="A309" s="11">
        <v>3611</v>
      </c>
      <c r="B309" s="12" t="s">
        <v>138</v>
      </c>
      <c r="C309" s="164">
        <v>11701</v>
      </c>
      <c r="D309" s="12" t="s">
        <v>140</v>
      </c>
      <c r="E309" s="184"/>
      <c r="F309" s="184"/>
      <c r="G309" s="184"/>
      <c r="H309" s="184"/>
      <c r="I309" s="184"/>
      <c r="J309" s="184"/>
      <c r="K309" s="184"/>
      <c r="L309" s="185">
        <v>25000</v>
      </c>
      <c r="M309" s="184"/>
      <c r="N309" s="184"/>
      <c r="O309" s="184"/>
      <c r="P309" s="184"/>
      <c r="Q309" s="19">
        <f t="shared" si="121"/>
        <v>25000</v>
      </c>
      <c r="R309" s="32"/>
    </row>
    <row r="310" spans="1:18" s="10" customFormat="1" ht="12.75">
      <c r="A310" s="11">
        <v>3621</v>
      </c>
      <c r="B310" s="12" t="s">
        <v>53</v>
      </c>
      <c r="C310" s="164">
        <v>11701</v>
      </c>
      <c r="D310" s="164" t="s">
        <v>140</v>
      </c>
      <c r="E310" s="17"/>
      <c r="F310" s="17"/>
      <c r="G310" s="17">
        <v>6000</v>
      </c>
      <c r="H310" s="17"/>
      <c r="I310" s="17"/>
      <c r="J310" s="17"/>
      <c r="K310" s="17"/>
      <c r="L310" s="17"/>
      <c r="M310" s="17">
        <v>6000</v>
      </c>
      <c r="N310" s="17"/>
      <c r="O310" s="17"/>
      <c r="P310" s="17"/>
      <c r="Q310" s="19">
        <f t="shared" si="121"/>
        <v>12000</v>
      </c>
      <c r="R310" s="32"/>
    </row>
    <row r="311" spans="1:18" s="10" customFormat="1" ht="12.75">
      <c r="A311" s="183">
        <v>3700</v>
      </c>
      <c r="B311" s="149" t="s">
        <v>54</v>
      </c>
      <c r="C311" s="183"/>
      <c r="D311" s="149"/>
      <c r="E311" s="184">
        <f>SUM(E312:E314)</f>
        <v>600</v>
      </c>
      <c r="F311" s="184">
        <f aca="true" t="shared" si="123" ref="F311:P311">SUM(F312:F314)</f>
        <v>600</v>
      </c>
      <c r="G311" s="184">
        <f t="shared" si="123"/>
        <v>600</v>
      </c>
      <c r="H311" s="184">
        <f t="shared" si="123"/>
        <v>600</v>
      </c>
      <c r="I311" s="184">
        <f t="shared" si="123"/>
        <v>600</v>
      </c>
      <c r="J311" s="184">
        <f t="shared" si="123"/>
        <v>600</v>
      </c>
      <c r="K311" s="184">
        <f t="shared" si="123"/>
        <v>600</v>
      </c>
      <c r="L311" s="184">
        <f t="shared" si="123"/>
        <v>600</v>
      </c>
      <c r="M311" s="184">
        <f t="shared" si="123"/>
        <v>600</v>
      </c>
      <c r="N311" s="184">
        <f t="shared" si="123"/>
        <v>600</v>
      </c>
      <c r="O311" s="184">
        <f t="shared" si="123"/>
        <v>5000</v>
      </c>
      <c r="P311" s="184">
        <f t="shared" si="123"/>
        <v>1000</v>
      </c>
      <c r="Q311" s="184">
        <f>SUM(Q312:Q314)</f>
        <v>12000</v>
      </c>
      <c r="R311" s="32"/>
    </row>
    <row r="312" spans="1:18" s="10" customFormat="1" ht="12.75">
      <c r="A312" s="11">
        <v>3721</v>
      </c>
      <c r="B312" s="12" t="s">
        <v>145</v>
      </c>
      <c r="C312" s="11">
        <v>11701</v>
      </c>
      <c r="D312" s="12" t="s">
        <v>140</v>
      </c>
      <c r="E312" s="185">
        <v>300</v>
      </c>
      <c r="F312" s="185">
        <v>300</v>
      </c>
      <c r="G312" s="185">
        <v>300</v>
      </c>
      <c r="H312" s="185">
        <v>300</v>
      </c>
      <c r="I312" s="185">
        <v>300</v>
      </c>
      <c r="J312" s="185">
        <v>300</v>
      </c>
      <c r="K312" s="185">
        <v>300</v>
      </c>
      <c r="L312" s="185">
        <v>300</v>
      </c>
      <c r="M312" s="185">
        <v>300</v>
      </c>
      <c r="N312" s="185">
        <v>300</v>
      </c>
      <c r="O312" s="185">
        <v>500</v>
      </c>
      <c r="P312" s="185">
        <v>500</v>
      </c>
      <c r="Q312" s="19">
        <f>SUM(E312:P312)</f>
        <v>4000</v>
      </c>
      <c r="R312" s="32"/>
    </row>
    <row r="313" spans="1:18" s="10" customFormat="1" ht="25.5">
      <c r="A313" s="11">
        <v>3751</v>
      </c>
      <c r="B313" s="12" t="s">
        <v>56</v>
      </c>
      <c r="C313" s="164">
        <v>11701</v>
      </c>
      <c r="D313" s="164" t="s">
        <v>140</v>
      </c>
      <c r="E313" s="17">
        <v>300</v>
      </c>
      <c r="F313" s="17">
        <v>300</v>
      </c>
      <c r="G313" s="17">
        <v>300</v>
      </c>
      <c r="H313" s="17">
        <v>300</v>
      </c>
      <c r="I313" s="17">
        <v>300</v>
      </c>
      <c r="J313" s="17">
        <v>300</v>
      </c>
      <c r="K313" s="17">
        <v>300</v>
      </c>
      <c r="L313" s="17">
        <v>300</v>
      </c>
      <c r="M313" s="17">
        <v>300</v>
      </c>
      <c r="N313" s="17">
        <v>300</v>
      </c>
      <c r="O313" s="17">
        <v>500</v>
      </c>
      <c r="P313" s="17">
        <v>500</v>
      </c>
      <c r="Q313" s="19">
        <f>SUM(E313:P313)</f>
        <v>4000</v>
      </c>
      <c r="R313" s="32"/>
    </row>
    <row r="314" spans="1:18" s="10" customFormat="1" ht="12.75">
      <c r="A314" s="11">
        <v>3791</v>
      </c>
      <c r="B314" s="12" t="s">
        <v>57</v>
      </c>
      <c r="C314" s="164">
        <v>11701</v>
      </c>
      <c r="D314" s="164" t="s">
        <v>140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>
        <v>4000</v>
      </c>
      <c r="P314" s="17"/>
      <c r="Q314" s="19">
        <f>SUM(E314:P314)</f>
        <v>4000</v>
      </c>
      <c r="R314" s="32"/>
    </row>
    <row r="315" spans="1:17" s="10" customFormat="1" ht="15.75">
      <c r="A315" s="144" t="s">
        <v>140</v>
      </c>
      <c r="B315" s="172" t="s">
        <v>146</v>
      </c>
      <c r="C315" s="193"/>
      <c r="D315" s="193"/>
      <c r="E315" s="157">
        <f aca="true" t="shared" si="124" ref="E315:Q315">+E316+E324+E338+E352+E355</f>
        <v>331633.706086784</v>
      </c>
      <c r="F315" s="157">
        <f t="shared" si="124"/>
        <v>10598.206086784001</v>
      </c>
      <c r="G315" s="157">
        <f t="shared" si="124"/>
        <v>10098.206086784001</v>
      </c>
      <c r="H315" s="157">
        <f t="shared" si="124"/>
        <v>40633.706086784005</v>
      </c>
      <c r="I315" s="157">
        <f t="shared" si="124"/>
        <v>20141.486086784</v>
      </c>
      <c r="J315" s="157">
        <f t="shared" si="124"/>
        <v>19098.206086784</v>
      </c>
      <c r="K315" s="157">
        <f t="shared" si="124"/>
        <v>322633.706086784</v>
      </c>
      <c r="L315" s="157">
        <f t="shared" si="124"/>
        <v>39598.206086784005</v>
      </c>
      <c r="M315" s="157">
        <f t="shared" si="124"/>
        <v>10098.206086784001</v>
      </c>
      <c r="N315" s="157">
        <f t="shared" si="124"/>
        <v>10633.706086784001</v>
      </c>
      <c r="O315" s="157">
        <f t="shared" si="124"/>
        <v>22341.486086784</v>
      </c>
      <c r="P315" s="157">
        <f t="shared" si="124"/>
        <v>31530.986086784</v>
      </c>
      <c r="Q315" s="157">
        <f t="shared" si="124"/>
        <v>869039.813041408</v>
      </c>
    </row>
    <row r="316" spans="1:17" s="10" customFormat="1" ht="12.75">
      <c r="A316" s="177">
        <v>1000</v>
      </c>
      <c r="B316" s="179" t="s">
        <v>29</v>
      </c>
      <c r="C316" s="193"/>
      <c r="D316" s="193"/>
      <c r="E316" s="157">
        <f>+E317+E320</f>
        <v>2340.706086784</v>
      </c>
      <c r="F316" s="157">
        <f aca="true" t="shared" si="125" ref="F316:Q316">+F317+F320</f>
        <v>2340.706086784</v>
      </c>
      <c r="G316" s="157">
        <f t="shared" si="125"/>
        <v>2340.706086784</v>
      </c>
      <c r="H316" s="157">
        <f t="shared" si="125"/>
        <v>2340.706086784</v>
      </c>
      <c r="I316" s="157">
        <f t="shared" si="125"/>
        <v>4483.986086784</v>
      </c>
      <c r="J316" s="157">
        <f t="shared" si="125"/>
        <v>2340.706086784</v>
      </c>
      <c r="K316" s="157">
        <f t="shared" si="125"/>
        <v>2340.706086784</v>
      </c>
      <c r="L316" s="157">
        <f t="shared" si="125"/>
        <v>2340.706086784</v>
      </c>
      <c r="M316" s="157">
        <f t="shared" si="125"/>
        <v>2340.706086784</v>
      </c>
      <c r="N316" s="157">
        <f t="shared" si="125"/>
        <v>2340.706086784</v>
      </c>
      <c r="O316" s="157">
        <f t="shared" si="125"/>
        <v>4483.986086784</v>
      </c>
      <c r="P316" s="157">
        <f t="shared" si="125"/>
        <v>23773.486086784</v>
      </c>
      <c r="Q316" s="157">
        <f t="shared" si="125"/>
        <v>53807.81304140799</v>
      </c>
    </row>
    <row r="317" spans="1:17" s="10" customFormat="1" ht="12.75">
      <c r="A317" s="153">
        <v>1300</v>
      </c>
      <c r="B317" s="21" t="s">
        <v>65</v>
      </c>
      <c r="C317" s="187"/>
      <c r="D317" s="187"/>
      <c r="E317" s="143">
        <f>SUM(E318:E319)</f>
        <v>0</v>
      </c>
      <c r="F317" s="143">
        <f aca="true" t="shared" si="126" ref="F317:Q317">SUM(F318:F319)</f>
        <v>0</v>
      </c>
      <c r="G317" s="143">
        <f t="shared" si="126"/>
        <v>0</v>
      </c>
      <c r="H317" s="143">
        <f t="shared" si="126"/>
        <v>0</v>
      </c>
      <c r="I317" s="143">
        <f t="shared" si="126"/>
        <v>2143.28</v>
      </c>
      <c r="J317" s="143">
        <f t="shared" si="126"/>
        <v>0</v>
      </c>
      <c r="K317" s="143">
        <f t="shared" si="126"/>
        <v>0</v>
      </c>
      <c r="L317" s="143">
        <f t="shared" si="126"/>
        <v>0</v>
      </c>
      <c r="M317" s="143">
        <f t="shared" si="126"/>
        <v>0</v>
      </c>
      <c r="N317" s="143">
        <f t="shared" si="126"/>
        <v>0</v>
      </c>
      <c r="O317" s="143">
        <f t="shared" si="126"/>
        <v>2143.28</v>
      </c>
      <c r="P317" s="143">
        <f t="shared" si="126"/>
        <v>21432.78</v>
      </c>
      <c r="Q317" s="143">
        <f t="shared" si="126"/>
        <v>25719.34</v>
      </c>
    </row>
    <row r="318" spans="1:17" s="10" customFormat="1" ht="12.75">
      <c r="A318" s="14">
        <v>1321</v>
      </c>
      <c r="B318" s="15" t="s">
        <v>66</v>
      </c>
      <c r="C318" s="164">
        <v>41706</v>
      </c>
      <c r="D318" s="164" t="s">
        <v>140</v>
      </c>
      <c r="E318" s="17">
        <v>0</v>
      </c>
      <c r="F318" s="17">
        <v>0</v>
      </c>
      <c r="G318" s="17">
        <v>0</v>
      </c>
      <c r="H318" s="17">
        <v>0</v>
      </c>
      <c r="I318" s="17">
        <v>2143.28</v>
      </c>
      <c r="J318" s="189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2143.28</v>
      </c>
      <c r="P318" s="17">
        <v>0</v>
      </c>
      <c r="Q318" s="19">
        <f>SUM(E318:P318)</f>
        <v>4286.56</v>
      </c>
    </row>
    <row r="319" spans="1:17" s="10" customFormat="1" ht="12.75">
      <c r="A319" s="14">
        <v>1323</v>
      </c>
      <c r="B319" s="15" t="s">
        <v>67</v>
      </c>
      <c r="C319" s="164">
        <v>41706</v>
      </c>
      <c r="D319" s="164" t="s">
        <v>140</v>
      </c>
      <c r="E319" s="17">
        <v>0</v>
      </c>
      <c r="F319" s="17">
        <v>0</v>
      </c>
      <c r="G319" s="17">
        <v>0</v>
      </c>
      <c r="H319" s="17">
        <v>0</v>
      </c>
      <c r="I319" s="17"/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21432.78</v>
      </c>
      <c r="Q319" s="19">
        <f>SUM(E319:P319)</f>
        <v>21432.78</v>
      </c>
    </row>
    <row r="320" spans="1:17" s="10" customFormat="1" ht="12.75">
      <c r="A320" s="154">
        <v>1400</v>
      </c>
      <c r="B320" s="155" t="s">
        <v>68</v>
      </c>
      <c r="C320" s="187"/>
      <c r="D320" s="187"/>
      <c r="E320" s="143">
        <f>SUM(E321:E323)</f>
        <v>2340.706086784</v>
      </c>
      <c r="F320" s="143">
        <f aca="true" t="shared" si="127" ref="F320:Q320">SUM(F321:F323)</f>
        <v>2340.706086784</v>
      </c>
      <c r="G320" s="143">
        <f t="shared" si="127"/>
        <v>2340.706086784</v>
      </c>
      <c r="H320" s="143">
        <f t="shared" si="127"/>
        <v>2340.706086784</v>
      </c>
      <c r="I320" s="143">
        <f t="shared" si="127"/>
        <v>2340.706086784</v>
      </c>
      <c r="J320" s="143">
        <f t="shared" si="127"/>
        <v>2340.706086784</v>
      </c>
      <c r="K320" s="143">
        <f t="shared" si="127"/>
        <v>2340.706086784</v>
      </c>
      <c r="L320" s="143">
        <f t="shared" si="127"/>
        <v>2340.706086784</v>
      </c>
      <c r="M320" s="143">
        <f t="shared" si="127"/>
        <v>2340.706086784</v>
      </c>
      <c r="N320" s="143">
        <f t="shared" si="127"/>
        <v>2340.706086784</v>
      </c>
      <c r="O320" s="143">
        <f t="shared" si="127"/>
        <v>2340.706086784</v>
      </c>
      <c r="P320" s="143">
        <f t="shared" si="127"/>
        <v>2340.706086784</v>
      </c>
      <c r="Q320" s="143">
        <f t="shared" si="127"/>
        <v>28088.473041407997</v>
      </c>
    </row>
    <row r="321" spans="1:17" s="10" customFormat="1" ht="12.75">
      <c r="A321" s="14">
        <v>1413</v>
      </c>
      <c r="B321" s="15" t="s">
        <v>69</v>
      </c>
      <c r="C321" s="164">
        <v>41706</v>
      </c>
      <c r="D321" s="164" t="s">
        <v>140</v>
      </c>
      <c r="E321" s="17">
        <v>1495.96</v>
      </c>
      <c r="F321" s="17">
        <v>1495.96</v>
      </c>
      <c r="G321" s="17">
        <v>1495.96</v>
      </c>
      <c r="H321" s="17">
        <v>1495.96</v>
      </c>
      <c r="I321" s="17">
        <v>1495.96</v>
      </c>
      <c r="J321" s="17">
        <v>1495.96</v>
      </c>
      <c r="K321" s="17">
        <v>1495.96</v>
      </c>
      <c r="L321" s="17">
        <v>1495.96</v>
      </c>
      <c r="M321" s="17">
        <v>1495.96</v>
      </c>
      <c r="N321" s="17">
        <v>1495.96</v>
      </c>
      <c r="O321" s="17">
        <v>1495.96</v>
      </c>
      <c r="P321" s="17">
        <v>1495.96</v>
      </c>
      <c r="Q321" s="19">
        <f>SUM(E321:P321)</f>
        <v>17951.519999999997</v>
      </c>
    </row>
    <row r="322" spans="1:17" s="10" customFormat="1" ht="12.75">
      <c r="A322" s="14">
        <v>1421</v>
      </c>
      <c r="B322" s="15" t="s">
        <v>70</v>
      </c>
      <c r="C322" s="164">
        <v>41706</v>
      </c>
      <c r="D322" s="164" t="s">
        <v>140</v>
      </c>
      <c r="E322" s="17">
        <v>603.39</v>
      </c>
      <c r="F322" s="17">
        <v>603.39</v>
      </c>
      <c r="G322" s="17">
        <v>603.39</v>
      </c>
      <c r="H322" s="17">
        <v>603.39</v>
      </c>
      <c r="I322" s="17">
        <v>603.39</v>
      </c>
      <c r="J322" s="17">
        <v>603.39</v>
      </c>
      <c r="K322" s="17">
        <v>603.39</v>
      </c>
      <c r="L322" s="17">
        <v>603.39</v>
      </c>
      <c r="M322" s="17">
        <v>603.39</v>
      </c>
      <c r="N322" s="17">
        <v>603.39</v>
      </c>
      <c r="O322" s="17">
        <v>603.39</v>
      </c>
      <c r="P322" s="17">
        <v>603.39</v>
      </c>
      <c r="Q322" s="19">
        <f>SUM(E322:P322)</f>
        <v>7240.680000000001</v>
      </c>
    </row>
    <row r="323" spans="1:17" s="10" customFormat="1" ht="12.75">
      <c r="A323" s="14">
        <v>1431</v>
      </c>
      <c r="B323" s="15" t="s">
        <v>71</v>
      </c>
      <c r="C323" s="164">
        <v>41706</v>
      </c>
      <c r="D323" s="164" t="s">
        <v>140</v>
      </c>
      <c r="E323" s="17">
        <v>241.356086784</v>
      </c>
      <c r="F323" s="17">
        <v>241.356086784</v>
      </c>
      <c r="G323" s="17">
        <v>241.356086784</v>
      </c>
      <c r="H323" s="17">
        <v>241.356086784</v>
      </c>
      <c r="I323" s="17">
        <v>241.356086784</v>
      </c>
      <c r="J323" s="17">
        <v>241.356086784</v>
      </c>
      <c r="K323" s="17">
        <v>241.356086784</v>
      </c>
      <c r="L323" s="17">
        <v>241.356086784</v>
      </c>
      <c r="M323" s="17">
        <v>241.356086784</v>
      </c>
      <c r="N323" s="17">
        <v>241.356086784</v>
      </c>
      <c r="O323" s="17">
        <v>241.356086784</v>
      </c>
      <c r="P323" s="17">
        <v>241.356086784</v>
      </c>
      <c r="Q323" s="19">
        <f>SUM(E323:P323)</f>
        <v>2896.273041408001</v>
      </c>
    </row>
    <row r="324" spans="1:17" s="10" customFormat="1" ht="12.75">
      <c r="A324" s="154">
        <v>2000</v>
      </c>
      <c r="B324" s="155" t="s">
        <v>36</v>
      </c>
      <c r="C324" s="164"/>
      <c r="D324" s="164"/>
      <c r="E324" s="157">
        <f>+E325+E330+E332+E334+E336</f>
        <v>15035.5</v>
      </c>
      <c r="F324" s="157">
        <f aca="true" t="shared" si="128" ref="F324:Q324">+F325+F330+F332+F334+F336</f>
        <v>5000</v>
      </c>
      <c r="G324" s="157">
        <f t="shared" si="128"/>
        <v>5500</v>
      </c>
      <c r="H324" s="157">
        <f t="shared" si="128"/>
        <v>6035.5</v>
      </c>
      <c r="I324" s="157">
        <f t="shared" si="128"/>
        <v>5000</v>
      </c>
      <c r="J324" s="157">
        <f t="shared" si="128"/>
        <v>14500</v>
      </c>
      <c r="K324" s="157">
        <f t="shared" si="128"/>
        <v>6035.5</v>
      </c>
      <c r="L324" s="157">
        <f t="shared" si="128"/>
        <v>5000</v>
      </c>
      <c r="M324" s="157">
        <f t="shared" si="128"/>
        <v>5500</v>
      </c>
      <c r="N324" s="157">
        <f t="shared" si="128"/>
        <v>6035.5</v>
      </c>
      <c r="O324" s="157">
        <f t="shared" si="128"/>
        <v>5000</v>
      </c>
      <c r="P324" s="157">
        <f t="shared" si="128"/>
        <v>5500</v>
      </c>
      <c r="Q324" s="157">
        <f t="shared" si="128"/>
        <v>84142</v>
      </c>
    </row>
    <row r="325" spans="1:17" s="10" customFormat="1" ht="12.75">
      <c r="A325" s="154">
        <v>2100</v>
      </c>
      <c r="B325" s="155" t="s">
        <v>120</v>
      </c>
      <c r="C325" s="164"/>
      <c r="D325" s="164"/>
      <c r="E325" s="157">
        <f>SUM(E326:E329)</f>
        <v>3035.5</v>
      </c>
      <c r="F325" s="157">
        <f aca="true" t="shared" si="129" ref="F325:Q325">SUM(F326:F329)</f>
        <v>0</v>
      </c>
      <c r="G325" s="157">
        <f t="shared" si="129"/>
        <v>0</v>
      </c>
      <c r="H325" s="157">
        <f t="shared" si="129"/>
        <v>1035.5</v>
      </c>
      <c r="I325" s="157">
        <f t="shared" si="129"/>
        <v>0</v>
      </c>
      <c r="J325" s="157">
        <f t="shared" si="129"/>
        <v>2000</v>
      </c>
      <c r="K325" s="157">
        <f t="shared" si="129"/>
        <v>1035.5</v>
      </c>
      <c r="L325" s="157">
        <f t="shared" si="129"/>
        <v>0</v>
      </c>
      <c r="M325" s="157">
        <f t="shared" si="129"/>
        <v>0</v>
      </c>
      <c r="N325" s="157">
        <f t="shared" si="129"/>
        <v>1035.5</v>
      </c>
      <c r="O325" s="157">
        <f t="shared" si="129"/>
        <v>0</v>
      </c>
      <c r="P325" s="157">
        <f t="shared" si="129"/>
        <v>0</v>
      </c>
      <c r="Q325" s="157">
        <f t="shared" si="129"/>
        <v>8142</v>
      </c>
    </row>
    <row r="326" spans="1:17" s="10" customFormat="1" ht="12.75">
      <c r="A326" s="11">
        <v>2111</v>
      </c>
      <c r="B326" s="12" t="s">
        <v>38</v>
      </c>
      <c r="C326" s="164">
        <v>41706</v>
      </c>
      <c r="D326" s="164" t="s">
        <v>140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>
        <f>SUM(E326:P326)</f>
        <v>0</v>
      </c>
    </row>
    <row r="327" spans="1:17" s="10" customFormat="1" ht="12.75">
      <c r="A327" s="11">
        <v>2121</v>
      </c>
      <c r="B327" s="12" t="s">
        <v>39</v>
      </c>
      <c r="C327" s="164">
        <v>41706</v>
      </c>
      <c r="D327" s="164" t="s">
        <v>140</v>
      </c>
      <c r="E327" s="17">
        <v>285.5</v>
      </c>
      <c r="F327" s="17"/>
      <c r="G327" s="17"/>
      <c r="H327" s="17">
        <v>285.5</v>
      </c>
      <c r="I327" s="17"/>
      <c r="J327" s="17"/>
      <c r="K327" s="17">
        <v>285.5</v>
      </c>
      <c r="L327" s="17"/>
      <c r="M327" s="17"/>
      <c r="N327" s="17">
        <v>285.5</v>
      </c>
      <c r="O327" s="17"/>
      <c r="P327" s="17"/>
      <c r="Q327" s="17">
        <f>SUM(E327:P327)</f>
        <v>1142</v>
      </c>
    </row>
    <row r="328" spans="1:17" s="10" customFormat="1" ht="12.75">
      <c r="A328" s="11">
        <v>2151</v>
      </c>
      <c r="B328" s="12" t="s">
        <v>40</v>
      </c>
      <c r="C328" s="164">
        <v>41706</v>
      </c>
      <c r="D328" s="164" t="s">
        <v>140</v>
      </c>
      <c r="E328" s="17">
        <v>2000</v>
      </c>
      <c r="F328" s="17"/>
      <c r="G328" s="17"/>
      <c r="H328" s="17"/>
      <c r="I328" s="17"/>
      <c r="J328" s="17">
        <v>2000</v>
      </c>
      <c r="K328" s="17"/>
      <c r="L328" s="17"/>
      <c r="M328" s="17"/>
      <c r="N328" s="17"/>
      <c r="O328" s="17"/>
      <c r="P328" s="17"/>
      <c r="Q328" s="17">
        <f>SUM(E328:P328)</f>
        <v>4000</v>
      </c>
    </row>
    <row r="329" spans="1:17" s="10" customFormat="1" ht="12.75">
      <c r="A329" s="11">
        <v>2161</v>
      </c>
      <c r="B329" s="12" t="s">
        <v>121</v>
      </c>
      <c r="C329" s="164">
        <v>41706</v>
      </c>
      <c r="D329" s="164" t="s">
        <v>140</v>
      </c>
      <c r="E329" s="17">
        <v>750</v>
      </c>
      <c r="F329" s="17"/>
      <c r="G329" s="17"/>
      <c r="H329" s="17">
        <v>750</v>
      </c>
      <c r="I329" s="17"/>
      <c r="J329" s="17"/>
      <c r="K329" s="17">
        <v>750</v>
      </c>
      <c r="L329" s="17"/>
      <c r="M329" s="17"/>
      <c r="N329" s="17">
        <v>750</v>
      </c>
      <c r="O329" s="17"/>
      <c r="P329" s="17"/>
      <c r="Q329" s="19">
        <f>SUM(E329:P329)</f>
        <v>3000</v>
      </c>
    </row>
    <row r="330" spans="1:17" s="10" customFormat="1" ht="12.75">
      <c r="A330" s="11">
        <v>2200</v>
      </c>
      <c r="B330" s="12"/>
      <c r="C330" s="164"/>
      <c r="D330" s="164"/>
      <c r="E330" s="17">
        <f>SUM(E331)</f>
        <v>0</v>
      </c>
      <c r="F330" s="157">
        <f>SUM(F331)</f>
        <v>0</v>
      </c>
      <c r="G330" s="157">
        <f aca="true" t="shared" si="130" ref="G330:Q330">SUM(G331)</f>
        <v>500</v>
      </c>
      <c r="H330" s="157">
        <f t="shared" si="130"/>
        <v>0</v>
      </c>
      <c r="I330" s="157">
        <f t="shared" si="130"/>
        <v>0</v>
      </c>
      <c r="J330" s="157">
        <f t="shared" si="130"/>
        <v>500</v>
      </c>
      <c r="K330" s="157">
        <f t="shared" si="130"/>
        <v>0</v>
      </c>
      <c r="L330" s="157">
        <f t="shared" si="130"/>
        <v>0</v>
      </c>
      <c r="M330" s="157">
        <f t="shared" si="130"/>
        <v>500</v>
      </c>
      <c r="N330" s="157">
        <f t="shared" si="130"/>
        <v>0</v>
      </c>
      <c r="O330" s="157">
        <f t="shared" si="130"/>
        <v>0</v>
      </c>
      <c r="P330" s="157">
        <f t="shared" si="130"/>
        <v>500</v>
      </c>
      <c r="Q330" s="157">
        <f t="shared" si="130"/>
        <v>2000</v>
      </c>
    </row>
    <row r="331" spans="1:17" s="10" customFormat="1" ht="12.75">
      <c r="A331" s="11">
        <v>2211</v>
      </c>
      <c r="B331" s="12" t="s">
        <v>147</v>
      </c>
      <c r="C331" s="164">
        <v>41706</v>
      </c>
      <c r="D331" s="164" t="s">
        <v>140</v>
      </c>
      <c r="E331" s="17"/>
      <c r="F331" s="17"/>
      <c r="G331" s="17">
        <v>500</v>
      </c>
      <c r="H331" s="17"/>
      <c r="I331" s="17"/>
      <c r="J331" s="17">
        <v>500</v>
      </c>
      <c r="K331" s="17"/>
      <c r="L331" s="17"/>
      <c r="M331" s="17">
        <v>500</v>
      </c>
      <c r="N331" s="17"/>
      <c r="O331" s="17"/>
      <c r="P331" s="17">
        <v>500</v>
      </c>
      <c r="Q331" s="19">
        <f>SUM(E331:P331)</f>
        <v>2000</v>
      </c>
    </row>
    <row r="332" spans="1:17" s="10" customFormat="1" ht="12.75">
      <c r="A332" s="153">
        <v>2600</v>
      </c>
      <c r="B332" s="21" t="s">
        <v>75</v>
      </c>
      <c r="C332" s="164"/>
      <c r="D332" s="164"/>
      <c r="E332" s="157">
        <f>SUM(E333)</f>
        <v>5000</v>
      </c>
      <c r="F332" s="157">
        <f aca="true" t="shared" si="131" ref="F332:Q332">SUM(F333)</f>
        <v>5000</v>
      </c>
      <c r="G332" s="157">
        <f t="shared" si="131"/>
        <v>5000</v>
      </c>
      <c r="H332" s="157">
        <f t="shared" si="131"/>
        <v>5000</v>
      </c>
      <c r="I332" s="157">
        <f t="shared" si="131"/>
        <v>5000</v>
      </c>
      <c r="J332" s="157">
        <f t="shared" si="131"/>
        <v>5000</v>
      </c>
      <c r="K332" s="157">
        <f t="shared" si="131"/>
        <v>5000</v>
      </c>
      <c r="L332" s="157">
        <f t="shared" si="131"/>
        <v>5000</v>
      </c>
      <c r="M332" s="157">
        <f t="shared" si="131"/>
        <v>5000</v>
      </c>
      <c r="N332" s="157">
        <f t="shared" si="131"/>
        <v>5000</v>
      </c>
      <c r="O332" s="157">
        <f t="shared" si="131"/>
        <v>5000</v>
      </c>
      <c r="P332" s="157">
        <f t="shared" si="131"/>
        <v>5000</v>
      </c>
      <c r="Q332" s="157">
        <f t="shared" si="131"/>
        <v>60000</v>
      </c>
    </row>
    <row r="333" spans="1:17" s="10" customFormat="1" ht="12.75">
      <c r="A333" s="11">
        <v>2612</v>
      </c>
      <c r="B333" s="12" t="s">
        <v>76</v>
      </c>
      <c r="C333" s="164">
        <v>41706</v>
      </c>
      <c r="D333" s="164" t="s">
        <v>140</v>
      </c>
      <c r="E333" s="17">
        <v>5000</v>
      </c>
      <c r="F333" s="17">
        <v>5000</v>
      </c>
      <c r="G333" s="17">
        <v>5000</v>
      </c>
      <c r="H333" s="17">
        <v>5000</v>
      </c>
      <c r="I333" s="17">
        <v>5000</v>
      </c>
      <c r="J333" s="17">
        <v>5000</v>
      </c>
      <c r="K333" s="17">
        <v>5000</v>
      </c>
      <c r="L333" s="17">
        <v>5000</v>
      </c>
      <c r="M333" s="17">
        <v>5000</v>
      </c>
      <c r="N333" s="17">
        <v>5000</v>
      </c>
      <c r="O333" s="17">
        <v>5000</v>
      </c>
      <c r="P333" s="17">
        <v>5000</v>
      </c>
      <c r="Q333" s="19">
        <f>SUM(E333:P333)</f>
        <v>60000</v>
      </c>
    </row>
    <row r="334" spans="1:17" s="10" customFormat="1" ht="12.75">
      <c r="A334" s="153">
        <v>2700</v>
      </c>
      <c r="B334" s="21" t="s">
        <v>128</v>
      </c>
      <c r="C334" s="164"/>
      <c r="D334" s="164"/>
      <c r="E334" s="157">
        <f>SUM(E335)</f>
        <v>2000</v>
      </c>
      <c r="F334" s="157">
        <f aca="true" t="shared" si="132" ref="F334:Q334">SUM(F335)</f>
        <v>0</v>
      </c>
      <c r="G334" s="157">
        <f t="shared" si="132"/>
        <v>0</v>
      </c>
      <c r="H334" s="157">
        <f t="shared" si="132"/>
        <v>0</v>
      </c>
      <c r="I334" s="157">
        <f t="shared" si="132"/>
        <v>0</v>
      </c>
      <c r="J334" s="157">
        <f t="shared" si="132"/>
        <v>2000</v>
      </c>
      <c r="K334" s="157">
        <f t="shared" si="132"/>
        <v>0</v>
      </c>
      <c r="L334" s="157">
        <f t="shared" si="132"/>
        <v>0</v>
      </c>
      <c r="M334" s="157">
        <f t="shared" si="132"/>
        <v>0</v>
      </c>
      <c r="N334" s="157">
        <f t="shared" si="132"/>
        <v>0</v>
      </c>
      <c r="O334" s="157">
        <f t="shared" si="132"/>
        <v>0</v>
      </c>
      <c r="P334" s="157">
        <f t="shared" si="132"/>
        <v>0</v>
      </c>
      <c r="Q334" s="157">
        <f t="shared" si="132"/>
        <v>4000</v>
      </c>
    </row>
    <row r="335" spans="1:17" s="10" customFormat="1" ht="12.75">
      <c r="A335" s="11">
        <v>2721</v>
      </c>
      <c r="B335" s="12" t="s">
        <v>129</v>
      </c>
      <c r="C335" s="164">
        <v>41706</v>
      </c>
      <c r="D335" s="164" t="s">
        <v>140</v>
      </c>
      <c r="E335" s="17">
        <v>2000</v>
      </c>
      <c r="F335" s="17"/>
      <c r="G335" s="17"/>
      <c r="H335" s="17"/>
      <c r="I335" s="17"/>
      <c r="J335" s="17">
        <v>2000</v>
      </c>
      <c r="K335" s="17"/>
      <c r="L335" s="17"/>
      <c r="M335" s="17"/>
      <c r="N335" s="17"/>
      <c r="O335" s="17"/>
      <c r="P335" s="17"/>
      <c r="Q335" s="19">
        <f>SUM(E335:P335)</f>
        <v>4000</v>
      </c>
    </row>
    <row r="336" spans="1:17" s="10" customFormat="1" ht="12.75">
      <c r="A336" s="153">
        <v>2900</v>
      </c>
      <c r="B336" s="21" t="s">
        <v>130</v>
      </c>
      <c r="C336" s="164"/>
      <c r="D336" s="164"/>
      <c r="E336" s="157">
        <f>SUM(E337)</f>
        <v>5000</v>
      </c>
      <c r="F336" s="157">
        <f aca="true" t="shared" si="133" ref="F336:Q336">SUM(F337)</f>
        <v>0</v>
      </c>
      <c r="G336" s="157">
        <f t="shared" si="133"/>
        <v>0</v>
      </c>
      <c r="H336" s="157">
        <f t="shared" si="133"/>
        <v>0</v>
      </c>
      <c r="I336" s="157">
        <f t="shared" si="133"/>
        <v>0</v>
      </c>
      <c r="J336" s="157">
        <f t="shared" si="133"/>
        <v>5000</v>
      </c>
      <c r="K336" s="157">
        <f t="shared" si="133"/>
        <v>0</v>
      </c>
      <c r="L336" s="157">
        <f t="shared" si="133"/>
        <v>0</v>
      </c>
      <c r="M336" s="157">
        <f t="shared" si="133"/>
        <v>0</v>
      </c>
      <c r="N336" s="157">
        <f t="shared" si="133"/>
        <v>0</v>
      </c>
      <c r="O336" s="157">
        <f t="shared" si="133"/>
        <v>0</v>
      </c>
      <c r="P336" s="157">
        <f t="shared" si="133"/>
        <v>0</v>
      </c>
      <c r="Q336" s="157">
        <f t="shared" si="133"/>
        <v>10000</v>
      </c>
    </row>
    <row r="337" spans="1:17" s="10" customFormat="1" ht="12.75">
      <c r="A337" s="223">
        <v>2911</v>
      </c>
      <c r="B337" s="170" t="s">
        <v>131</v>
      </c>
      <c r="C337" s="164">
        <v>41706</v>
      </c>
      <c r="D337" s="224" t="s">
        <v>140</v>
      </c>
      <c r="E337" s="173">
        <v>5000</v>
      </c>
      <c r="F337" s="173"/>
      <c r="G337" s="173"/>
      <c r="H337" s="173"/>
      <c r="I337" s="173"/>
      <c r="J337" s="173">
        <v>5000</v>
      </c>
      <c r="K337" s="173"/>
      <c r="L337" s="173"/>
      <c r="M337" s="173"/>
      <c r="N337" s="173"/>
      <c r="O337" s="173"/>
      <c r="P337" s="173"/>
      <c r="Q337" s="36">
        <f>SUM(E337:P337)</f>
        <v>10000</v>
      </c>
    </row>
    <row r="338" spans="1:17" s="10" customFormat="1" ht="12.75">
      <c r="A338" s="153">
        <v>3000</v>
      </c>
      <c r="B338" s="21" t="s">
        <v>43</v>
      </c>
      <c r="C338" s="193"/>
      <c r="D338" s="193"/>
      <c r="E338" s="157">
        <f>+E339+E343+E341+E345+E347+E349</f>
        <v>2257.5</v>
      </c>
      <c r="F338" s="157">
        <f aca="true" t="shared" si="134" ref="F338:Q338">+F339+F343+F341+F345+F347+F349</f>
        <v>3257.5</v>
      </c>
      <c r="G338" s="157">
        <f t="shared" si="134"/>
        <v>2257.5</v>
      </c>
      <c r="H338" s="157">
        <f t="shared" si="134"/>
        <v>2257.5</v>
      </c>
      <c r="I338" s="157">
        <f t="shared" si="134"/>
        <v>10657.5</v>
      </c>
      <c r="J338" s="157">
        <f t="shared" si="134"/>
        <v>2257.5</v>
      </c>
      <c r="K338" s="157">
        <f t="shared" si="134"/>
        <v>2257.5</v>
      </c>
      <c r="L338" s="157">
        <f t="shared" si="134"/>
        <v>2257.5</v>
      </c>
      <c r="M338" s="157">
        <f t="shared" si="134"/>
        <v>2257.5</v>
      </c>
      <c r="N338" s="157">
        <f t="shared" si="134"/>
        <v>2257.5</v>
      </c>
      <c r="O338" s="157">
        <f t="shared" si="134"/>
        <v>12857.5</v>
      </c>
      <c r="P338" s="157">
        <f t="shared" si="134"/>
        <v>2257.5</v>
      </c>
      <c r="Q338" s="157">
        <f t="shared" si="134"/>
        <v>47090</v>
      </c>
    </row>
    <row r="339" spans="1:17" s="10" customFormat="1" ht="12.75">
      <c r="A339" s="153">
        <v>3100</v>
      </c>
      <c r="B339" s="21" t="s">
        <v>77</v>
      </c>
      <c r="C339" s="193"/>
      <c r="D339" s="193"/>
      <c r="E339" s="157">
        <f>SUM(E340)</f>
        <v>300</v>
      </c>
      <c r="F339" s="157">
        <f aca="true" t="shared" si="135" ref="F339:Q339">SUM(F340)</f>
        <v>300</v>
      </c>
      <c r="G339" s="157">
        <f t="shared" si="135"/>
        <v>300</v>
      </c>
      <c r="H339" s="157">
        <f t="shared" si="135"/>
        <v>300</v>
      </c>
      <c r="I339" s="157">
        <f t="shared" si="135"/>
        <v>300</v>
      </c>
      <c r="J339" s="157">
        <f t="shared" si="135"/>
        <v>300</v>
      </c>
      <c r="K339" s="157">
        <f t="shared" si="135"/>
        <v>300</v>
      </c>
      <c r="L339" s="157">
        <f t="shared" si="135"/>
        <v>300</v>
      </c>
      <c r="M339" s="157">
        <f t="shared" si="135"/>
        <v>300</v>
      </c>
      <c r="N339" s="157">
        <f t="shared" si="135"/>
        <v>300</v>
      </c>
      <c r="O339" s="157">
        <f t="shared" si="135"/>
        <v>300</v>
      </c>
      <c r="P339" s="157">
        <f t="shared" si="135"/>
        <v>300</v>
      </c>
      <c r="Q339" s="157">
        <f t="shared" si="135"/>
        <v>3600</v>
      </c>
    </row>
    <row r="340" spans="1:17" s="10" customFormat="1" ht="12.75">
      <c r="A340" s="11">
        <v>3151</v>
      </c>
      <c r="B340" s="12" t="s">
        <v>80</v>
      </c>
      <c r="C340" s="164">
        <v>41706</v>
      </c>
      <c r="D340" s="164" t="s">
        <v>140</v>
      </c>
      <c r="E340" s="17">
        <v>300</v>
      </c>
      <c r="F340" s="17">
        <v>300</v>
      </c>
      <c r="G340" s="17">
        <v>300</v>
      </c>
      <c r="H340" s="17">
        <v>300</v>
      </c>
      <c r="I340" s="17">
        <v>300</v>
      </c>
      <c r="J340" s="17">
        <v>300</v>
      </c>
      <c r="K340" s="17">
        <v>300</v>
      </c>
      <c r="L340" s="17">
        <v>300</v>
      </c>
      <c r="M340" s="17">
        <v>300</v>
      </c>
      <c r="N340" s="17">
        <v>300</v>
      </c>
      <c r="O340" s="17">
        <v>300</v>
      </c>
      <c r="P340" s="17">
        <v>300</v>
      </c>
      <c r="Q340" s="17">
        <f>SUM(E340:P340)</f>
        <v>3600</v>
      </c>
    </row>
    <row r="341" spans="1:17" s="10" customFormat="1" ht="12.75">
      <c r="A341" s="153">
        <v>3200</v>
      </c>
      <c r="B341" s="21" t="s">
        <v>133</v>
      </c>
      <c r="C341" s="164"/>
      <c r="D341" s="164"/>
      <c r="E341" s="157">
        <f>SUM(E342)</f>
        <v>1250</v>
      </c>
      <c r="F341" s="157">
        <f aca="true" t="shared" si="136" ref="F341:Q341">SUM(F342)</f>
        <v>1250</v>
      </c>
      <c r="G341" s="157">
        <f t="shared" si="136"/>
        <v>1250</v>
      </c>
      <c r="H341" s="157">
        <f t="shared" si="136"/>
        <v>1250</v>
      </c>
      <c r="I341" s="157">
        <f t="shared" si="136"/>
        <v>1250</v>
      </c>
      <c r="J341" s="157">
        <f t="shared" si="136"/>
        <v>1250</v>
      </c>
      <c r="K341" s="157">
        <f t="shared" si="136"/>
        <v>1250</v>
      </c>
      <c r="L341" s="157">
        <f t="shared" si="136"/>
        <v>1250</v>
      </c>
      <c r="M341" s="157">
        <f t="shared" si="136"/>
        <v>1250</v>
      </c>
      <c r="N341" s="157">
        <f t="shared" si="136"/>
        <v>1250</v>
      </c>
      <c r="O341" s="157">
        <f t="shared" si="136"/>
        <v>1250</v>
      </c>
      <c r="P341" s="157">
        <f t="shared" si="136"/>
        <v>1250</v>
      </c>
      <c r="Q341" s="157">
        <f t="shared" si="136"/>
        <v>15000</v>
      </c>
    </row>
    <row r="342" spans="1:17" s="10" customFormat="1" ht="12.75">
      <c r="A342" s="11">
        <v>3231</v>
      </c>
      <c r="B342" s="12" t="s">
        <v>134</v>
      </c>
      <c r="C342" s="164">
        <v>41706</v>
      </c>
      <c r="D342" s="164" t="s">
        <v>140</v>
      </c>
      <c r="E342" s="17">
        <v>1250</v>
      </c>
      <c r="F342" s="17">
        <v>1250</v>
      </c>
      <c r="G342" s="17">
        <v>1250</v>
      </c>
      <c r="H342" s="17">
        <v>1250</v>
      </c>
      <c r="I342" s="17">
        <v>1250</v>
      </c>
      <c r="J342" s="17">
        <v>1250</v>
      </c>
      <c r="K342" s="17">
        <v>1250</v>
      </c>
      <c r="L342" s="17">
        <v>1250</v>
      </c>
      <c r="M342" s="17">
        <v>1250</v>
      </c>
      <c r="N342" s="17">
        <v>1250</v>
      </c>
      <c r="O342" s="17">
        <v>1250</v>
      </c>
      <c r="P342" s="17">
        <v>1250</v>
      </c>
      <c r="Q342" s="17">
        <f>SUM(E342:P342)</f>
        <v>15000</v>
      </c>
    </row>
    <row r="343" spans="1:18" s="10" customFormat="1" ht="12.75">
      <c r="A343" s="153">
        <v>3400</v>
      </c>
      <c r="B343" s="21" t="s">
        <v>84</v>
      </c>
      <c r="C343" s="164"/>
      <c r="D343" s="164"/>
      <c r="E343" s="157">
        <f>SUM(E344)</f>
        <v>0</v>
      </c>
      <c r="F343" s="157">
        <f aca="true" t="shared" si="137" ref="F343:Q343">SUM(F344)</f>
        <v>0</v>
      </c>
      <c r="G343" s="157">
        <f t="shared" si="137"/>
        <v>0</v>
      </c>
      <c r="H343" s="157">
        <f t="shared" si="137"/>
        <v>0</v>
      </c>
      <c r="I343" s="157">
        <f t="shared" si="137"/>
        <v>8400</v>
      </c>
      <c r="J343" s="157">
        <f t="shared" si="137"/>
        <v>0</v>
      </c>
      <c r="K343" s="157">
        <f t="shared" si="137"/>
        <v>0</v>
      </c>
      <c r="L343" s="157">
        <f t="shared" si="137"/>
        <v>0</v>
      </c>
      <c r="M343" s="157">
        <f t="shared" si="137"/>
        <v>0</v>
      </c>
      <c r="N343" s="157">
        <f t="shared" si="137"/>
        <v>0</v>
      </c>
      <c r="O343" s="157">
        <f t="shared" si="137"/>
        <v>10600</v>
      </c>
      <c r="P343" s="157">
        <f t="shared" si="137"/>
        <v>0</v>
      </c>
      <c r="Q343" s="157">
        <f t="shared" si="137"/>
        <v>19000</v>
      </c>
      <c r="R343" s="44"/>
    </row>
    <row r="344" spans="1:17" s="10" customFormat="1" ht="12.75">
      <c r="A344" s="11">
        <v>3451</v>
      </c>
      <c r="B344" s="12" t="s">
        <v>86</v>
      </c>
      <c r="C344" s="164">
        <v>41706</v>
      </c>
      <c r="D344" s="164" t="s">
        <v>140</v>
      </c>
      <c r="E344" s="17"/>
      <c r="F344" s="17"/>
      <c r="G344" s="17"/>
      <c r="H344" s="17"/>
      <c r="I344" s="17">
        <v>8400</v>
      </c>
      <c r="J344" s="17"/>
      <c r="K344" s="17"/>
      <c r="L344" s="17"/>
      <c r="M344" s="17"/>
      <c r="N344" s="17"/>
      <c r="O344" s="17">
        <v>10600</v>
      </c>
      <c r="P344" s="17"/>
      <c r="Q344" s="17">
        <f>SUM(E344:P344)</f>
        <v>19000</v>
      </c>
    </row>
    <row r="345" spans="1:17" s="10" customFormat="1" ht="12.75">
      <c r="A345" s="153">
        <v>3500</v>
      </c>
      <c r="B345" s="21" t="s">
        <v>148</v>
      </c>
      <c r="C345" s="164"/>
      <c r="D345" s="164"/>
      <c r="E345" s="157">
        <f>SUM(E346)</f>
        <v>0</v>
      </c>
      <c r="F345" s="157">
        <f aca="true" t="shared" si="138" ref="F345:Q345">SUM(F346)</f>
        <v>0</v>
      </c>
      <c r="G345" s="157">
        <f t="shared" si="138"/>
        <v>0</v>
      </c>
      <c r="H345" s="157">
        <f t="shared" si="138"/>
        <v>0</v>
      </c>
      <c r="I345" s="157">
        <f t="shared" si="138"/>
        <v>0</v>
      </c>
      <c r="J345" s="157">
        <f t="shared" si="138"/>
        <v>0</v>
      </c>
      <c r="K345" s="157">
        <f t="shared" si="138"/>
        <v>0</v>
      </c>
      <c r="L345" s="157">
        <f t="shared" si="138"/>
        <v>0</v>
      </c>
      <c r="M345" s="157">
        <f t="shared" si="138"/>
        <v>0</v>
      </c>
      <c r="N345" s="157">
        <f t="shared" si="138"/>
        <v>0</v>
      </c>
      <c r="O345" s="157">
        <f t="shared" si="138"/>
        <v>0</v>
      </c>
      <c r="P345" s="157">
        <f t="shared" si="138"/>
        <v>0</v>
      </c>
      <c r="Q345" s="157">
        <f t="shared" si="138"/>
        <v>0</v>
      </c>
    </row>
    <row r="346" spans="1:17" s="10" customFormat="1" ht="12.75">
      <c r="A346" s="11">
        <v>3551</v>
      </c>
      <c r="B346" s="12" t="s">
        <v>87</v>
      </c>
      <c r="C346" s="164">
        <v>41706</v>
      </c>
      <c r="D346" s="164" t="s">
        <v>140</v>
      </c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>
        <f>SUM(E346:P346)</f>
        <v>0</v>
      </c>
    </row>
    <row r="347" spans="1:17" s="10" customFormat="1" ht="12.75">
      <c r="A347" s="153">
        <v>3800</v>
      </c>
      <c r="B347" s="21" t="s">
        <v>102</v>
      </c>
      <c r="C347" s="164"/>
      <c r="D347" s="164"/>
      <c r="E347" s="157">
        <f>SUM(E348)</f>
        <v>500</v>
      </c>
      <c r="F347" s="157">
        <f aca="true" t="shared" si="139" ref="F347:Q347">SUM(F348)</f>
        <v>500</v>
      </c>
      <c r="G347" s="157">
        <f t="shared" si="139"/>
        <v>500</v>
      </c>
      <c r="H347" s="157">
        <f t="shared" si="139"/>
        <v>500</v>
      </c>
      <c r="I347" s="157">
        <f t="shared" si="139"/>
        <v>500</v>
      </c>
      <c r="J347" s="157">
        <f t="shared" si="139"/>
        <v>500</v>
      </c>
      <c r="K347" s="157">
        <f t="shared" si="139"/>
        <v>500</v>
      </c>
      <c r="L347" s="157">
        <f t="shared" si="139"/>
        <v>500</v>
      </c>
      <c r="M347" s="157">
        <f t="shared" si="139"/>
        <v>500</v>
      </c>
      <c r="N347" s="157">
        <f t="shared" si="139"/>
        <v>500</v>
      </c>
      <c r="O347" s="157">
        <f t="shared" si="139"/>
        <v>500</v>
      </c>
      <c r="P347" s="157">
        <f t="shared" si="139"/>
        <v>500</v>
      </c>
      <c r="Q347" s="157">
        <f t="shared" si="139"/>
        <v>6000</v>
      </c>
    </row>
    <row r="348" spans="1:17" s="10" customFormat="1" ht="12.75">
      <c r="A348" s="11">
        <v>3821</v>
      </c>
      <c r="B348" s="12" t="s">
        <v>103</v>
      </c>
      <c r="C348" s="164">
        <v>41706</v>
      </c>
      <c r="D348" s="164" t="s">
        <v>140</v>
      </c>
      <c r="E348" s="17">
        <v>500</v>
      </c>
      <c r="F348" s="17">
        <v>500</v>
      </c>
      <c r="G348" s="17">
        <v>500</v>
      </c>
      <c r="H348" s="17">
        <v>500</v>
      </c>
      <c r="I348" s="17">
        <v>500</v>
      </c>
      <c r="J348" s="17">
        <v>500</v>
      </c>
      <c r="K348" s="17">
        <v>500</v>
      </c>
      <c r="L348" s="17">
        <v>500</v>
      </c>
      <c r="M348" s="17">
        <v>500</v>
      </c>
      <c r="N348" s="17">
        <v>500</v>
      </c>
      <c r="O348" s="17">
        <v>500</v>
      </c>
      <c r="P348" s="17">
        <v>500</v>
      </c>
      <c r="Q348" s="17">
        <f>SUM(E348:P348)</f>
        <v>6000</v>
      </c>
    </row>
    <row r="349" spans="1:17" s="10" customFormat="1" ht="12.75">
      <c r="A349" s="153">
        <v>3900</v>
      </c>
      <c r="B349" s="21" t="s">
        <v>89</v>
      </c>
      <c r="C349" s="164"/>
      <c r="D349" s="164"/>
      <c r="E349" s="157">
        <f aca="true" t="shared" si="140" ref="E349:Q349">SUM(E350:E351)</f>
        <v>207.5</v>
      </c>
      <c r="F349" s="157">
        <f t="shared" si="140"/>
        <v>1207.5</v>
      </c>
      <c r="G349" s="157">
        <f t="shared" si="140"/>
        <v>207.5</v>
      </c>
      <c r="H349" s="157">
        <f t="shared" si="140"/>
        <v>207.5</v>
      </c>
      <c r="I349" s="157">
        <f t="shared" si="140"/>
        <v>207.5</v>
      </c>
      <c r="J349" s="157">
        <f t="shared" si="140"/>
        <v>207.5</v>
      </c>
      <c r="K349" s="157">
        <f t="shared" si="140"/>
        <v>207.5</v>
      </c>
      <c r="L349" s="157">
        <f t="shared" si="140"/>
        <v>207.5</v>
      </c>
      <c r="M349" s="157">
        <f t="shared" si="140"/>
        <v>207.5</v>
      </c>
      <c r="N349" s="157">
        <f t="shared" si="140"/>
        <v>207.5</v>
      </c>
      <c r="O349" s="157">
        <f t="shared" si="140"/>
        <v>207.5</v>
      </c>
      <c r="P349" s="157">
        <f t="shared" si="140"/>
        <v>207.5</v>
      </c>
      <c r="Q349" s="157">
        <f t="shared" si="140"/>
        <v>3490</v>
      </c>
    </row>
    <row r="350" spans="1:17" s="10" customFormat="1" ht="12.75">
      <c r="A350" s="11">
        <v>3921</v>
      </c>
      <c r="B350" s="12" t="s">
        <v>104</v>
      </c>
      <c r="C350" s="164">
        <v>41706</v>
      </c>
      <c r="D350" s="164" t="s">
        <v>140</v>
      </c>
      <c r="E350" s="17"/>
      <c r="F350" s="17">
        <v>1000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>
        <f>SUM(E350:P350)</f>
        <v>1000</v>
      </c>
    </row>
    <row r="351" spans="1:17" s="10" customFormat="1" ht="12.75">
      <c r="A351" s="11">
        <v>3981</v>
      </c>
      <c r="B351" s="12" t="s">
        <v>149</v>
      </c>
      <c r="C351" s="164">
        <v>41706</v>
      </c>
      <c r="D351" s="164" t="s">
        <v>140</v>
      </c>
      <c r="E351" s="17">
        <v>207.5</v>
      </c>
      <c r="F351" s="17">
        <v>207.5</v>
      </c>
      <c r="G351" s="17">
        <v>207.5</v>
      </c>
      <c r="H351" s="17">
        <v>207.5</v>
      </c>
      <c r="I351" s="17">
        <v>207.5</v>
      </c>
      <c r="J351" s="17">
        <v>207.5</v>
      </c>
      <c r="K351" s="17">
        <v>207.5</v>
      </c>
      <c r="L351" s="17">
        <v>207.5</v>
      </c>
      <c r="M351" s="17">
        <v>207.5</v>
      </c>
      <c r="N351" s="17">
        <v>207.5</v>
      </c>
      <c r="O351" s="17">
        <v>207.5</v>
      </c>
      <c r="P351" s="17">
        <v>207.5</v>
      </c>
      <c r="Q351" s="17">
        <f>SUM(E351:P351)</f>
        <v>2490</v>
      </c>
    </row>
    <row r="352" spans="1:17" s="10" customFormat="1" ht="12.75">
      <c r="A352" s="227">
        <v>4000</v>
      </c>
      <c r="B352" s="228" t="s">
        <v>150</v>
      </c>
      <c r="C352" s="164"/>
      <c r="D352" s="164"/>
      <c r="E352" s="157">
        <f>+E353</f>
        <v>312000</v>
      </c>
      <c r="F352" s="157">
        <f aca="true" t="shared" si="141" ref="F352:Q352">+F353</f>
        <v>0</v>
      </c>
      <c r="G352" s="157">
        <f t="shared" si="141"/>
        <v>0</v>
      </c>
      <c r="H352" s="157">
        <f t="shared" si="141"/>
        <v>0</v>
      </c>
      <c r="I352" s="157">
        <f t="shared" si="141"/>
        <v>0</v>
      </c>
      <c r="J352" s="157">
        <f t="shared" si="141"/>
        <v>0</v>
      </c>
      <c r="K352" s="157">
        <f t="shared" si="141"/>
        <v>312000</v>
      </c>
      <c r="L352" s="157">
        <f t="shared" si="141"/>
        <v>0</v>
      </c>
      <c r="M352" s="157">
        <f t="shared" si="141"/>
        <v>0</v>
      </c>
      <c r="N352" s="157">
        <f t="shared" si="141"/>
        <v>0</v>
      </c>
      <c r="O352" s="157">
        <f t="shared" si="141"/>
        <v>0</v>
      </c>
      <c r="P352" s="157">
        <f t="shared" si="141"/>
        <v>0</v>
      </c>
      <c r="Q352" s="157">
        <f t="shared" si="141"/>
        <v>624000</v>
      </c>
    </row>
    <row r="353" spans="1:17" s="10" customFormat="1" ht="12.75">
      <c r="A353" s="194">
        <v>4300</v>
      </c>
      <c r="B353" s="229" t="s">
        <v>151</v>
      </c>
      <c r="C353" s="164"/>
      <c r="D353" s="164"/>
      <c r="E353" s="157">
        <f>SUM(E354)</f>
        <v>312000</v>
      </c>
      <c r="F353" s="157">
        <f aca="true" t="shared" si="142" ref="F353:Q353">SUM(F354)</f>
        <v>0</v>
      </c>
      <c r="G353" s="157">
        <f t="shared" si="142"/>
        <v>0</v>
      </c>
      <c r="H353" s="157">
        <f t="shared" si="142"/>
        <v>0</v>
      </c>
      <c r="I353" s="157">
        <f t="shared" si="142"/>
        <v>0</v>
      </c>
      <c r="J353" s="157">
        <f t="shared" si="142"/>
        <v>0</v>
      </c>
      <c r="K353" s="157">
        <f t="shared" si="142"/>
        <v>312000</v>
      </c>
      <c r="L353" s="157">
        <f t="shared" si="142"/>
        <v>0</v>
      </c>
      <c r="M353" s="157">
        <f t="shared" si="142"/>
        <v>0</v>
      </c>
      <c r="N353" s="157">
        <f t="shared" si="142"/>
        <v>0</v>
      </c>
      <c r="O353" s="157">
        <f t="shared" si="142"/>
        <v>0</v>
      </c>
      <c r="P353" s="157">
        <f t="shared" si="142"/>
        <v>0</v>
      </c>
      <c r="Q353" s="157">
        <f t="shared" si="142"/>
        <v>624000</v>
      </c>
    </row>
    <row r="354" spans="1:17" s="10" customFormat="1" ht="12.75">
      <c r="A354" s="222">
        <v>4361</v>
      </c>
      <c r="B354" s="34" t="s">
        <v>152</v>
      </c>
      <c r="C354" s="181">
        <v>41706</v>
      </c>
      <c r="D354" s="181" t="s">
        <v>140</v>
      </c>
      <c r="E354" s="20">
        <v>312000</v>
      </c>
      <c r="F354" s="20"/>
      <c r="G354" s="20"/>
      <c r="H354" s="20">
        <v>0</v>
      </c>
      <c r="I354" s="20"/>
      <c r="J354" s="20"/>
      <c r="K354" s="20">
        <v>312000</v>
      </c>
      <c r="L354" s="20"/>
      <c r="M354" s="20"/>
      <c r="N354" s="20"/>
      <c r="O354" s="20"/>
      <c r="P354" s="20"/>
      <c r="Q354" s="20">
        <f>SUM(E354:P354)</f>
        <v>624000</v>
      </c>
    </row>
    <row r="355" spans="1:17" s="10" customFormat="1" ht="12.75">
      <c r="A355" s="153">
        <v>5000</v>
      </c>
      <c r="B355" s="21" t="s">
        <v>58</v>
      </c>
      <c r="C355" s="164"/>
      <c r="D355" s="164"/>
      <c r="E355" s="157">
        <f>+E356+E358</f>
        <v>0</v>
      </c>
      <c r="F355" s="157">
        <f aca="true" t="shared" si="143" ref="F355:Q355">+F356+F358</f>
        <v>0</v>
      </c>
      <c r="G355" s="157">
        <f t="shared" si="143"/>
        <v>0</v>
      </c>
      <c r="H355" s="157">
        <f t="shared" si="143"/>
        <v>30000</v>
      </c>
      <c r="I355" s="157">
        <f t="shared" si="143"/>
        <v>0</v>
      </c>
      <c r="J355" s="157">
        <f t="shared" si="143"/>
        <v>0</v>
      </c>
      <c r="K355" s="157">
        <f t="shared" si="143"/>
        <v>0</v>
      </c>
      <c r="L355" s="157">
        <f t="shared" si="143"/>
        <v>30000</v>
      </c>
      <c r="M355" s="157">
        <f t="shared" si="143"/>
        <v>0</v>
      </c>
      <c r="N355" s="157">
        <f t="shared" si="143"/>
        <v>0</v>
      </c>
      <c r="O355" s="157">
        <f t="shared" si="143"/>
        <v>0</v>
      </c>
      <c r="P355" s="157">
        <f t="shared" si="143"/>
        <v>0</v>
      </c>
      <c r="Q355" s="157">
        <f t="shared" si="143"/>
        <v>60000</v>
      </c>
    </row>
    <row r="356" spans="1:17" s="10" customFormat="1" ht="12.75">
      <c r="A356" s="153">
        <v>5100</v>
      </c>
      <c r="B356" s="21" t="s">
        <v>106</v>
      </c>
      <c r="C356" s="164"/>
      <c r="D356" s="164"/>
      <c r="E356" s="157">
        <f>SUM(E357)</f>
        <v>0</v>
      </c>
      <c r="F356" s="157">
        <f aca="true" t="shared" si="144" ref="F356:Q356">SUM(F357)</f>
        <v>0</v>
      </c>
      <c r="G356" s="157">
        <f t="shared" si="144"/>
        <v>0</v>
      </c>
      <c r="H356" s="157">
        <f t="shared" si="144"/>
        <v>0</v>
      </c>
      <c r="I356" s="157">
        <f t="shared" si="144"/>
        <v>0</v>
      </c>
      <c r="J356" s="157">
        <f t="shared" si="144"/>
        <v>0</v>
      </c>
      <c r="K356" s="157">
        <f t="shared" si="144"/>
        <v>0</v>
      </c>
      <c r="L356" s="157">
        <f t="shared" si="144"/>
        <v>0</v>
      </c>
      <c r="M356" s="157">
        <f t="shared" si="144"/>
        <v>0</v>
      </c>
      <c r="N356" s="157">
        <f t="shared" si="144"/>
        <v>0</v>
      </c>
      <c r="O356" s="157">
        <f t="shared" si="144"/>
        <v>0</v>
      </c>
      <c r="P356" s="157">
        <f t="shared" si="144"/>
        <v>0</v>
      </c>
      <c r="Q356" s="157">
        <f t="shared" si="144"/>
        <v>0</v>
      </c>
    </row>
    <row r="357" spans="1:17" s="10" customFormat="1" ht="12.75">
      <c r="A357" s="11">
        <v>5111</v>
      </c>
      <c r="B357" s="12" t="s">
        <v>107</v>
      </c>
      <c r="C357" s="164">
        <v>41706</v>
      </c>
      <c r="D357" s="164" t="s">
        <v>140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/>
      <c r="O357" s="17">
        <v>0</v>
      </c>
      <c r="P357" s="17">
        <v>0</v>
      </c>
      <c r="Q357" s="17">
        <f>SUM(E357:P357)</f>
        <v>0</v>
      </c>
    </row>
    <row r="358" spans="1:17" s="10" customFormat="1" ht="12.75">
      <c r="A358" s="153">
        <v>5600</v>
      </c>
      <c r="B358" s="149" t="s">
        <v>153</v>
      </c>
      <c r="C358" s="164"/>
      <c r="D358" s="164"/>
      <c r="E358" s="17">
        <f>SUM(E359)</f>
        <v>0</v>
      </c>
      <c r="F358" s="17">
        <f aca="true" t="shared" si="145" ref="F358:Q358">SUM(F359)</f>
        <v>0</v>
      </c>
      <c r="G358" s="17">
        <f t="shared" si="145"/>
        <v>0</v>
      </c>
      <c r="H358" s="17">
        <f t="shared" si="145"/>
        <v>30000</v>
      </c>
      <c r="I358" s="17">
        <f t="shared" si="145"/>
        <v>0</v>
      </c>
      <c r="J358" s="17">
        <f t="shared" si="145"/>
        <v>0</v>
      </c>
      <c r="K358" s="17">
        <f t="shared" si="145"/>
        <v>0</v>
      </c>
      <c r="L358" s="17">
        <f t="shared" si="145"/>
        <v>30000</v>
      </c>
      <c r="M358" s="17">
        <f t="shared" si="145"/>
        <v>0</v>
      </c>
      <c r="N358" s="17">
        <f t="shared" si="145"/>
        <v>0</v>
      </c>
      <c r="O358" s="17">
        <f t="shared" si="145"/>
        <v>0</v>
      </c>
      <c r="P358" s="17">
        <f t="shared" si="145"/>
        <v>0</v>
      </c>
      <c r="Q358" s="17">
        <f t="shared" si="145"/>
        <v>60000</v>
      </c>
    </row>
    <row r="359" spans="1:17" s="10" customFormat="1" ht="12.75">
      <c r="A359" s="11">
        <v>5651</v>
      </c>
      <c r="B359" s="12" t="s">
        <v>154</v>
      </c>
      <c r="C359" s="164">
        <v>41706</v>
      </c>
      <c r="D359" s="164" t="s">
        <v>140</v>
      </c>
      <c r="E359" s="17"/>
      <c r="F359" s="17"/>
      <c r="G359" s="17"/>
      <c r="H359" s="17">
        <v>30000</v>
      </c>
      <c r="I359" s="17"/>
      <c r="J359" s="17"/>
      <c r="K359" s="17"/>
      <c r="L359" s="17">
        <v>30000</v>
      </c>
      <c r="M359" s="17"/>
      <c r="N359" s="17"/>
      <c r="O359" s="17"/>
      <c r="P359" s="17"/>
      <c r="Q359" s="17">
        <f>SUM(E359:P359)</f>
        <v>60000</v>
      </c>
    </row>
    <row r="360" spans="1:17" s="10" customFormat="1" ht="12.75">
      <c r="A360" s="218"/>
      <c r="B360" s="28"/>
      <c r="C360" s="219"/>
      <c r="D360" s="21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30"/>
    </row>
    <row r="361" spans="1:17" s="10" customFormat="1" ht="12.75">
      <c r="A361" s="230"/>
      <c r="B361" s="149" t="s">
        <v>155</v>
      </c>
      <c r="C361" s="193"/>
      <c r="D361" s="193"/>
      <c r="E361" s="157">
        <f aca="true" t="shared" si="146" ref="E361:Q361">+E9+E104+E182+E282</f>
        <v>803621.9700867839</v>
      </c>
      <c r="F361" s="157">
        <f t="shared" si="146"/>
        <v>667575.940086784</v>
      </c>
      <c r="G361" s="157">
        <f t="shared" si="146"/>
        <v>514253.550086784</v>
      </c>
      <c r="H361" s="157">
        <f t="shared" si="146"/>
        <v>553850.640086784</v>
      </c>
      <c r="I361" s="157">
        <f t="shared" si="146"/>
        <v>462796.830086784</v>
      </c>
      <c r="J361" s="157">
        <f t="shared" si="146"/>
        <v>571418.090086784</v>
      </c>
      <c r="K361" s="157">
        <f t="shared" si="146"/>
        <v>832850.620086784</v>
      </c>
      <c r="L361" s="157">
        <f t="shared" si="146"/>
        <v>501024.88008678396</v>
      </c>
      <c r="M361" s="157">
        <f t="shared" si="146"/>
        <v>506524.88008678396</v>
      </c>
      <c r="N361" s="157">
        <f t="shared" si="146"/>
        <v>1076926.850086784</v>
      </c>
      <c r="O361" s="157">
        <f t="shared" si="146"/>
        <v>495682.660086784</v>
      </c>
      <c r="P361" s="157">
        <f t="shared" si="146"/>
        <v>765352.920086784</v>
      </c>
      <c r="Q361" s="157">
        <f t="shared" si="146"/>
        <v>7811879.831041408</v>
      </c>
    </row>
    <row r="363" spans="2:20" ht="12.75" hidden="1">
      <c r="B363" s="50" t="s">
        <v>156</v>
      </c>
      <c r="C363" s="51">
        <v>11701</v>
      </c>
      <c r="D363" s="51"/>
      <c r="E363" s="52">
        <f aca="true" t="shared" si="147" ref="E363:Q363">+E10+E105+E183+E283</f>
        <v>273588.93399999995</v>
      </c>
      <c r="F363" s="52">
        <f t="shared" si="147"/>
        <v>309990.23399999994</v>
      </c>
      <c r="G363" s="52">
        <f t="shared" si="147"/>
        <v>237667.84399999998</v>
      </c>
      <c r="H363" s="52">
        <f t="shared" si="147"/>
        <v>263088.93399999995</v>
      </c>
      <c r="I363" s="52">
        <f t="shared" si="147"/>
        <v>234667.84399999998</v>
      </c>
      <c r="J363" s="52">
        <f t="shared" si="147"/>
        <v>239167.84399999998</v>
      </c>
      <c r="K363" s="52">
        <f t="shared" si="147"/>
        <v>266088.93399999995</v>
      </c>
      <c r="L363" s="52">
        <f t="shared" si="147"/>
        <v>272667.844</v>
      </c>
      <c r="M363" s="52">
        <f t="shared" si="147"/>
        <v>251667.84399999998</v>
      </c>
      <c r="N363" s="52">
        <f t="shared" si="147"/>
        <v>249088.92399999997</v>
      </c>
      <c r="O363" s="52">
        <f t="shared" si="147"/>
        <v>237417.80399999997</v>
      </c>
      <c r="P363" s="52">
        <f t="shared" si="147"/>
        <v>233417.984</v>
      </c>
      <c r="Q363" s="52">
        <f t="shared" si="147"/>
        <v>3128520.9679999994</v>
      </c>
      <c r="R363" s="53"/>
      <c r="T363" s="25"/>
    </row>
    <row r="364" spans="2:17" ht="12.75" hidden="1">
      <c r="B364" s="54" t="s">
        <v>156</v>
      </c>
      <c r="C364" s="55">
        <v>41706</v>
      </c>
      <c r="D364" s="55"/>
      <c r="E364" s="56">
        <f aca="true" t="shared" si="148" ref="E364:Q364">+E45+E135+E217+E315</f>
        <v>530033.036086784</v>
      </c>
      <c r="F364" s="56">
        <f t="shared" si="148"/>
        <v>357585.706086784</v>
      </c>
      <c r="G364" s="56">
        <f t="shared" si="148"/>
        <v>276585.706086784</v>
      </c>
      <c r="H364" s="56">
        <f t="shared" si="148"/>
        <v>290761.706086784</v>
      </c>
      <c r="I364" s="56">
        <f t="shared" si="148"/>
        <v>228128.986086784</v>
      </c>
      <c r="J364" s="56">
        <f t="shared" si="148"/>
        <v>332250.246086784</v>
      </c>
      <c r="K364" s="56">
        <f t="shared" si="148"/>
        <v>566761.686086784</v>
      </c>
      <c r="L364" s="56">
        <f t="shared" si="148"/>
        <v>228357.03608678404</v>
      </c>
      <c r="M364" s="56">
        <f t="shared" si="148"/>
        <v>254857.03608678398</v>
      </c>
      <c r="N364" s="56">
        <f t="shared" si="148"/>
        <v>827837.9260867841</v>
      </c>
      <c r="O364" s="56">
        <f t="shared" si="148"/>
        <v>258264.85608678398</v>
      </c>
      <c r="P364" s="56">
        <f t="shared" si="148"/>
        <v>531934.9360867841</v>
      </c>
      <c r="Q364" s="56">
        <f t="shared" si="148"/>
        <v>4683358.863041407</v>
      </c>
    </row>
    <row r="365" spans="2:18" ht="12.75" hidden="1">
      <c r="B365" s="57" t="s">
        <v>156</v>
      </c>
      <c r="C365" s="58">
        <v>11704</v>
      </c>
      <c r="D365" s="58"/>
      <c r="E365" s="59" t="e">
        <f>+#REF!</f>
        <v>#REF!</v>
      </c>
      <c r="F365" s="59" t="e">
        <f>+#REF!</f>
        <v>#REF!</v>
      </c>
      <c r="G365" s="59" t="e">
        <f>+#REF!</f>
        <v>#REF!</v>
      </c>
      <c r="H365" s="59" t="e">
        <f>+#REF!</f>
        <v>#REF!</v>
      </c>
      <c r="I365" s="59" t="e">
        <f>+#REF!</f>
        <v>#REF!</v>
      </c>
      <c r="J365" s="59" t="e">
        <f>+#REF!</f>
        <v>#REF!</v>
      </c>
      <c r="K365" s="59" t="e">
        <f>+#REF!</f>
        <v>#REF!</v>
      </c>
      <c r="L365" s="59" t="e">
        <f>+#REF!</f>
        <v>#REF!</v>
      </c>
      <c r="M365" s="59" t="e">
        <f>+#REF!</f>
        <v>#REF!</v>
      </c>
      <c r="N365" s="59" t="e">
        <f>+#REF!</f>
        <v>#REF!</v>
      </c>
      <c r="O365" s="59" t="e">
        <f>+#REF!</f>
        <v>#REF!</v>
      </c>
      <c r="P365" s="59" t="e">
        <f>+#REF!</f>
        <v>#REF!</v>
      </c>
      <c r="Q365" s="59" t="e">
        <f>+#REF!</f>
        <v>#REF!</v>
      </c>
      <c r="R365" s="60"/>
    </row>
    <row r="366" spans="2:17" ht="12.75" hidden="1">
      <c r="B366" s="61" t="s">
        <v>156</v>
      </c>
      <c r="C366" s="13">
        <v>51603</v>
      </c>
      <c r="D366" s="1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</row>
    <row r="367" spans="2:17" ht="12.75" hidden="1">
      <c r="B367" s="61" t="s">
        <v>156</v>
      </c>
      <c r="C367" s="13">
        <v>71605</v>
      </c>
      <c r="D367" s="1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</row>
    <row r="368" spans="2:17" ht="38.25" hidden="1">
      <c r="B368" s="63" t="s">
        <v>156</v>
      </c>
      <c r="C368" s="13">
        <v>11401</v>
      </c>
      <c r="D368" s="1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</row>
    <row r="369" spans="2:17" ht="38.25" hidden="1">
      <c r="B369" s="63" t="s">
        <v>156</v>
      </c>
      <c r="C369" s="13">
        <v>41406</v>
      </c>
      <c r="D369" s="1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</row>
    <row r="370" spans="2:17" ht="38.25" hidden="1">
      <c r="B370" s="63" t="s">
        <v>156</v>
      </c>
      <c r="C370" s="13">
        <v>71405</v>
      </c>
      <c r="D370" s="1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</row>
    <row r="371" spans="5:17" ht="12.75" hidden="1"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5" t="e">
        <f>SUM(Q363:Q370)</f>
        <v>#REF!</v>
      </c>
    </row>
    <row r="372" ht="12.75" hidden="1"/>
    <row r="373" spans="1:17" ht="51" hidden="1">
      <c r="A373" s="66"/>
      <c r="B373" s="67" t="s">
        <v>157</v>
      </c>
      <c r="C373" s="68"/>
      <c r="D373" s="68"/>
      <c r="E373" s="69">
        <f aca="true" t="shared" si="149" ref="E373:Q373">+E9+E104+E182+E282</f>
        <v>803621.9700867839</v>
      </c>
      <c r="F373" s="69">
        <f t="shared" si="149"/>
        <v>667575.940086784</v>
      </c>
      <c r="G373" s="69">
        <f t="shared" si="149"/>
        <v>514253.550086784</v>
      </c>
      <c r="H373" s="69">
        <f t="shared" si="149"/>
        <v>553850.640086784</v>
      </c>
      <c r="I373" s="69">
        <f t="shared" si="149"/>
        <v>462796.830086784</v>
      </c>
      <c r="J373" s="69">
        <f t="shared" si="149"/>
        <v>571418.090086784</v>
      </c>
      <c r="K373" s="69">
        <f t="shared" si="149"/>
        <v>832850.620086784</v>
      </c>
      <c r="L373" s="69">
        <f t="shared" si="149"/>
        <v>501024.88008678396</v>
      </c>
      <c r="M373" s="69">
        <f t="shared" si="149"/>
        <v>506524.88008678396</v>
      </c>
      <c r="N373" s="69">
        <f t="shared" si="149"/>
        <v>1076926.850086784</v>
      </c>
      <c r="O373" s="69">
        <f t="shared" si="149"/>
        <v>495682.660086784</v>
      </c>
      <c r="P373" s="69">
        <f t="shared" si="149"/>
        <v>765352.920086784</v>
      </c>
      <c r="Q373" s="69">
        <f t="shared" si="149"/>
        <v>7811879.831041408</v>
      </c>
    </row>
    <row r="374" spans="1:17" s="10" customFormat="1" ht="12.75" hidden="1">
      <c r="A374" s="70"/>
      <c r="B374" s="71"/>
      <c r="C374" s="72"/>
      <c r="D374" s="72"/>
      <c r="E374" s="73"/>
      <c r="F374" s="73"/>
      <c r="G374" s="74"/>
      <c r="H374" s="73"/>
      <c r="I374" s="73"/>
      <c r="J374" s="73"/>
      <c r="K374" s="73"/>
      <c r="L374" s="73"/>
      <c r="M374" s="73"/>
      <c r="N374" s="73"/>
      <c r="O374" s="73"/>
      <c r="P374" s="73"/>
      <c r="Q374" s="73"/>
    </row>
    <row r="375" spans="1:18" s="10" customFormat="1" ht="63.75" hidden="1">
      <c r="A375" s="70"/>
      <c r="B375" s="75" t="s">
        <v>158</v>
      </c>
      <c r="C375" s="76"/>
      <c r="D375" s="76"/>
      <c r="E375" s="77" t="s">
        <v>14</v>
      </c>
      <c r="F375" s="77" t="s">
        <v>15</v>
      </c>
      <c r="G375" s="77" t="s">
        <v>16</v>
      </c>
      <c r="H375" s="77" t="s">
        <v>17</v>
      </c>
      <c r="I375" s="77" t="s">
        <v>18</v>
      </c>
      <c r="J375" s="77" t="s">
        <v>19</v>
      </c>
      <c r="K375" s="77" t="s">
        <v>20</v>
      </c>
      <c r="L375" s="77" t="s">
        <v>21</v>
      </c>
      <c r="M375" s="77" t="s">
        <v>22</v>
      </c>
      <c r="N375" s="77" t="s">
        <v>23</v>
      </c>
      <c r="O375" s="77" t="s">
        <v>24</v>
      </c>
      <c r="P375" s="77" t="s">
        <v>25</v>
      </c>
      <c r="Q375" s="77" t="s">
        <v>26</v>
      </c>
      <c r="R375" s="78"/>
    </row>
    <row r="376" spans="2:18" ht="12.75" hidden="1">
      <c r="B376" s="79">
        <v>1000</v>
      </c>
      <c r="C376" s="80"/>
      <c r="D376" s="80"/>
      <c r="E376" s="81">
        <f aca="true" t="shared" si="150" ref="E376:Q376">+E11+E106+E184+E284</f>
        <v>229017.84399999998</v>
      </c>
      <c r="F376" s="81">
        <f t="shared" si="150"/>
        <v>229017.84399999998</v>
      </c>
      <c r="G376" s="81">
        <f t="shared" si="150"/>
        <v>229017.84399999998</v>
      </c>
      <c r="H376" s="81">
        <f t="shared" si="150"/>
        <v>229017.84399999998</v>
      </c>
      <c r="I376" s="81">
        <f t="shared" si="150"/>
        <v>229017.84399999998</v>
      </c>
      <c r="J376" s="81">
        <f t="shared" si="150"/>
        <v>229017.84399999998</v>
      </c>
      <c r="K376" s="81">
        <f t="shared" si="150"/>
        <v>229017.84399999998</v>
      </c>
      <c r="L376" s="81">
        <f t="shared" si="150"/>
        <v>229017.84399999998</v>
      </c>
      <c r="M376" s="81">
        <f t="shared" si="150"/>
        <v>229017.84399999998</v>
      </c>
      <c r="N376" s="81">
        <f t="shared" si="150"/>
        <v>229017.84399999998</v>
      </c>
      <c r="O376" s="81">
        <f t="shared" si="150"/>
        <v>229917.80399999997</v>
      </c>
      <c r="P376" s="81">
        <f t="shared" si="150"/>
        <v>229917.984</v>
      </c>
      <c r="Q376" s="81">
        <f t="shared" si="150"/>
        <v>2750014.228</v>
      </c>
      <c r="R376" s="82">
        <v>2750014.23</v>
      </c>
    </row>
    <row r="377" spans="2:19" ht="12.75" hidden="1">
      <c r="B377" s="79">
        <v>2000</v>
      </c>
      <c r="C377" s="80"/>
      <c r="D377" s="80"/>
      <c r="E377" s="81">
        <f aca="true" t="shared" si="151" ref="E377:Q377">+E19+E114+E192+E292</f>
        <v>17421.09</v>
      </c>
      <c r="F377" s="81">
        <f t="shared" si="151"/>
        <v>62322.39</v>
      </c>
      <c r="G377" s="81">
        <f t="shared" si="151"/>
        <v>0</v>
      </c>
      <c r="H377" s="81">
        <f t="shared" si="151"/>
        <v>17421.09</v>
      </c>
      <c r="I377" s="81">
        <f t="shared" si="151"/>
        <v>0</v>
      </c>
      <c r="J377" s="81">
        <f t="shared" si="151"/>
        <v>0</v>
      </c>
      <c r="K377" s="81">
        <f t="shared" si="151"/>
        <v>17421.09</v>
      </c>
      <c r="L377" s="81">
        <f t="shared" si="151"/>
        <v>0</v>
      </c>
      <c r="M377" s="81">
        <f t="shared" si="151"/>
        <v>0</v>
      </c>
      <c r="N377" s="81">
        <f t="shared" si="151"/>
        <v>17421.08</v>
      </c>
      <c r="O377" s="81">
        <f t="shared" si="151"/>
        <v>0</v>
      </c>
      <c r="P377" s="81">
        <f t="shared" si="151"/>
        <v>0</v>
      </c>
      <c r="Q377" s="81">
        <f t="shared" si="151"/>
        <v>132006.74</v>
      </c>
      <c r="R377" s="82"/>
      <c r="S377" s="82"/>
    </row>
    <row r="378" spans="2:18" ht="12.75" hidden="1">
      <c r="B378" s="79">
        <v>3000</v>
      </c>
      <c r="C378" s="80"/>
      <c r="D378" s="80"/>
      <c r="E378" s="81">
        <f aca="true" t="shared" si="152" ref="E378:Q378">+E26+E121+E199+E299</f>
        <v>27150</v>
      </c>
      <c r="F378" s="81">
        <f t="shared" si="152"/>
        <v>18650</v>
      </c>
      <c r="G378" s="81">
        <f t="shared" si="152"/>
        <v>8650</v>
      </c>
      <c r="H378" s="81">
        <f t="shared" si="152"/>
        <v>16650</v>
      </c>
      <c r="I378" s="81">
        <f t="shared" si="152"/>
        <v>5650</v>
      </c>
      <c r="J378" s="81">
        <f t="shared" si="152"/>
        <v>10150</v>
      </c>
      <c r="K378" s="81">
        <f t="shared" si="152"/>
        <v>19650</v>
      </c>
      <c r="L378" s="81">
        <f t="shared" si="152"/>
        <v>43650</v>
      </c>
      <c r="M378" s="81">
        <f t="shared" si="152"/>
        <v>22650</v>
      </c>
      <c r="N378" s="81">
        <f t="shared" si="152"/>
        <v>2650</v>
      </c>
      <c r="O378" s="81">
        <f t="shared" si="152"/>
        <v>7500</v>
      </c>
      <c r="P378" s="81">
        <f t="shared" si="152"/>
        <v>3500</v>
      </c>
      <c r="Q378" s="81">
        <f t="shared" si="152"/>
        <v>186500</v>
      </c>
      <c r="R378" s="8">
        <v>186500</v>
      </c>
    </row>
    <row r="379" spans="2:17" ht="12.75" hidden="1">
      <c r="B379" s="47">
        <v>5000</v>
      </c>
      <c r="E379" s="81">
        <f aca="true" t="shared" si="153" ref="E379:Q379">+E41</f>
        <v>0</v>
      </c>
      <c r="F379" s="81">
        <f t="shared" si="153"/>
        <v>15000</v>
      </c>
      <c r="G379" s="81">
        <f t="shared" si="153"/>
        <v>0</v>
      </c>
      <c r="H379" s="81">
        <f t="shared" si="153"/>
        <v>0</v>
      </c>
      <c r="I379" s="81">
        <f t="shared" si="153"/>
        <v>0</v>
      </c>
      <c r="J379" s="81">
        <f t="shared" si="153"/>
        <v>30000</v>
      </c>
      <c r="K379" s="81">
        <f t="shared" si="153"/>
        <v>0</v>
      </c>
      <c r="L379" s="81">
        <f t="shared" si="153"/>
        <v>0</v>
      </c>
      <c r="M379" s="81">
        <f t="shared" si="153"/>
        <v>15000</v>
      </c>
      <c r="N379" s="81">
        <f t="shared" si="153"/>
        <v>0</v>
      </c>
      <c r="O379" s="81">
        <f t="shared" si="153"/>
        <v>0</v>
      </c>
      <c r="P379" s="81">
        <f t="shared" si="153"/>
        <v>0</v>
      </c>
      <c r="Q379" s="81">
        <f t="shared" si="153"/>
        <v>60000</v>
      </c>
    </row>
    <row r="380" spans="5:17" ht="12.75" hidden="1"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>
        <f>SUM(Q376:Q379)</f>
        <v>3128520.9680000003</v>
      </c>
    </row>
    <row r="381" spans="1:17" ht="12.75" hidden="1">
      <c r="A381" s="8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</row>
    <row r="382" spans="1:17" ht="63.75" hidden="1">
      <c r="A382" s="8"/>
      <c r="B382" s="75" t="s">
        <v>158</v>
      </c>
      <c r="C382" s="76"/>
      <c r="D382" s="76"/>
      <c r="E382" s="77" t="s">
        <v>14</v>
      </c>
      <c r="F382" s="77" t="s">
        <v>15</v>
      </c>
      <c r="G382" s="77" t="s">
        <v>16</v>
      </c>
      <c r="H382" s="77" t="s">
        <v>17</v>
      </c>
      <c r="I382" s="77" t="s">
        <v>18</v>
      </c>
      <c r="J382" s="77" t="s">
        <v>19</v>
      </c>
      <c r="K382" s="77" t="s">
        <v>20</v>
      </c>
      <c r="L382" s="77" t="s">
        <v>21</v>
      </c>
      <c r="M382" s="77" t="s">
        <v>22</v>
      </c>
      <c r="N382" s="77" t="s">
        <v>23</v>
      </c>
      <c r="O382" s="77" t="s">
        <v>24</v>
      </c>
      <c r="P382" s="77" t="s">
        <v>25</v>
      </c>
      <c r="Q382" s="77" t="s">
        <v>26</v>
      </c>
    </row>
    <row r="383" spans="1:18" ht="12.75" hidden="1">
      <c r="A383" s="8"/>
      <c r="B383" s="79">
        <v>1100</v>
      </c>
      <c r="C383" s="80"/>
      <c r="D383" s="80"/>
      <c r="E383" s="81">
        <f aca="true" t="shared" si="154" ref="E383:Q383">+E12+E107+E185+E285</f>
        <v>173161.9</v>
      </c>
      <c r="F383" s="81">
        <f t="shared" si="154"/>
        <v>173161.9</v>
      </c>
      <c r="G383" s="81">
        <f t="shared" si="154"/>
        <v>173161.9</v>
      </c>
      <c r="H383" s="81">
        <f t="shared" si="154"/>
        <v>173161.9</v>
      </c>
      <c r="I383" s="81">
        <f t="shared" si="154"/>
        <v>173161.9</v>
      </c>
      <c r="J383" s="81">
        <f t="shared" si="154"/>
        <v>173161.9</v>
      </c>
      <c r="K383" s="81">
        <f t="shared" si="154"/>
        <v>173161.9</v>
      </c>
      <c r="L383" s="81">
        <f t="shared" si="154"/>
        <v>173161.9</v>
      </c>
      <c r="M383" s="81">
        <f t="shared" si="154"/>
        <v>173161.9</v>
      </c>
      <c r="N383" s="81">
        <f t="shared" si="154"/>
        <v>173161.9</v>
      </c>
      <c r="O383" s="81">
        <f t="shared" si="154"/>
        <v>173161.81</v>
      </c>
      <c r="P383" s="81">
        <f t="shared" si="154"/>
        <v>173161.93</v>
      </c>
      <c r="Q383" s="81">
        <f t="shared" si="154"/>
        <v>2077942.7399999998</v>
      </c>
      <c r="R383" s="83">
        <v>2077942.74</v>
      </c>
    </row>
    <row r="384" spans="1:18" ht="12.75" hidden="1">
      <c r="A384" s="8"/>
      <c r="B384" s="79">
        <v>1500</v>
      </c>
      <c r="C384" s="80"/>
      <c r="D384" s="80"/>
      <c r="E384" s="81">
        <f aca="true" t="shared" si="155" ref="E384:Q384">+E14+E109+E187+E287</f>
        <v>19059.324</v>
      </c>
      <c r="F384" s="81">
        <f t="shared" si="155"/>
        <v>19059.324</v>
      </c>
      <c r="G384" s="81">
        <f t="shared" si="155"/>
        <v>19059.324</v>
      </c>
      <c r="H384" s="81">
        <f t="shared" si="155"/>
        <v>19059.324</v>
      </c>
      <c r="I384" s="81">
        <f t="shared" si="155"/>
        <v>19059.324</v>
      </c>
      <c r="J384" s="81">
        <f t="shared" si="155"/>
        <v>19059.324</v>
      </c>
      <c r="K384" s="81">
        <f t="shared" si="155"/>
        <v>19059.324</v>
      </c>
      <c r="L384" s="81">
        <f t="shared" si="155"/>
        <v>19059.324</v>
      </c>
      <c r="M384" s="81">
        <f t="shared" si="155"/>
        <v>19059.324</v>
      </c>
      <c r="N384" s="81">
        <f t="shared" si="155"/>
        <v>19059.324</v>
      </c>
      <c r="O384" s="81">
        <f t="shared" si="155"/>
        <v>19959.324</v>
      </c>
      <c r="P384" s="81">
        <f t="shared" si="155"/>
        <v>19959.363999999998</v>
      </c>
      <c r="Q384" s="81">
        <f t="shared" si="155"/>
        <v>230511.92799999996</v>
      </c>
      <c r="R384" s="17">
        <v>230511.93</v>
      </c>
    </row>
    <row r="385" spans="1:18" ht="12.75" hidden="1">
      <c r="A385" s="8"/>
      <c r="B385" s="79">
        <v>1700</v>
      </c>
      <c r="C385" s="80"/>
      <c r="D385" s="80"/>
      <c r="E385" s="81">
        <f aca="true" t="shared" si="156" ref="E385:Q385">+E17+E112+E190+E290</f>
        <v>36796.62</v>
      </c>
      <c r="F385" s="81">
        <f t="shared" si="156"/>
        <v>36796.62</v>
      </c>
      <c r="G385" s="81">
        <f t="shared" si="156"/>
        <v>36796.62</v>
      </c>
      <c r="H385" s="81">
        <f t="shared" si="156"/>
        <v>36796.62</v>
      </c>
      <c r="I385" s="81">
        <f t="shared" si="156"/>
        <v>36796.62</v>
      </c>
      <c r="J385" s="81">
        <f t="shared" si="156"/>
        <v>36796.62</v>
      </c>
      <c r="K385" s="81">
        <f t="shared" si="156"/>
        <v>36796.62</v>
      </c>
      <c r="L385" s="81">
        <f t="shared" si="156"/>
        <v>36796.62</v>
      </c>
      <c r="M385" s="81">
        <f t="shared" si="156"/>
        <v>36796.62</v>
      </c>
      <c r="N385" s="81">
        <f t="shared" si="156"/>
        <v>36796.62</v>
      </c>
      <c r="O385" s="81">
        <f t="shared" si="156"/>
        <v>36796.670000000006</v>
      </c>
      <c r="P385" s="81">
        <f t="shared" si="156"/>
        <v>36796.689999999995</v>
      </c>
      <c r="Q385" s="81">
        <f t="shared" si="156"/>
        <v>441559.56000000006</v>
      </c>
      <c r="R385" s="17">
        <v>441559.56</v>
      </c>
    </row>
    <row r="386" spans="1:18" ht="12.75" hidden="1">
      <c r="A386" s="8"/>
      <c r="B386" s="79">
        <v>2100</v>
      </c>
      <c r="C386" s="80"/>
      <c r="D386" s="80"/>
      <c r="E386" s="81">
        <f aca="true" t="shared" si="157" ref="E386:Q386">+E20+E115+E193+E293</f>
        <v>17421.09</v>
      </c>
      <c r="F386" s="81">
        <f t="shared" si="157"/>
        <v>31122.39</v>
      </c>
      <c r="G386" s="81">
        <f t="shared" si="157"/>
        <v>0</v>
      </c>
      <c r="H386" s="81">
        <f t="shared" si="157"/>
        <v>17421.09</v>
      </c>
      <c r="I386" s="81">
        <f t="shared" si="157"/>
        <v>0</v>
      </c>
      <c r="J386" s="81">
        <f t="shared" si="157"/>
        <v>0</v>
      </c>
      <c r="K386" s="81">
        <f t="shared" si="157"/>
        <v>17421.09</v>
      </c>
      <c r="L386" s="81">
        <f t="shared" si="157"/>
        <v>0</v>
      </c>
      <c r="M386" s="81">
        <f t="shared" si="157"/>
        <v>0</v>
      </c>
      <c r="N386" s="81">
        <f t="shared" si="157"/>
        <v>17421.08</v>
      </c>
      <c r="O386" s="81">
        <f t="shared" si="157"/>
        <v>0</v>
      </c>
      <c r="P386" s="81">
        <f t="shared" si="157"/>
        <v>0</v>
      </c>
      <c r="Q386" s="81">
        <f t="shared" si="157"/>
        <v>100806.73999999999</v>
      </c>
      <c r="R386" s="29">
        <v>69684.35</v>
      </c>
    </row>
    <row r="387" spans="1:18" ht="12.75" hidden="1">
      <c r="A387" s="8"/>
      <c r="B387" s="79">
        <v>2700</v>
      </c>
      <c r="C387" s="80"/>
      <c r="D387" s="80"/>
      <c r="E387" s="81">
        <f aca="true" t="shared" si="158" ref="E387:Q387">+E24+E119+E197+E297</f>
        <v>0</v>
      </c>
      <c r="F387" s="81">
        <f t="shared" si="158"/>
        <v>31200</v>
      </c>
      <c r="G387" s="81">
        <f t="shared" si="158"/>
        <v>0</v>
      </c>
      <c r="H387" s="81">
        <f t="shared" si="158"/>
        <v>0</v>
      </c>
      <c r="I387" s="81">
        <f t="shared" si="158"/>
        <v>0</v>
      </c>
      <c r="J387" s="81">
        <f t="shared" si="158"/>
        <v>0</v>
      </c>
      <c r="K387" s="81">
        <f t="shared" si="158"/>
        <v>0</v>
      </c>
      <c r="L387" s="81">
        <f t="shared" si="158"/>
        <v>0</v>
      </c>
      <c r="M387" s="81">
        <f t="shared" si="158"/>
        <v>0</v>
      </c>
      <c r="N387" s="81">
        <f t="shared" si="158"/>
        <v>0</v>
      </c>
      <c r="O387" s="81">
        <f t="shared" si="158"/>
        <v>0</v>
      </c>
      <c r="P387" s="81">
        <f t="shared" si="158"/>
        <v>0</v>
      </c>
      <c r="Q387" s="81">
        <f t="shared" si="158"/>
        <v>31200</v>
      </c>
      <c r="R387" s="29">
        <v>31200</v>
      </c>
    </row>
    <row r="388" spans="1:18" ht="12.75" hidden="1">
      <c r="A388" s="8"/>
      <c r="B388" s="79">
        <v>3300</v>
      </c>
      <c r="C388" s="80"/>
      <c r="D388" s="80"/>
      <c r="E388" s="81">
        <f aca="true" t="shared" si="159" ref="E388:Q388">+E27+E122+E200+E300</f>
        <v>0</v>
      </c>
      <c r="F388" s="81">
        <f t="shared" si="159"/>
        <v>13000</v>
      </c>
      <c r="G388" s="81">
        <f t="shared" si="159"/>
        <v>0</v>
      </c>
      <c r="H388" s="81">
        <f t="shared" si="159"/>
        <v>0</v>
      </c>
      <c r="I388" s="81">
        <f t="shared" si="159"/>
        <v>0</v>
      </c>
      <c r="J388" s="81">
        <f t="shared" si="159"/>
        <v>0</v>
      </c>
      <c r="K388" s="81">
        <f t="shared" si="159"/>
        <v>0</v>
      </c>
      <c r="L388" s="81">
        <f t="shared" si="159"/>
        <v>13000</v>
      </c>
      <c r="M388" s="81">
        <f t="shared" si="159"/>
        <v>0</v>
      </c>
      <c r="N388" s="81">
        <f t="shared" si="159"/>
        <v>0</v>
      </c>
      <c r="O388" s="81">
        <f t="shared" si="159"/>
        <v>0</v>
      </c>
      <c r="P388" s="81">
        <f t="shared" si="159"/>
        <v>0</v>
      </c>
      <c r="Q388" s="81">
        <f t="shared" si="159"/>
        <v>26000</v>
      </c>
      <c r="R388" s="29">
        <v>26000</v>
      </c>
    </row>
    <row r="389" spans="1:18" ht="12.75" hidden="1">
      <c r="A389" s="8"/>
      <c r="B389" s="79">
        <v>3500</v>
      </c>
      <c r="C389" s="80"/>
      <c r="D389" s="80"/>
      <c r="E389" s="81">
        <f aca="true" t="shared" si="160" ref="E389:Q389">+E32+E126+E205+E304</f>
        <v>24500</v>
      </c>
      <c r="F389" s="81">
        <f t="shared" si="160"/>
        <v>0</v>
      </c>
      <c r="G389" s="81">
        <f t="shared" si="160"/>
        <v>0</v>
      </c>
      <c r="H389" s="81">
        <f t="shared" si="160"/>
        <v>14000</v>
      </c>
      <c r="I389" s="81">
        <f t="shared" si="160"/>
        <v>0</v>
      </c>
      <c r="J389" s="81">
        <f t="shared" si="160"/>
        <v>7500</v>
      </c>
      <c r="K389" s="81">
        <f t="shared" si="160"/>
        <v>17000</v>
      </c>
      <c r="L389" s="81">
        <f t="shared" si="160"/>
        <v>0</v>
      </c>
      <c r="M389" s="81">
        <f t="shared" si="160"/>
        <v>14000</v>
      </c>
      <c r="N389" s="81">
        <f t="shared" si="160"/>
        <v>0</v>
      </c>
      <c r="O389" s="81">
        <f t="shared" si="160"/>
        <v>0</v>
      </c>
      <c r="P389" s="81">
        <f t="shared" si="160"/>
        <v>0</v>
      </c>
      <c r="Q389" s="81">
        <f t="shared" si="160"/>
        <v>77000</v>
      </c>
      <c r="R389" s="29">
        <v>77000</v>
      </c>
    </row>
    <row r="390" spans="1:18" ht="12.75" hidden="1">
      <c r="A390" s="8"/>
      <c r="B390" s="79">
        <v>3600</v>
      </c>
      <c r="C390" s="80"/>
      <c r="D390" s="80"/>
      <c r="E390" s="81">
        <f aca="true" t="shared" si="161" ref="E390:Q390">+E35+E129+E208+E308</f>
        <v>0</v>
      </c>
      <c r="F390" s="81">
        <f t="shared" si="161"/>
        <v>0</v>
      </c>
      <c r="G390" s="81">
        <f t="shared" si="161"/>
        <v>6000</v>
      </c>
      <c r="H390" s="81">
        <f t="shared" si="161"/>
        <v>0</v>
      </c>
      <c r="I390" s="81">
        <f t="shared" si="161"/>
        <v>0</v>
      </c>
      <c r="J390" s="81">
        <f t="shared" si="161"/>
        <v>0</v>
      </c>
      <c r="K390" s="81">
        <f t="shared" si="161"/>
        <v>0</v>
      </c>
      <c r="L390" s="81">
        <f t="shared" si="161"/>
        <v>25000</v>
      </c>
      <c r="M390" s="81">
        <f t="shared" si="161"/>
        <v>6000</v>
      </c>
      <c r="N390" s="81">
        <f t="shared" si="161"/>
        <v>0</v>
      </c>
      <c r="O390" s="81">
        <f t="shared" si="161"/>
        <v>0</v>
      </c>
      <c r="P390" s="81">
        <f t="shared" si="161"/>
        <v>0</v>
      </c>
      <c r="Q390" s="81">
        <f t="shared" si="161"/>
        <v>37000</v>
      </c>
      <c r="R390" s="29">
        <v>37000</v>
      </c>
    </row>
    <row r="391" spans="1:18" ht="12.75" hidden="1">
      <c r="A391" s="8"/>
      <c r="B391" s="79">
        <v>3700</v>
      </c>
      <c r="C391" s="80"/>
      <c r="D391" s="80"/>
      <c r="E391" s="81">
        <f aca="true" t="shared" si="162" ref="E391:Q391">+E37+E131+E210+E311</f>
        <v>2650</v>
      </c>
      <c r="F391" s="81">
        <f t="shared" si="162"/>
        <v>5650</v>
      </c>
      <c r="G391" s="81">
        <f t="shared" si="162"/>
        <v>2650</v>
      </c>
      <c r="H391" s="81">
        <f t="shared" si="162"/>
        <v>2650</v>
      </c>
      <c r="I391" s="81">
        <f t="shared" si="162"/>
        <v>5650</v>
      </c>
      <c r="J391" s="81">
        <f t="shared" si="162"/>
        <v>2650</v>
      </c>
      <c r="K391" s="81">
        <f t="shared" si="162"/>
        <v>2650</v>
      </c>
      <c r="L391" s="81">
        <f t="shared" si="162"/>
        <v>5650</v>
      </c>
      <c r="M391" s="81">
        <f t="shared" si="162"/>
        <v>2650</v>
      </c>
      <c r="N391" s="81">
        <f t="shared" si="162"/>
        <v>2650</v>
      </c>
      <c r="O391" s="81">
        <f t="shared" si="162"/>
        <v>7500</v>
      </c>
      <c r="P391" s="81">
        <f t="shared" si="162"/>
        <v>3500</v>
      </c>
      <c r="Q391" s="81">
        <f t="shared" si="162"/>
        <v>46500</v>
      </c>
      <c r="R391" s="82">
        <v>46500</v>
      </c>
    </row>
    <row r="392" spans="1:18" ht="12.75" hidden="1">
      <c r="A392" s="8"/>
      <c r="B392" s="79">
        <v>5100</v>
      </c>
      <c r="C392" s="80"/>
      <c r="D392" s="80"/>
      <c r="E392" s="81">
        <f aca="true" t="shared" si="163" ref="E392:Q392">+E42</f>
        <v>0</v>
      </c>
      <c r="F392" s="81">
        <f t="shared" si="163"/>
        <v>15000</v>
      </c>
      <c r="G392" s="81">
        <f t="shared" si="163"/>
        <v>0</v>
      </c>
      <c r="H392" s="81">
        <f t="shared" si="163"/>
        <v>0</v>
      </c>
      <c r="I392" s="81">
        <f t="shared" si="163"/>
        <v>0</v>
      </c>
      <c r="J392" s="81">
        <f t="shared" si="163"/>
        <v>30000</v>
      </c>
      <c r="K392" s="81">
        <f t="shared" si="163"/>
        <v>0</v>
      </c>
      <c r="L392" s="81">
        <f t="shared" si="163"/>
        <v>0</v>
      </c>
      <c r="M392" s="81">
        <f t="shared" si="163"/>
        <v>15000</v>
      </c>
      <c r="N392" s="81">
        <f t="shared" si="163"/>
        <v>0</v>
      </c>
      <c r="O392" s="81">
        <f t="shared" si="163"/>
        <v>0</v>
      </c>
      <c r="P392" s="81">
        <f t="shared" si="163"/>
        <v>0</v>
      </c>
      <c r="Q392" s="81">
        <f t="shared" si="163"/>
        <v>60000</v>
      </c>
      <c r="R392" s="82"/>
    </row>
    <row r="393" spans="1:18" ht="12.75" hidden="1">
      <c r="A393" s="8"/>
      <c r="B393" s="79">
        <v>6200</v>
      </c>
      <c r="C393" s="80"/>
      <c r="D393" s="80"/>
      <c r="E393" s="81">
        <f aca="true" t="shared" si="164" ref="E393:Q393">+E215</f>
        <v>0</v>
      </c>
      <c r="F393" s="81">
        <f t="shared" si="164"/>
        <v>0</v>
      </c>
      <c r="G393" s="81">
        <f t="shared" si="164"/>
        <v>0</v>
      </c>
      <c r="H393" s="81">
        <f t="shared" si="164"/>
        <v>0</v>
      </c>
      <c r="I393" s="81">
        <f t="shared" si="164"/>
        <v>0</v>
      </c>
      <c r="J393" s="81">
        <f t="shared" si="164"/>
        <v>0</v>
      </c>
      <c r="K393" s="81">
        <f t="shared" si="164"/>
        <v>0</v>
      </c>
      <c r="L393" s="81">
        <f t="shared" si="164"/>
        <v>0</v>
      </c>
      <c r="M393" s="81">
        <f t="shared" si="164"/>
        <v>0</v>
      </c>
      <c r="N393" s="81">
        <f t="shared" si="164"/>
        <v>0</v>
      </c>
      <c r="O393" s="81">
        <f t="shared" si="164"/>
        <v>0</v>
      </c>
      <c r="P393" s="81">
        <f t="shared" si="164"/>
        <v>0</v>
      </c>
      <c r="Q393" s="81">
        <f t="shared" si="164"/>
        <v>0</v>
      </c>
      <c r="R393" s="8">
        <v>2418612.17</v>
      </c>
    </row>
    <row r="394" spans="1:17" ht="12.75" hidden="1">
      <c r="A394" s="8"/>
      <c r="B394" s="84" t="s">
        <v>159</v>
      </c>
      <c r="C394" s="85"/>
      <c r="D394" s="85"/>
      <c r="E394" s="86">
        <f aca="true" t="shared" si="165" ref="E394:Q394">SUM(E383:E393)</f>
        <v>273588.934</v>
      </c>
      <c r="F394" s="86">
        <f t="shared" si="165"/>
        <v>324990.234</v>
      </c>
      <c r="G394" s="86">
        <f t="shared" si="165"/>
        <v>237667.84399999998</v>
      </c>
      <c r="H394" s="86">
        <f t="shared" si="165"/>
        <v>263088.934</v>
      </c>
      <c r="I394" s="86">
        <f t="shared" si="165"/>
        <v>234667.84399999998</v>
      </c>
      <c r="J394" s="86">
        <f t="shared" si="165"/>
        <v>269167.844</v>
      </c>
      <c r="K394" s="86">
        <f t="shared" si="165"/>
        <v>266088.934</v>
      </c>
      <c r="L394" s="86">
        <f t="shared" si="165"/>
        <v>272667.844</v>
      </c>
      <c r="M394" s="86">
        <f t="shared" si="165"/>
        <v>266667.844</v>
      </c>
      <c r="N394" s="86">
        <f t="shared" si="165"/>
        <v>249088.924</v>
      </c>
      <c r="O394" s="86">
        <f t="shared" si="165"/>
        <v>237417.804</v>
      </c>
      <c r="P394" s="86">
        <f t="shared" si="165"/>
        <v>233417.984</v>
      </c>
      <c r="Q394" s="86">
        <f t="shared" si="165"/>
        <v>3128520.9679999994</v>
      </c>
    </row>
    <row r="395" ht="12.75" hidden="1"/>
    <row r="396" spans="2:17" ht="63.75" hidden="1">
      <c r="B396" s="87" t="s">
        <v>158</v>
      </c>
      <c r="C396" s="88"/>
      <c r="D396" s="88"/>
      <c r="E396" s="89" t="s">
        <v>14</v>
      </c>
      <c r="F396" s="89" t="s">
        <v>15</v>
      </c>
      <c r="G396" s="89" t="s">
        <v>16</v>
      </c>
      <c r="H396" s="89" t="s">
        <v>17</v>
      </c>
      <c r="I396" s="89" t="s">
        <v>18</v>
      </c>
      <c r="J396" s="89" t="s">
        <v>19</v>
      </c>
      <c r="K396" s="89" t="s">
        <v>20</v>
      </c>
      <c r="L396" s="89" t="s">
        <v>21</v>
      </c>
      <c r="M396" s="89" t="s">
        <v>22</v>
      </c>
      <c r="N396" s="89" t="s">
        <v>23</v>
      </c>
      <c r="O396" s="89" t="s">
        <v>24</v>
      </c>
      <c r="P396" s="89" t="s">
        <v>25</v>
      </c>
      <c r="Q396" s="89" t="s">
        <v>26</v>
      </c>
    </row>
    <row r="397" spans="2:17" ht="12.75" hidden="1">
      <c r="B397" s="79">
        <v>4000</v>
      </c>
      <c r="C397" s="80"/>
      <c r="D397" s="80"/>
      <c r="E397" s="81" t="e">
        <f>+#REF!</f>
        <v>#REF!</v>
      </c>
      <c r="F397" s="81" t="e">
        <f>+#REF!</f>
        <v>#REF!</v>
      </c>
      <c r="G397" s="81" t="e">
        <f>+#REF!</f>
        <v>#REF!</v>
      </c>
      <c r="H397" s="81" t="e">
        <f>+#REF!</f>
        <v>#REF!</v>
      </c>
      <c r="I397" s="81" t="e">
        <f>+#REF!</f>
        <v>#REF!</v>
      </c>
      <c r="J397" s="81" t="e">
        <f>+#REF!</f>
        <v>#REF!</v>
      </c>
      <c r="K397" s="81" t="e">
        <f>+#REF!</f>
        <v>#REF!</v>
      </c>
      <c r="L397" s="81" t="e">
        <f>+#REF!</f>
        <v>#REF!</v>
      </c>
      <c r="M397" s="81" t="e">
        <f>+#REF!</f>
        <v>#REF!</v>
      </c>
      <c r="N397" s="81" t="e">
        <f>+#REF!</f>
        <v>#REF!</v>
      </c>
      <c r="O397" s="81" t="e">
        <f>+#REF!</f>
        <v>#REF!</v>
      </c>
      <c r="P397" s="81" t="e">
        <f>+#REF!</f>
        <v>#REF!</v>
      </c>
      <c r="Q397" s="81" t="e">
        <f>+#REF!</f>
        <v>#REF!</v>
      </c>
    </row>
    <row r="398" spans="2:17" ht="12.75" hidden="1">
      <c r="B398" s="79">
        <v>4300</v>
      </c>
      <c r="C398" s="80"/>
      <c r="D398" s="80"/>
      <c r="E398" s="81" t="e">
        <f>+#REF!</f>
        <v>#REF!</v>
      </c>
      <c r="F398" s="81" t="e">
        <f>+#REF!</f>
        <v>#REF!</v>
      </c>
      <c r="G398" s="81" t="e">
        <f>+#REF!</f>
        <v>#REF!</v>
      </c>
      <c r="H398" s="81" t="e">
        <f>+#REF!</f>
        <v>#REF!</v>
      </c>
      <c r="I398" s="81" t="e">
        <f>+#REF!</f>
        <v>#REF!</v>
      </c>
      <c r="J398" s="81" t="e">
        <f>+#REF!</f>
        <v>#REF!</v>
      </c>
      <c r="K398" s="81" t="e">
        <f>+#REF!</f>
        <v>#REF!</v>
      </c>
      <c r="L398" s="81" t="e">
        <f>+#REF!</f>
        <v>#REF!</v>
      </c>
      <c r="M398" s="81" t="e">
        <f>+#REF!</f>
        <v>#REF!</v>
      </c>
      <c r="N398" s="81" t="e">
        <f>+#REF!</f>
        <v>#REF!</v>
      </c>
      <c r="O398" s="81" t="e">
        <f>+#REF!</f>
        <v>#REF!</v>
      </c>
      <c r="P398" s="81" t="e">
        <f>+#REF!</f>
        <v>#REF!</v>
      </c>
      <c r="Q398" s="81" t="e">
        <f>+#REF!</f>
        <v>#REF!</v>
      </c>
    </row>
    <row r="399" ht="12.75" hidden="1"/>
    <row r="400" ht="12.75" hidden="1">
      <c r="Q400" s="64" t="e">
        <f>+Q394+Q397</f>
        <v>#REF!</v>
      </c>
    </row>
    <row r="401" ht="12.75" hidden="1"/>
    <row r="402" ht="12.75" hidden="1"/>
    <row r="403" ht="12.75" hidden="1"/>
    <row r="404" ht="12.75" hidden="1"/>
    <row r="405" ht="12.75" hidden="1"/>
    <row r="406" spans="2:17" ht="63.75" hidden="1">
      <c r="B406" s="90" t="s">
        <v>160</v>
      </c>
      <c r="C406" s="43"/>
      <c r="D406" s="43"/>
      <c r="E406" s="91" t="s">
        <v>14</v>
      </c>
      <c r="F406" s="91" t="s">
        <v>15</v>
      </c>
      <c r="G406" s="91" t="s">
        <v>16</v>
      </c>
      <c r="H406" s="91" t="s">
        <v>17</v>
      </c>
      <c r="I406" s="91" t="s">
        <v>18</v>
      </c>
      <c r="J406" s="91" t="s">
        <v>19</v>
      </c>
      <c r="K406" s="91" t="s">
        <v>20</v>
      </c>
      <c r="L406" s="91" t="s">
        <v>21</v>
      </c>
      <c r="M406" s="91" t="s">
        <v>22</v>
      </c>
      <c r="N406" s="91" t="s">
        <v>23</v>
      </c>
      <c r="O406" s="91" t="s">
        <v>24</v>
      </c>
      <c r="P406" s="91" t="s">
        <v>25</v>
      </c>
      <c r="Q406" s="91" t="s">
        <v>26</v>
      </c>
    </row>
    <row r="407" spans="2:18" ht="12.75" hidden="1">
      <c r="B407" s="79">
        <v>1000</v>
      </c>
      <c r="C407" s="80"/>
      <c r="D407" s="80"/>
      <c r="E407" s="81">
        <f aca="true" t="shared" si="166" ref="E407:Q407">+E46+E136+E218+E316</f>
        <v>77191.796086784</v>
      </c>
      <c r="F407" s="81">
        <f t="shared" si="166"/>
        <v>77191.796086784</v>
      </c>
      <c r="G407" s="81">
        <f t="shared" si="166"/>
        <v>77191.796086784</v>
      </c>
      <c r="H407" s="81">
        <f t="shared" si="166"/>
        <v>77191.796086784</v>
      </c>
      <c r="I407" s="81">
        <f t="shared" si="166"/>
        <v>79335.076086784</v>
      </c>
      <c r="J407" s="81">
        <f t="shared" si="166"/>
        <v>114356.33608678401</v>
      </c>
      <c r="K407" s="81">
        <f t="shared" si="166"/>
        <v>77191.796086784</v>
      </c>
      <c r="L407" s="81">
        <f t="shared" si="166"/>
        <v>77191.796086784</v>
      </c>
      <c r="M407" s="81">
        <f t="shared" si="166"/>
        <v>77191.796086784</v>
      </c>
      <c r="N407" s="81">
        <f t="shared" si="166"/>
        <v>77191.796086784</v>
      </c>
      <c r="O407" s="81">
        <f t="shared" si="166"/>
        <v>116499.61608678401</v>
      </c>
      <c r="P407" s="81">
        <f t="shared" si="166"/>
        <v>470269.5760867841</v>
      </c>
      <c r="Q407" s="81">
        <f t="shared" si="166"/>
        <v>1397994.973041408</v>
      </c>
      <c r="R407" s="82">
        <v>1207724.1099999999</v>
      </c>
    </row>
    <row r="408" spans="2:18" ht="12.75" hidden="1">
      <c r="B408" s="79">
        <v>2000</v>
      </c>
      <c r="C408" s="80"/>
      <c r="D408" s="80"/>
      <c r="E408" s="81">
        <f aca="true" t="shared" si="167" ref="E408:Q408">+E61+E144+E229+E324</f>
        <v>41676</v>
      </c>
      <c r="F408" s="81">
        <f t="shared" si="167"/>
        <v>61728.67</v>
      </c>
      <c r="G408" s="81">
        <f t="shared" si="167"/>
        <v>62228.67</v>
      </c>
      <c r="H408" s="81">
        <f t="shared" si="167"/>
        <v>69404.67</v>
      </c>
      <c r="I408" s="81">
        <f t="shared" si="167"/>
        <v>61728.67</v>
      </c>
      <c r="J408" s="81">
        <f t="shared" si="167"/>
        <v>83728.67</v>
      </c>
      <c r="K408" s="81">
        <f t="shared" si="167"/>
        <v>69404.65</v>
      </c>
      <c r="L408" s="81">
        <f t="shared" si="167"/>
        <v>12500</v>
      </c>
      <c r="M408" s="81">
        <f t="shared" si="167"/>
        <v>13000</v>
      </c>
      <c r="N408" s="81">
        <f t="shared" si="167"/>
        <v>20176</v>
      </c>
      <c r="O408" s="81">
        <f t="shared" si="167"/>
        <v>12500</v>
      </c>
      <c r="P408" s="81">
        <f t="shared" si="167"/>
        <v>13000</v>
      </c>
      <c r="Q408" s="81">
        <f t="shared" si="167"/>
        <v>521076</v>
      </c>
      <c r="R408" s="82">
        <v>521076</v>
      </c>
    </row>
    <row r="409" spans="2:18" ht="12.75" hidden="1">
      <c r="B409" s="79">
        <v>3000</v>
      </c>
      <c r="C409" s="80"/>
      <c r="D409" s="80"/>
      <c r="E409" s="81">
        <f aca="true" t="shared" si="168" ref="E409:Q409">+E71+E154+E249+E338</f>
        <v>99165.24</v>
      </c>
      <c r="F409" s="81">
        <f t="shared" si="168"/>
        <v>204665.24000000002</v>
      </c>
      <c r="G409" s="81">
        <f t="shared" si="168"/>
        <v>137165.24</v>
      </c>
      <c r="H409" s="81">
        <f t="shared" si="168"/>
        <v>114165.24</v>
      </c>
      <c r="I409" s="81">
        <f t="shared" si="168"/>
        <v>87065.24</v>
      </c>
      <c r="J409" s="81">
        <f t="shared" si="168"/>
        <v>134165.24</v>
      </c>
      <c r="K409" s="81">
        <f t="shared" si="168"/>
        <v>96165.24</v>
      </c>
      <c r="L409" s="81">
        <f t="shared" si="168"/>
        <v>108665.24</v>
      </c>
      <c r="M409" s="81">
        <f t="shared" si="168"/>
        <v>144665.24</v>
      </c>
      <c r="N409" s="81">
        <f t="shared" si="168"/>
        <v>103165.24</v>
      </c>
      <c r="O409" s="81">
        <f t="shared" si="168"/>
        <v>129265.24</v>
      </c>
      <c r="P409" s="81">
        <f t="shared" si="168"/>
        <v>48665.36000000001</v>
      </c>
      <c r="Q409" s="81">
        <f t="shared" si="168"/>
        <v>1406983</v>
      </c>
      <c r="R409" s="82">
        <v>1406983</v>
      </c>
    </row>
    <row r="410" spans="2:18" ht="12.75" hidden="1">
      <c r="B410" s="79">
        <v>4000</v>
      </c>
      <c r="C410" s="80"/>
      <c r="D410" s="80"/>
      <c r="E410" s="81">
        <f aca="true" t="shared" si="169" ref="E410:Q410">+E352</f>
        <v>312000</v>
      </c>
      <c r="F410" s="81">
        <f t="shared" si="169"/>
        <v>0</v>
      </c>
      <c r="G410" s="81">
        <f t="shared" si="169"/>
        <v>0</v>
      </c>
      <c r="H410" s="81">
        <f t="shared" si="169"/>
        <v>0</v>
      </c>
      <c r="I410" s="81">
        <f t="shared" si="169"/>
        <v>0</v>
      </c>
      <c r="J410" s="81">
        <f t="shared" si="169"/>
        <v>0</v>
      </c>
      <c r="K410" s="81">
        <f t="shared" si="169"/>
        <v>312000</v>
      </c>
      <c r="L410" s="81">
        <f t="shared" si="169"/>
        <v>0</v>
      </c>
      <c r="M410" s="81">
        <f t="shared" si="169"/>
        <v>0</v>
      </c>
      <c r="N410" s="81">
        <f t="shared" si="169"/>
        <v>0</v>
      </c>
      <c r="O410" s="81">
        <f t="shared" si="169"/>
        <v>0</v>
      </c>
      <c r="P410" s="81">
        <f t="shared" si="169"/>
        <v>0</v>
      </c>
      <c r="Q410" s="81">
        <f t="shared" si="169"/>
        <v>624000</v>
      </c>
      <c r="R410" s="92">
        <v>0</v>
      </c>
    </row>
    <row r="411" spans="2:18" ht="12.75" hidden="1">
      <c r="B411" s="79">
        <v>5000</v>
      </c>
      <c r="C411" s="80"/>
      <c r="D411" s="80"/>
      <c r="E411" s="81">
        <f aca="true" t="shared" si="170" ref="E411:Q411">+E92+E172+E269+E355</f>
        <v>0</v>
      </c>
      <c r="F411" s="81">
        <f t="shared" si="170"/>
        <v>14000</v>
      </c>
      <c r="G411" s="81">
        <f t="shared" si="170"/>
        <v>0</v>
      </c>
      <c r="H411" s="81">
        <f t="shared" si="170"/>
        <v>30000</v>
      </c>
      <c r="I411" s="81">
        <f t="shared" si="170"/>
        <v>0</v>
      </c>
      <c r="J411" s="81">
        <f t="shared" si="170"/>
        <v>0</v>
      </c>
      <c r="K411" s="81">
        <f t="shared" si="170"/>
        <v>12000</v>
      </c>
      <c r="L411" s="81">
        <f t="shared" si="170"/>
        <v>30000</v>
      </c>
      <c r="M411" s="81">
        <f t="shared" si="170"/>
        <v>20000</v>
      </c>
      <c r="N411" s="81">
        <f t="shared" si="170"/>
        <v>0</v>
      </c>
      <c r="O411" s="81">
        <f t="shared" si="170"/>
        <v>0</v>
      </c>
      <c r="P411" s="81">
        <f t="shared" si="170"/>
        <v>0</v>
      </c>
      <c r="Q411" s="81">
        <f t="shared" si="170"/>
        <v>106000</v>
      </c>
      <c r="R411" s="82">
        <v>106000</v>
      </c>
    </row>
    <row r="412" spans="2:18" ht="12.75" hidden="1">
      <c r="B412" s="79">
        <v>6000</v>
      </c>
      <c r="C412" s="80"/>
      <c r="D412" s="80"/>
      <c r="E412" s="81">
        <f aca="true" t="shared" si="171" ref="E412:Q412">+E272</f>
        <v>0</v>
      </c>
      <c r="F412" s="81">
        <f t="shared" si="171"/>
        <v>0</v>
      </c>
      <c r="G412" s="81">
        <f t="shared" si="171"/>
        <v>0</v>
      </c>
      <c r="H412" s="81">
        <f t="shared" si="171"/>
        <v>0</v>
      </c>
      <c r="I412" s="81">
        <f t="shared" si="171"/>
        <v>0</v>
      </c>
      <c r="J412" s="81">
        <f t="shared" si="171"/>
        <v>0</v>
      </c>
      <c r="K412" s="81">
        <f t="shared" si="171"/>
        <v>0</v>
      </c>
      <c r="L412" s="81">
        <f t="shared" si="171"/>
        <v>0</v>
      </c>
      <c r="M412" s="81">
        <f t="shared" si="171"/>
        <v>0</v>
      </c>
      <c r="N412" s="81">
        <f t="shared" si="171"/>
        <v>627304.89</v>
      </c>
      <c r="O412" s="81">
        <f t="shared" si="171"/>
        <v>0</v>
      </c>
      <c r="P412" s="81">
        <f t="shared" si="171"/>
        <v>0</v>
      </c>
      <c r="Q412" s="81">
        <f t="shared" si="171"/>
        <v>627304.89</v>
      </c>
      <c r="R412" s="92">
        <v>1251304.8900000001</v>
      </c>
    </row>
    <row r="413" spans="2:17" ht="12.75" hidden="1">
      <c r="B413" s="93"/>
      <c r="C413" s="45"/>
      <c r="D413" s="45"/>
      <c r="E413" s="65">
        <f>SUM(E407:E412)</f>
        <v>530033.036086784</v>
      </c>
      <c r="F413" s="65">
        <f aca="true" t="shared" si="172" ref="F413:Q413">SUM(F407:F412)</f>
        <v>357585.706086784</v>
      </c>
      <c r="G413" s="65">
        <f t="shared" si="172"/>
        <v>276585.706086784</v>
      </c>
      <c r="H413" s="65">
        <f t="shared" si="172"/>
        <v>290761.706086784</v>
      </c>
      <c r="I413" s="65">
        <f t="shared" si="172"/>
        <v>228128.986086784</v>
      </c>
      <c r="J413" s="65">
        <f t="shared" si="172"/>
        <v>332250.246086784</v>
      </c>
      <c r="K413" s="65">
        <f t="shared" si="172"/>
        <v>566761.686086784</v>
      </c>
      <c r="L413" s="65">
        <f t="shared" si="172"/>
        <v>228357.036086784</v>
      </c>
      <c r="M413" s="65">
        <f t="shared" si="172"/>
        <v>254857.03608678398</v>
      </c>
      <c r="N413" s="65">
        <f t="shared" si="172"/>
        <v>827837.926086784</v>
      </c>
      <c r="O413" s="65">
        <f t="shared" si="172"/>
        <v>258264.856086784</v>
      </c>
      <c r="P413" s="65">
        <f t="shared" si="172"/>
        <v>531934.9360867841</v>
      </c>
      <c r="Q413" s="65">
        <f t="shared" si="172"/>
        <v>4683358.863041407</v>
      </c>
    </row>
    <row r="414" ht="12.75" hidden="1"/>
    <row r="415" spans="2:17" ht="63.75" hidden="1">
      <c r="B415" s="90" t="s">
        <v>160</v>
      </c>
      <c r="C415" s="43"/>
      <c r="D415" s="43"/>
      <c r="E415" s="91" t="s">
        <v>14</v>
      </c>
      <c r="F415" s="91" t="s">
        <v>15</v>
      </c>
      <c r="G415" s="91" t="s">
        <v>16</v>
      </c>
      <c r="H415" s="91" t="s">
        <v>17</v>
      </c>
      <c r="I415" s="91" t="s">
        <v>18</v>
      </c>
      <c r="J415" s="91" t="s">
        <v>19</v>
      </c>
      <c r="K415" s="91" t="s">
        <v>20</v>
      </c>
      <c r="L415" s="91" t="s">
        <v>21</v>
      </c>
      <c r="M415" s="91" t="s">
        <v>22</v>
      </c>
      <c r="N415" s="91" t="s">
        <v>23</v>
      </c>
      <c r="O415" s="91" t="s">
        <v>24</v>
      </c>
      <c r="P415" s="91" t="s">
        <v>25</v>
      </c>
      <c r="Q415" s="91" t="s">
        <v>26</v>
      </c>
    </row>
    <row r="416" spans="1:17" ht="12.75" hidden="1">
      <c r="A416" s="94">
        <v>1200</v>
      </c>
      <c r="B416" s="94">
        <v>1200</v>
      </c>
      <c r="C416" s="80"/>
      <c r="D416" s="80"/>
      <c r="E416" s="81">
        <f aca="true" t="shared" si="173" ref="E416:Q416">+E47+E219</f>
        <v>30821.64</v>
      </c>
      <c r="F416" s="81">
        <f t="shared" si="173"/>
        <v>30821.64</v>
      </c>
      <c r="G416" s="81">
        <f t="shared" si="173"/>
        <v>30821.64</v>
      </c>
      <c r="H416" s="81">
        <f t="shared" si="173"/>
        <v>30821.64</v>
      </c>
      <c r="I416" s="81">
        <f t="shared" si="173"/>
        <v>30821.64</v>
      </c>
      <c r="J416" s="81">
        <f t="shared" si="173"/>
        <v>30821.64</v>
      </c>
      <c r="K416" s="81">
        <f t="shared" si="173"/>
        <v>30821.64</v>
      </c>
      <c r="L416" s="81">
        <f t="shared" si="173"/>
        <v>30821.64</v>
      </c>
      <c r="M416" s="81">
        <f t="shared" si="173"/>
        <v>30821.64</v>
      </c>
      <c r="N416" s="81">
        <f t="shared" si="173"/>
        <v>30821.64</v>
      </c>
      <c r="O416" s="81">
        <f t="shared" si="173"/>
        <v>30821.64</v>
      </c>
      <c r="P416" s="81">
        <f t="shared" si="173"/>
        <v>30821.64</v>
      </c>
      <c r="Q416" s="81">
        <f t="shared" si="173"/>
        <v>369859.68</v>
      </c>
    </row>
    <row r="417" spans="1:17" ht="12.75" hidden="1">
      <c r="A417" s="94">
        <v>1300</v>
      </c>
      <c r="B417" s="94">
        <v>1300</v>
      </c>
      <c r="C417" s="80"/>
      <c r="D417" s="80"/>
      <c r="E417" s="81">
        <f aca="true" t="shared" si="174" ref="E417:Q417">+E49+E137+E222+E317</f>
        <v>0</v>
      </c>
      <c r="F417" s="81">
        <f t="shared" si="174"/>
        <v>0</v>
      </c>
      <c r="G417" s="81">
        <f t="shared" si="174"/>
        <v>0</v>
      </c>
      <c r="H417" s="81">
        <f t="shared" si="174"/>
        <v>0</v>
      </c>
      <c r="I417" s="81">
        <f t="shared" si="174"/>
        <v>2143.28</v>
      </c>
      <c r="J417" s="81">
        <f t="shared" si="174"/>
        <v>37164.54</v>
      </c>
      <c r="K417" s="81">
        <f t="shared" si="174"/>
        <v>0</v>
      </c>
      <c r="L417" s="81">
        <f t="shared" si="174"/>
        <v>0</v>
      </c>
      <c r="M417" s="81">
        <f t="shared" si="174"/>
        <v>0</v>
      </c>
      <c r="N417" s="81">
        <f t="shared" si="174"/>
        <v>0</v>
      </c>
      <c r="O417" s="81">
        <f t="shared" si="174"/>
        <v>39307.82</v>
      </c>
      <c r="P417" s="81">
        <f t="shared" si="174"/>
        <v>393077.82000000007</v>
      </c>
      <c r="Q417" s="81">
        <f t="shared" si="174"/>
        <v>471693.4600000001</v>
      </c>
    </row>
    <row r="418" spans="1:17" ht="12.75" hidden="1">
      <c r="A418" s="94">
        <v>1400</v>
      </c>
      <c r="B418" s="94">
        <v>1400</v>
      </c>
      <c r="C418" s="80"/>
      <c r="D418" s="80"/>
      <c r="E418" s="81">
        <f aca="true" t="shared" si="175" ref="E418:Q418">+E52+E140+E225+E320</f>
        <v>42981.186086784</v>
      </c>
      <c r="F418" s="81">
        <f t="shared" si="175"/>
        <v>42981.186086784</v>
      </c>
      <c r="G418" s="81">
        <f t="shared" si="175"/>
        <v>42981.186086784</v>
      </c>
      <c r="H418" s="81">
        <f t="shared" si="175"/>
        <v>42981.186086784</v>
      </c>
      <c r="I418" s="81">
        <f t="shared" si="175"/>
        <v>42981.186086784</v>
      </c>
      <c r="J418" s="81">
        <f t="shared" si="175"/>
        <v>42981.186086784</v>
      </c>
      <c r="K418" s="81">
        <f t="shared" si="175"/>
        <v>42981.186086784</v>
      </c>
      <c r="L418" s="81">
        <f t="shared" si="175"/>
        <v>42981.186086784</v>
      </c>
      <c r="M418" s="81">
        <f t="shared" si="175"/>
        <v>42981.186086784</v>
      </c>
      <c r="N418" s="81">
        <f t="shared" si="175"/>
        <v>42981.186086784</v>
      </c>
      <c r="O418" s="81">
        <f t="shared" si="175"/>
        <v>42981.186086784</v>
      </c>
      <c r="P418" s="81">
        <f t="shared" si="175"/>
        <v>42981.146086784</v>
      </c>
      <c r="Q418" s="81">
        <f t="shared" si="175"/>
        <v>515774.19304140797</v>
      </c>
    </row>
    <row r="419" spans="1:17" ht="12.75" hidden="1">
      <c r="A419" s="94">
        <v>1500</v>
      </c>
      <c r="B419" s="94">
        <v>1500</v>
      </c>
      <c r="C419" s="80"/>
      <c r="D419" s="80"/>
      <c r="E419" s="81">
        <f aca="true" t="shared" si="176" ref="E419:Q419">+E56</f>
        <v>1314.83</v>
      </c>
      <c r="F419" s="81">
        <f t="shared" si="176"/>
        <v>1314.83</v>
      </c>
      <c r="G419" s="81">
        <f t="shared" si="176"/>
        <v>1314.83</v>
      </c>
      <c r="H419" s="81">
        <f t="shared" si="176"/>
        <v>1314.83</v>
      </c>
      <c r="I419" s="81">
        <f t="shared" si="176"/>
        <v>1314.83</v>
      </c>
      <c r="J419" s="81">
        <f t="shared" si="176"/>
        <v>1314.83</v>
      </c>
      <c r="K419" s="81">
        <f t="shared" si="176"/>
        <v>1314.83</v>
      </c>
      <c r="L419" s="81">
        <f t="shared" si="176"/>
        <v>1314.83</v>
      </c>
      <c r="M419" s="81">
        <f t="shared" si="176"/>
        <v>1314.83</v>
      </c>
      <c r="N419" s="81">
        <f t="shared" si="176"/>
        <v>1314.83</v>
      </c>
      <c r="O419" s="81">
        <f t="shared" si="176"/>
        <v>1314.83</v>
      </c>
      <c r="P419" s="81">
        <f t="shared" si="176"/>
        <v>1314.83</v>
      </c>
      <c r="Q419" s="81">
        <f t="shared" si="176"/>
        <v>15777.96</v>
      </c>
    </row>
    <row r="420" spans="1:17" ht="12.75" hidden="1">
      <c r="A420" s="94">
        <v>1700</v>
      </c>
      <c r="B420" s="94">
        <v>1700</v>
      </c>
      <c r="C420" s="80"/>
      <c r="D420" s="80"/>
      <c r="E420" s="81">
        <f aca="true" t="shared" si="177" ref="E420:Q420">+E59</f>
        <v>2074.1400000000003</v>
      </c>
      <c r="F420" s="81">
        <f t="shared" si="177"/>
        <v>2074.1400000000003</v>
      </c>
      <c r="G420" s="81">
        <f t="shared" si="177"/>
        <v>2074.1400000000003</v>
      </c>
      <c r="H420" s="81">
        <f t="shared" si="177"/>
        <v>2074.1400000000003</v>
      </c>
      <c r="I420" s="81">
        <f t="shared" si="177"/>
        <v>2074.1400000000003</v>
      </c>
      <c r="J420" s="81">
        <f t="shared" si="177"/>
        <v>2074.1400000000003</v>
      </c>
      <c r="K420" s="81">
        <f t="shared" si="177"/>
        <v>2074.1400000000003</v>
      </c>
      <c r="L420" s="81">
        <f t="shared" si="177"/>
        <v>2074.1400000000003</v>
      </c>
      <c r="M420" s="81">
        <f t="shared" si="177"/>
        <v>2074.1400000000003</v>
      </c>
      <c r="N420" s="81">
        <f t="shared" si="177"/>
        <v>2074.1400000000003</v>
      </c>
      <c r="O420" s="81">
        <f t="shared" si="177"/>
        <v>2074.1400000000003</v>
      </c>
      <c r="P420" s="81">
        <f t="shared" si="177"/>
        <v>2074.1400000000003</v>
      </c>
      <c r="Q420" s="81">
        <f t="shared" si="177"/>
        <v>24889.679999999997</v>
      </c>
    </row>
    <row r="421" spans="1:18" ht="12.75" hidden="1">
      <c r="A421" s="95">
        <v>2100</v>
      </c>
      <c r="B421" s="95">
        <v>2100</v>
      </c>
      <c r="C421" s="68"/>
      <c r="D421" s="68"/>
      <c r="E421" s="96">
        <f aca="true" t="shared" si="178" ref="E421:Q421">+E62+E145+E230+E325</f>
        <v>17676</v>
      </c>
      <c r="F421" s="96">
        <f t="shared" si="178"/>
        <v>0</v>
      </c>
      <c r="G421" s="96">
        <f t="shared" si="178"/>
        <v>0</v>
      </c>
      <c r="H421" s="96">
        <f t="shared" si="178"/>
        <v>7676</v>
      </c>
      <c r="I421" s="96">
        <f t="shared" si="178"/>
        <v>0</v>
      </c>
      <c r="J421" s="96">
        <f t="shared" si="178"/>
        <v>10000</v>
      </c>
      <c r="K421" s="96">
        <f t="shared" si="178"/>
        <v>7676</v>
      </c>
      <c r="L421" s="96">
        <f t="shared" si="178"/>
        <v>0</v>
      </c>
      <c r="M421" s="96">
        <f t="shared" si="178"/>
        <v>0</v>
      </c>
      <c r="N421" s="96">
        <f t="shared" si="178"/>
        <v>7676</v>
      </c>
      <c r="O421" s="96">
        <f t="shared" si="178"/>
        <v>0</v>
      </c>
      <c r="P421" s="96">
        <f t="shared" si="178"/>
        <v>0</v>
      </c>
      <c r="Q421" s="96">
        <f t="shared" si="178"/>
        <v>50704</v>
      </c>
      <c r="R421" s="82">
        <v>50704</v>
      </c>
    </row>
    <row r="422" spans="1:18" ht="12.75" hidden="1">
      <c r="A422" s="95">
        <v>2200</v>
      </c>
      <c r="B422" s="95">
        <v>2200</v>
      </c>
      <c r="C422" s="68"/>
      <c r="D422" s="68"/>
      <c r="E422" s="96">
        <f aca="true" t="shared" si="179" ref="E422:Q422">+E67+E150+E235+E330</f>
        <v>500</v>
      </c>
      <c r="F422" s="96">
        <f t="shared" si="179"/>
        <v>500</v>
      </c>
      <c r="G422" s="96">
        <f t="shared" si="179"/>
        <v>1000</v>
      </c>
      <c r="H422" s="96">
        <f t="shared" si="179"/>
        <v>500</v>
      </c>
      <c r="I422" s="96">
        <f t="shared" si="179"/>
        <v>500</v>
      </c>
      <c r="J422" s="96">
        <f t="shared" si="179"/>
        <v>1000</v>
      </c>
      <c r="K422" s="96">
        <f t="shared" si="179"/>
        <v>500</v>
      </c>
      <c r="L422" s="96">
        <f t="shared" si="179"/>
        <v>500</v>
      </c>
      <c r="M422" s="96">
        <f t="shared" si="179"/>
        <v>1000</v>
      </c>
      <c r="N422" s="96">
        <f t="shared" si="179"/>
        <v>500</v>
      </c>
      <c r="O422" s="96">
        <f t="shared" si="179"/>
        <v>500</v>
      </c>
      <c r="P422" s="96">
        <f t="shared" si="179"/>
        <v>1000</v>
      </c>
      <c r="Q422" s="96">
        <f t="shared" si="179"/>
        <v>8000</v>
      </c>
      <c r="R422" s="82">
        <v>8000</v>
      </c>
    </row>
    <row r="423" spans="1:18" ht="12.75" hidden="1">
      <c r="A423" s="95">
        <v>2400</v>
      </c>
      <c r="B423" s="95">
        <v>2400</v>
      </c>
      <c r="C423" s="68"/>
      <c r="D423" s="68"/>
      <c r="E423" s="96">
        <f aca="true" t="shared" si="180" ref="E423:Q423">+E237</f>
        <v>0</v>
      </c>
      <c r="F423" s="96">
        <f t="shared" si="180"/>
        <v>49228.67</v>
      </c>
      <c r="G423" s="96">
        <f t="shared" si="180"/>
        <v>49228.67</v>
      </c>
      <c r="H423" s="96">
        <f t="shared" si="180"/>
        <v>49228.67</v>
      </c>
      <c r="I423" s="96">
        <f t="shared" si="180"/>
        <v>49228.67</v>
      </c>
      <c r="J423" s="96">
        <f t="shared" si="180"/>
        <v>49228.67</v>
      </c>
      <c r="K423" s="96">
        <f t="shared" si="180"/>
        <v>49228.65</v>
      </c>
      <c r="L423" s="96">
        <f t="shared" si="180"/>
        <v>0</v>
      </c>
      <c r="M423" s="96">
        <f t="shared" si="180"/>
        <v>0</v>
      </c>
      <c r="N423" s="96">
        <f t="shared" si="180"/>
        <v>0</v>
      </c>
      <c r="O423" s="96">
        <f t="shared" si="180"/>
        <v>0</v>
      </c>
      <c r="P423" s="96">
        <f t="shared" si="180"/>
        <v>0</v>
      </c>
      <c r="Q423" s="96">
        <f t="shared" si="180"/>
        <v>295372</v>
      </c>
      <c r="R423" s="82">
        <v>295372</v>
      </c>
    </row>
    <row r="424" spans="1:18" ht="12.75" hidden="1">
      <c r="A424" s="95">
        <v>2600</v>
      </c>
      <c r="B424" s="95">
        <v>2600</v>
      </c>
      <c r="C424" s="68"/>
      <c r="D424" s="68"/>
      <c r="E424" s="96">
        <f aca="true" t="shared" si="181" ref="E424:Q424">+E69+E152+E243+E332</f>
        <v>12000</v>
      </c>
      <c r="F424" s="96">
        <f t="shared" si="181"/>
        <v>12000</v>
      </c>
      <c r="G424" s="96">
        <f t="shared" si="181"/>
        <v>12000</v>
      </c>
      <c r="H424" s="96">
        <f t="shared" si="181"/>
        <v>12000</v>
      </c>
      <c r="I424" s="96">
        <f t="shared" si="181"/>
        <v>12000</v>
      </c>
      <c r="J424" s="96">
        <f t="shared" si="181"/>
        <v>12000</v>
      </c>
      <c r="K424" s="96">
        <f t="shared" si="181"/>
        <v>12000</v>
      </c>
      <c r="L424" s="96">
        <f t="shared" si="181"/>
        <v>12000</v>
      </c>
      <c r="M424" s="96">
        <f t="shared" si="181"/>
        <v>12000</v>
      </c>
      <c r="N424" s="96">
        <f t="shared" si="181"/>
        <v>12000</v>
      </c>
      <c r="O424" s="96">
        <f t="shared" si="181"/>
        <v>12000</v>
      </c>
      <c r="P424" s="96">
        <f t="shared" si="181"/>
        <v>12000</v>
      </c>
      <c r="Q424" s="96">
        <f t="shared" si="181"/>
        <v>144000</v>
      </c>
      <c r="R424" s="82">
        <v>144000</v>
      </c>
    </row>
    <row r="425" spans="1:18" ht="12.75" hidden="1">
      <c r="A425" s="95">
        <v>2700</v>
      </c>
      <c r="B425" s="95">
        <v>2700</v>
      </c>
      <c r="C425" s="68"/>
      <c r="D425" s="68"/>
      <c r="E425" s="96">
        <f aca="true" t="shared" si="182" ref="E425:Q425">+E245+E334</f>
        <v>4000</v>
      </c>
      <c r="F425" s="96">
        <f t="shared" si="182"/>
        <v>0</v>
      </c>
      <c r="G425" s="96">
        <f t="shared" si="182"/>
        <v>0</v>
      </c>
      <c r="H425" s="96">
        <f t="shared" si="182"/>
        <v>0</v>
      </c>
      <c r="I425" s="96">
        <f t="shared" si="182"/>
        <v>0</v>
      </c>
      <c r="J425" s="96">
        <f t="shared" si="182"/>
        <v>4000</v>
      </c>
      <c r="K425" s="96">
        <f t="shared" si="182"/>
        <v>0</v>
      </c>
      <c r="L425" s="96">
        <f t="shared" si="182"/>
        <v>0</v>
      </c>
      <c r="M425" s="96">
        <f t="shared" si="182"/>
        <v>0</v>
      </c>
      <c r="N425" s="96">
        <f t="shared" si="182"/>
        <v>0</v>
      </c>
      <c r="O425" s="96">
        <f t="shared" si="182"/>
        <v>0</v>
      </c>
      <c r="P425" s="96">
        <f t="shared" si="182"/>
        <v>0</v>
      </c>
      <c r="Q425" s="96">
        <f t="shared" si="182"/>
        <v>8000</v>
      </c>
      <c r="R425" s="82">
        <v>8000</v>
      </c>
    </row>
    <row r="426" spans="1:18" ht="12.75" hidden="1">
      <c r="A426" s="95">
        <v>2900</v>
      </c>
      <c r="B426" s="95">
        <v>2900</v>
      </c>
      <c r="C426" s="68"/>
      <c r="D426" s="68"/>
      <c r="E426" s="96">
        <f aca="true" t="shared" si="183" ref="E426:Q426">+E247+E336</f>
        <v>7500</v>
      </c>
      <c r="F426" s="96">
        <f t="shared" si="183"/>
        <v>0</v>
      </c>
      <c r="G426" s="96">
        <f t="shared" si="183"/>
        <v>0</v>
      </c>
      <c r="H426" s="96">
        <f t="shared" si="183"/>
        <v>0</v>
      </c>
      <c r="I426" s="96">
        <f t="shared" si="183"/>
        <v>0</v>
      </c>
      <c r="J426" s="96">
        <f t="shared" si="183"/>
        <v>7500</v>
      </c>
      <c r="K426" s="96">
        <f t="shared" si="183"/>
        <v>0</v>
      </c>
      <c r="L426" s="96">
        <f t="shared" si="183"/>
        <v>0</v>
      </c>
      <c r="M426" s="96">
        <f t="shared" si="183"/>
        <v>0</v>
      </c>
      <c r="N426" s="96">
        <f t="shared" si="183"/>
        <v>0</v>
      </c>
      <c r="O426" s="96">
        <f t="shared" si="183"/>
        <v>0</v>
      </c>
      <c r="P426" s="96">
        <f t="shared" si="183"/>
        <v>0</v>
      </c>
      <c r="Q426" s="96">
        <f t="shared" si="183"/>
        <v>15000</v>
      </c>
      <c r="R426" s="82">
        <v>15000</v>
      </c>
    </row>
    <row r="427" spans="1:18" ht="12.75" hidden="1">
      <c r="A427" s="97">
        <v>3100</v>
      </c>
      <c r="B427" s="97">
        <v>3100</v>
      </c>
      <c r="C427" s="98"/>
      <c r="D427" s="98"/>
      <c r="E427" s="99">
        <f aca="true" t="shared" si="184" ref="E427:Q427">+E72+E155+E250+E339</f>
        <v>12300</v>
      </c>
      <c r="F427" s="99">
        <f t="shared" si="184"/>
        <v>12300</v>
      </c>
      <c r="G427" s="99">
        <f t="shared" si="184"/>
        <v>12300</v>
      </c>
      <c r="H427" s="99">
        <f t="shared" si="184"/>
        <v>12300</v>
      </c>
      <c r="I427" s="99">
        <f t="shared" si="184"/>
        <v>12300</v>
      </c>
      <c r="J427" s="99">
        <f t="shared" si="184"/>
        <v>12300</v>
      </c>
      <c r="K427" s="99">
        <f t="shared" si="184"/>
        <v>12300</v>
      </c>
      <c r="L427" s="99">
        <f t="shared" si="184"/>
        <v>12300</v>
      </c>
      <c r="M427" s="99">
        <f t="shared" si="184"/>
        <v>12300</v>
      </c>
      <c r="N427" s="99">
        <f t="shared" si="184"/>
        <v>12300</v>
      </c>
      <c r="O427" s="99">
        <f t="shared" si="184"/>
        <v>12300</v>
      </c>
      <c r="P427" s="99">
        <f t="shared" si="184"/>
        <v>12300</v>
      </c>
      <c r="Q427" s="99">
        <f t="shared" si="184"/>
        <v>147600</v>
      </c>
      <c r="R427" s="82">
        <v>147600</v>
      </c>
    </row>
    <row r="428" spans="1:18" ht="12.75" hidden="1">
      <c r="A428" s="97">
        <v>3200</v>
      </c>
      <c r="B428" s="97">
        <v>3200</v>
      </c>
      <c r="C428" s="98"/>
      <c r="D428" s="98"/>
      <c r="E428" s="99">
        <f aca="true" t="shared" si="185" ref="E428:Q428">+E76+E157+E253+E341</f>
        <v>24300</v>
      </c>
      <c r="F428" s="99">
        <f t="shared" si="185"/>
        <v>24300</v>
      </c>
      <c r="G428" s="99">
        <f t="shared" si="185"/>
        <v>24300</v>
      </c>
      <c r="H428" s="99">
        <f t="shared" si="185"/>
        <v>24300</v>
      </c>
      <c r="I428" s="99">
        <f t="shared" si="185"/>
        <v>54300</v>
      </c>
      <c r="J428" s="99">
        <f t="shared" si="185"/>
        <v>24300</v>
      </c>
      <c r="K428" s="99">
        <f t="shared" si="185"/>
        <v>24300</v>
      </c>
      <c r="L428" s="99">
        <f t="shared" si="185"/>
        <v>24300</v>
      </c>
      <c r="M428" s="99">
        <f t="shared" si="185"/>
        <v>24300</v>
      </c>
      <c r="N428" s="99">
        <f t="shared" si="185"/>
        <v>54300</v>
      </c>
      <c r="O428" s="99">
        <f t="shared" si="185"/>
        <v>24300</v>
      </c>
      <c r="P428" s="99">
        <f t="shared" si="185"/>
        <v>24300</v>
      </c>
      <c r="Q428" s="99">
        <f t="shared" si="185"/>
        <v>351600</v>
      </c>
      <c r="R428" s="82">
        <v>351600</v>
      </c>
    </row>
    <row r="429" spans="1:18" ht="12.75" hidden="1">
      <c r="A429" s="97">
        <v>3300</v>
      </c>
      <c r="B429" s="97">
        <v>3300</v>
      </c>
      <c r="C429" s="98"/>
      <c r="D429" s="98"/>
      <c r="E429" s="99">
        <f aca="true" t="shared" si="186" ref="E429:Q429">+E79+E159+E256</f>
        <v>21250</v>
      </c>
      <c r="F429" s="99">
        <f t="shared" si="186"/>
        <v>61250</v>
      </c>
      <c r="G429" s="99">
        <f t="shared" si="186"/>
        <v>78750</v>
      </c>
      <c r="H429" s="99">
        <f t="shared" si="186"/>
        <v>21250</v>
      </c>
      <c r="I429" s="99">
        <f t="shared" si="186"/>
        <v>1250</v>
      </c>
      <c r="J429" s="99">
        <f t="shared" si="186"/>
        <v>78750</v>
      </c>
      <c r="K429" s="99">
        <f t="shared" si="186"/>
        <v>21250</v>
      </c>
      <c r="L429" s="99">
        <f t="shared" si="186"/>
        <v>61250</v>
      </c>
      <c r="M429" s="99">
        <f t="shared" si="186"/>
        <v>71250</v>
      </c>
      <c r="N429" s="99">
        <f t="shared" si="186"/>
        <v>21250</v>
      </c>
      <c r="O429" s="99">
        <f t="shared" si="186"/>
        <v>71250</v>
      </c>
      <c r="P429" s="99">
        <f t="shared" si="186"/>
        <v>1250</v>
      </c>
      <c r="Q429" s="99">
        <f t="shared" si="186"/>
        <v>510000</v>
      </c>
      <c r="R429" s="82">
        <v>510000</v>
      </c>
    </row>
    <row r="430" spans="1:18" ht="12.75" hidden="1">
      <c r="A430" s="97">
        <v>3400</v>
      </c>
      <c r="B430" s="97">
        <v>3400</v>
      </c>
      <c r="C430" s="98"/>
      <c r="D430" s="98"/>
      <c r="E430" s="99">
        <f aca="true" t="shared" si="187" ref="E430:Q430">+E83+E161+E259+E343</f>
        <v>6000</v>
      </c>
      <c r="F430" s="99">
        <f t="shared" si="187"/>
        <v>6000</v>
      </c>
      <c r="G430" s="99">
        <f t="shared" si="187"/>
        <v>6000</v>
      </c>
      <c r="H430" s="99">
        <f t="shared" si="187"/>
        <v>17000</v>
      </c>
      <c r="I430" s="99">
        <f t="shared" si="187"/>
        <v>14400</v>
      </c>
      <c r="J430" s="99">
        <f t="shared" si="187"/>
        <v>6000</v>
      </c>
      <c r="K430" s="99">
        <f t="shared" si="187"/>
        <v>6000</v>
      </c>
      <c r="L430" s="99">
        <f t="shared" si="187"/>
        <v>6000</v>
      </c>
      <c r="M430" s="99">
        <f t="shared" si="187"/>
        <v>21000</v>
      </c>
      <c r="N430" s="99">
        <f t="shared" si="187"/>
        <v>6000</v>
      </c>
      <c r="O430" s="99">
        <f t="shared" si="187"/>
        <v>16600</v>
      </c>
      <c r="P430" s="99">
        <f t="shared" si="187"/>
        <v>6000</v>
      </c>
      <c r="Q430" s="99">
        <f t="shared" si="187"/>
        <v>117000</v>
      </c>
      <c r="R430" s="82">
        <v>117000</v>
      </c>
    </row>
    <row r="431" spans="1:18" ht="12.75" hidden="1">
      <c r="A431" s="97">
        <v>3500</v>
      </c>
      <c r="B431" s="97">
        <v>3500</v>
      </c>
      <c r="C431" s="98"/>
      <c r="D431" s="98"/>
      <c r="E431" s="99">
        <f aca="true" t="shared" si="188" ref="E431:Q431">+E86+E163+E261+E345</f>
        <v>26000</v>
      </c>
      <c r="F431" s="99">
        <f t="shared" si="188"/>
        <v>0</v>
      </c>
      <c r="G431" s="99">
        <f t="shared" si="188"/>
        <v>0</v>
      </c>
      <c r="H431" s="99">
        <f t="shared" si="188"/>
        <v>0</v>
      </c>
      <c r="I431" s="99">
        <f t="shared" si="188"/>
        <v>0</v>
      </c>
      <c r="J431" s="99">
        <f t="shared" si="188"/>
        <v>8000</v>
      </c>
      <c r="K431" s="99">
        <f t="shared" si="188"/>
        <v>23000</v>
      </c>
      <c r="L431" s="99">
        <f t="shared" si="188"/>
        <v>0</v>
      </c>
      <c r="M431" s="99">
        <f t="shared" si="188"/>
        <v>0</v>
      </c>
      <c r="N431" s="99">
        <f t="shared" si="188"/>
        <v>0</v>
      </c>
      <c r="O431" s="99">
        <f t="shared" si="188"/>
        <v>0</v>
      </c>
      <c r="P431" s="99">
        <f t="shared" si="188"/>
        <v>0</v>
      </c>
      <c r="Q431" s="99">
        <f t="shared" si="188"/>
        <v>57000</v>
      </c>
      <c r="R431" s="82">
        <v>57000</v>
      </c>
    </row>
    <row r="432" spans="1:18" ht="12.75" hidden="1">
      <c r="A432" s="97">
        <v>3600</v>
      </c>
      <c r="B432" s="97">
        <v>3600</v>
      </c>
      <c r="C432" s="98"/>
      <c r="D432" s="98"/>
      <c r="E432" s="99">
        <f aca="true" t="shared" si="189" ref="E432:Q432">+E165+E263</f>
        <v>0</v>
      </c>
      <c r="F432" s="99">
        <f t="shared" si="189"/>
        <v>0</v>
      </c>
      <c r="G432" s="99">
        <f t="shared" si="189"/>
        <v>11000</v>
      </c>
      <c r="H432" s="99">
        <f t="shared" si="189"/>
        <v>30000</v>
      </c>
      <c r="I432" s="99">
        <f t="shared" si="189"/>
        <v>0</v>
      </c>
      <c r="J432" s="99">
        <f t="shared" si="189"/>
        <v>0</v>
      </c>
      <c r="K432" s="99">
        <f t="shared" si="189"/>
        <v>0</v>
      </c>
      <c r="L432" s="99">
        <f t="shared" si="189"/>
        <v>0</v>
      </c>
      <c r="M432" s="99">
        <f t="shared" si="189"/>
        <v>11000</v>
      </c>
      <c r="N432" s="99">
        <f t="shared" si="189"/>
        <v>0</v>
      </c>
      <c r="O432" s="99">
        <f t="shared" si="189"/>
        <v>0</v>
      </c>
      <c r="P432" s="99">
        <f t="shared" si="189"/>
        <v>0</v>
      </c>
      <c r="Q432" s="99">
        <f t="shared" si="189"/>
        <v>52000</v>
      </c>
      <c r="R432" s="82">
        <v>52000</v>
      </c>
    </row>
    <row r="433" spans="1:18" ht="12.75" hidden="1">
      <c r="A433" s="97">
        <v>3800</v>
      </c>
      <c r="B433" s="97">
        <v>3800</v>
      </c>
      <c r="C433" s="98"/>
      <c r="D433" s="98"/>
      <c r="E433" s="99">
        <f aca="true" t="shared" si="190" ref="E433:Q433">+E167+E347</f>
        <v>5000</v>
      </c>
      <c r="F433" s="99">
        <f t="shared" si="190"/>
        <v>500</v>
      </c>
      <c r="G433" s="99">
        <f t="shared" si="190"/>
        <v>500</v>
      </c>
      <c r="H433" s="99">
        <f t="shared" si="190"/>
        <v>5000</v>
      </c>
      <c r="I433" s="99">
        <f t="shared" si="190"/>
        <v>500</v>
      </c>
      <c r="J433" s="99">
        <f t="shared" si="190"/>
        <v>500</v>
      </c>
      <c r="K433" s="99">
        <f t="shared" si="190"/>
        <v>5000</v>
      </c>
      <c r="L433" s="99">
        <f t="shared" si="190"/>
        <v>500</v>
      </c>
      <c r="M433" s="99">
        <f t="shared" si="190"/>
        <v>500</v>
      </c>
      <c r="N433" s="99">
        <f t="shared" si="190"/>
        <v>5000</v>
      </c>
      <c r="O433" s="99">
        <f t="shared" si="190"/>
        <v>500</v>
      </c>
      <c r="P433" s="99">
        <f t="shared" si="190"/>
        <v>500</v>
      </c>
      <c r="Q433" s="99">
        <f t="shared" si="190"/>
        <v>24000</v>
      </c>
      <c r="R433" s="82">
        <v>24000</v>
      </c>
    </row>
    <row r="434" spans="1:18" ht="12.75" hidden="1">
      <c r="A434" s="97">
        <v>3900</v>
      </c>
      <c r="B434" s="97">
        <v>3900</v>
      </c>
      <c r="C434" s="98"/>
      <c r="D434" s="98"/>
      <c r="E434" s="99">
        <f aca="true" t="shared" si="191" ref="E434:Q434">+E89+E169+E266+E349</f>
        <v>4315.24</v>
      </c>
      <c r="F434" s="99">
        <f t="shared" si="191"/>
        <v>100315.24</v>
      </c>
      <c r="G434" s="99">
        <f t="shared" si="191"/>
        <v>4315.24</v>
      </c>
      <c r="H434" s="99">
        <f t="shared" si="191"/>
        <v>4315.24</v>
      </c>
      <c r="I434" s="99">
        <f t="shared" si="191"/>
        <v>4315.24</v>
      </c>
      <c r="J434" s="99">
        <f t="shared" si="191"/>
        <v>4315.24</v>
      </c>
      <c r="K434" s="99">
        <f t="shared" si="191"/>
        <v>4315.24</v>
      </c>
      <c r="L434" s="99">
        <f t="shared" si="191"/>
        <v>4315.24</v>
      </c>
      <c r="M434" s="99">
        <f t="shared" si="191"/>
        <v>4315.24</v>
      </c>
      <c r="N434" s="99">
        <f t="shared" si="191"/>
        <v>4315.24</v>
      </c>
      <c r="O434" s="99">
        <f t="shared" si="191"/>
        <v>4315.24</v>
      </c>
      <c r="P434" s="99">
        <f t="shared" si="191"/>
        <v>4315.36</v>
      </c>
      <c r="Q434" s="99">
        <f t="shared" si="191"/>
        <v>147783</v>
      </c>
      <c r="R434" s="82">
        <v>147783</v>
      </c>
    </row>
    <row r="435" spans="1:17" ht="12.75" hidden="1">
      <c r="A435" s="79">
        <v>4300</v>
      </c>
      <c r="B435" s="79">
        <v>4300</v>
      </c>
      <c r="C435" s="80"/>
      <c r="D435" s="80"/>
      <c r="E435" s="81">
        <f aca="true" t="shared" si="192" ref="E435:Q435">+E354</f>
        <v>312000</v>
      </c>
      <c r="F435" s="81">
        <f t="shared" si="192"/>
        <v>0</v>
      </c>
      <c r="G435" s="81">
        <f t="shared" si="192"/>
        <v>0</v>
      </c>
      <c r="H435" s="81">
        <f t="shared" si="192"/>
        <v>0</v>
      </c>
      <c r="I435" s="81">
        <f t="shared" si="192"/>
        <v>0</v>
      </c>
      <c r="J435" s="81">
        <f t="shared" si="192"/>
        <v>0</v>
      </c>
      <c r="K435" s="81">
        <f t="shared" si="192"/>
        <v>312000</v>
      </c>
      <c r="L435" s="81">
        <f t="shared" si="192"/>
        <v>0</v>
      </c>
      <c r="M435" s="81">
        <f t="shared" si="192"/>
        <v>0</v>
      </c>
      <c r="N435" s="81">
        <f t="shared" si="192"/>
        <v>0</v>
      </c>
      <c r="O435" s="81">
        <f t="shared" si="192"/>
        <v>0</v>
      </c>
      <c r="P435" s="81">
        <f t="shared" si="192"/>
        <v>0</v>
      </c>
      <c r="Q435" s="81">
        <f t="shared" si="192"/>
        <v>624000</v>
      </c>
    </row>
    <row r="436" spans="1:18" ht="12.75" hidden="1">
      <c r="A436" s="79">
        <v>5100</v>
      </c>
      <c r="B436" s="79">
        <v>5100</v>
      </c>
      <c r="C436" s="80"/>
      <c r="D436" s="80"/>
      <c r="E436" s="81">
        <f aca="true" t="shared" si="193" ref="E436:Q436">+E93+E173+E270+E356</f>
        <v>0</v>
      </c>
      <c r="F436" s="81">
        <f t="shared" si="193"/>
        <v>14000</v>
      </c>
      <c r="G436" s="81">
        <f t="shared" si="193"/>
        <v>0</v>
      </c>
      <c r="H436" s="81">
        <f t="shared" si="193"/>
        <v>0</v>
      </c>
      <c r="I436" s="81">
        <f t="shared" si="193"/>
        <v>0</v>
      </c>
      <c r="J436" s="81">
        <f t="shared" si="193"/>
        <v>0</v>
      </c>
      <c r="K436" s="81">
        <f t="shared" si="193"/>
        <v>12000</v>
      </c>
      <c r="L436" s="81">
        <f t="shared" si="193"/>
        <v>0</v>
      </c>
      <c r="M436" s="81">
        <f t="shared" si="193"/>
        <v>20000</v>
      </c>
      <c r="N436" s="81">
        <f t="shared" si="193"/>
        <v>0</v>
      </c>
      <c r="O436" s="81">
        <f t="shared" si="193"/>
        <v>0</v>
      </c>
      <c r="P436" s="81">
        <f t="shared" si="193"/>
        <v>0</v>
      </c>
      <c r="Q436" s="81">
        <f t="shared" si="193"/>
        <v>46000</v>
      </c>
      <c r="R436" s="82">
        <v>46000</v>
      </c>
    </row>
    <row r="437" spans="1:18" ht="12.75" hidden="1">
      <c r="A437" s="79">
        <v>5600</v>
      </c>
      <c r="B437" s="79">
        <v>5600</v>
      </c>
      <c r="C437" s="80"/>
      <c r="D437" s="80"/>
      <c r="E437" s="81">
        <f aca="true" t="shared" si="194" ref="E437:Q437">+E358</f>
        <v>0</v>
      </c>
      <c r="F437" s="81">
        <f t="shared" si="194"/>
        <v>0</v>
      </c>
      <c r="G437" s="81">
        <f t="shared" si="194"/>
        <v>0</v>
      </c>
      <c r="H437" s="81">
        <f t="shared" si="194"/>
        <v>30000</v>
      </c>
      <c r="I437" s="81">
        <f t="shared" si="194"/>
        <v>0</v>
      </c>
      <c r="J437" s="81">
        <f t="shared" si="194"/>
        <v>0</v>
      </c>
      <c r="K437" s="81">
        <f t="shared" si="194"/>
        <v>0</v>
      </c>
      <c r="L437" s="81">
        <f t="shared" si="194"/>
        <v>30000</v>
      </c>
      <c r="M437" s="81">
        <f t="shared" si="194"/>
        <v>0</v>
      </c>
      <c r="N437" s="81">
        <f t="shared" si="194"/>
        <v>0</v>
      </c>
      <c r="O437" s="81">
        <f t="shared" si="194"/>
        <v>0</v>
      </c>
      <c r="P437" s="81">
        <f t="shared" si="194"/>
        <v>0</v>
      </c>
      <c r="Q437" s="81">
        <f t="shared" si="194"/>
        <v>60000</v>
      </c>
      <c r="R437" s="82">
        <v>60000</v>
      </c>
    </row>
    <row r="438" spans="1:17" ht="12.75" hidden="1">
      <c r="A438" s="79">
        <v>6200</v>
      </c>
      <c r="B438" s="79">
        <v>6200</v>
      </c>
      <c r="C438" s="80"/>
      <c r="D438" s="80"/>
      <c r="E438" s="81">
        <f aca="true" t="shared" si="195" ref="E438:Q438">+E273</f>
        <v>0</v>
      </c>
      <c r="F438" s="81">
        <f t="shared" si="195"/>
        <v>0</v>
      </c>
      <c r="G438" s="81">
        <f t="shared" si="195"/>
        <v>0</v>
      </c>
      <c r="H438" s="81">
        <f t="shared" si="195"/>
        <v>0</v>
      </c>
      <c r="I438" s="81">
        <f t="shared" si="195"/>
        <v>0</v>
      </c>
      <c r="J438" s="81">
        <f t="shared" si="195"/>
        <v>0</v>
      </c>
      <c r="K438" s="81">
        <f t="shared" si="195"/>
        <v>0</v>
      </c>
      <c r="L438" s="81">
        <f t="shared" si="195"/>
        <v>0</v>
      </c>
      <c r="M438" s="81">
        <f t="shared" si="195"/>
        <v>0</v>
      </c>
      <c r="N438" s="81">
        <f t="shared" si="195"/>
        <v>627304.89</v>
      </c>
      <c r="O438" s="81">
        <f t="shared" si="195"/>
        <v>0</v>
      </c>
      <c r="P438" s="81">
        <f t="shared" si="195"/>
        <v>0</v>
      </c>
      <c r="Q438" s="81">
        <f t="shared" si="195"/>
        <v>627304.89</v>
      </c>
    </row>
    <row r="439" spans="2:17" ht="12.75" hidden="1">
      <c r="B439" s="93"/>
      <c r="C439" s="45"/>
      <c r="D439" s="45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1">
        <f>SUM(Q416:Q438)</f>
        <v>4683358.863041407</v>
      </c>
    </row>
    <row r="440" spans="2:17" ht="12.75" hidden="1">
      <c r="B440" s="93"/>
      <c r="C440" s="45"/>
      <c r="D440" s="45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</row>
    <row r="441" spans="2:17" ht="12.75" hidden="1">
      <c r="B441" s="93"/>
      <c r="C441" s="45"/>
      <c r="D441" s="45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2" t="e">
        <f>+Q400+Q413</f>
        <v>#REF!</v>
      </c>
    </row>
    <row r="442" spans="2:17" ht="12.75" hidden="1">
      <c r="B442" s="93"/>
      <c r="C442" s="45"/>
      <c r="D442" s="45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1">
        <v>16211598.75</v>
      </c>
    </row>
    <row r="443" spans="2:17" ht="12.75" hidden="1">
      <c r="B443" s="93"/>
      <c r="C443" s="45"/>
      <c r="D443" s="45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1" t="e">
        <f>+Q441-Q442</f>
        <v>#REF!</v>
      </c>
    </row>
    <row r="444" spans="2:17" ht="12.75" hidden="1">
      <c r="B444" s="93"/>
      <c r="C444" s="45"/>
      <c r="D444" s="45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</row>
    <row r="445" spans="1:17" ht="12.75" hidden="1">
      <c r="A445" s="103"/>
      <c r="B445" s="103"/>
      <c r="C445" s="103" t="s">
        <v>161</v>
      </c>
      <c r="D445" s="103"/>
      <c r="E445" s="103" t="s">
        <v>162</v>
      </c>
      <c r="F445" s="103" t="s">
        <v>163</v>
      </c>
      <c r="G445" s="103" t="s">
        <v>164</v>
      </c>
      <c r="H445" s="103" t="s">
        <v>165</v>
      </c>
      <c r="I445" s="103" t="s">
        <v>166</v>
      </c>
      <c r="J445" s="103" t="s">
        <v>167</v>
      </c>
      <c r="K445" s="103" t="s">
        <v>168</v>
      </c>
      <c r="L445" s="103" t="s">
        <v>169</v>
      </c>
      <c r="M445" s="103" t="s">
        <v>170</v>
      </c>
      <c r="N445" s="103" t="s">
        <v>171</v>
      </c>
      <c r="O445" s="103" t="s">
        <v>172</v>
      </c>
      <c r="P445" s="103" t="s">
        <v>173</v>
      </c>
      <c r="Q445" s="103" t="s">
        <v>174</v>
      </c>
    </row>
    <row r="446" spans="1:17" ht="12.75" hidden="1">
      <c r="A446" s="104">
        <v>1100</v>
      </c>
      <c r="B446" s="105"/>
      <c r="C446" s="104">
        <v>1100</v>
      </c>
      <c r="D446" s="104"/>
      <c r="E446" s="106">
        <f>+E383</f>
        <v>173161.9</v>
      </c>
      <c r="F446" s="106">
        <f aca="true" t="shared" si="196" ref="F446:Q446">+F383</f>
        <v>173161.9</v>
      </c>
      <c r="G446" s="106">
        <f t="shared" si="196"/>
        <v>173161.9</v>
      </c>
      <c r="H446" s="106">
        <f t="shared" si="196"/>
        <v>173161.9</v>
      </c>
      <c r="I446" s="106">
        <f t="shared" si="196"/>
        <v>173161.9</v>
      </c>
      <c r="J446" s="106">
        <f t="shared" si="196"/>
        <v>173161.9</v>
      </c>
      <c r="K446" s="106">
        <f t="shared" si="196"/>
        <v>173161.9</v>
      </c>
      <c r="L446" s="106">
        <f t="shared" si="196"/>
        <v>173161.9</v>
      </c>
      <c r="M446" s="106">
        <f t="shared" si="196"/>
        <v>173161.9</v>
      </c>
      <c r="N446" s="106">
        <f t="shared" si="196"/>
        <v>173161.9</v>
      </c>
      <c r="O446" s="106">
        <f t="shared" si="196"/>
        <v>173161.81</v>
      </c>
      <c r="P446" s="106">
        <f t="shared" si="196"/>
        <v>173161.93</v>
      </c>
      <c r="Q446" s="106">
        <f t="shared" si="196"/>
        <v>2077942.7399999998</v>
      </c>
    </row>
    <row r="447" spans="1:17" ht="12.75" hidden="1">
      <c r="A447" s="104">
        <v>1200</v>
      </c>
      <c r="B447" s="107"/>
      <c r="C447" s="104">
        <v>1200</v>
      </c>
      <c r="D447" s="104"/>
      <c r="E447" s="106">
        <f>+E416</f>
        <v>30821.64</v>
      </c>
      <c r="F447" s="106">
        <f aca="true" t="shared" si="197" ref="F447:Q449">+F416</f>
        <v>30821.64</v>
      </c>
      <c r="G447" s="106">
        <f t="shared" si="197"/>
        <v>30821.64</v>
      </c>
      <c r="H447" s="106">
        <f t="shared" si="197"/>
        <v>30821.64</v>
      </c>
      <c r="I447" s="106">
        <f t="shared" si="197"/>
        <v>30821.64</v>
      </c>
      <c r="J447" s="106">
        <f t="shared" si="197"/>
        <v>30821.64</v>
      </c>
      <c r="K447" s="106">
        <f t="shared" si="197"/>
        <v>30821.64</v>
      </c>
      <c r="L447" s="106">
        <f t="shared" si="197"/>
        <v>30821.64</v>
      </c>
      <c r="M447" s="106">
        <f t="shared" si="197"/>
        <v>30821.64</v>
      </c>
      <c r="N447" s="106">
        <f t="shared" si="197"/>
        <v>30821.64</v>
      </c>
      <c r="O447" s="106">
        <f t="shared" si="197"/>
        <v>30821.64</v>
      </c>
      <c r="P447" s="106">
        <f t="shared" si="197"/>
        <v>30821.64</v>
      </c>
      <c r="Q447" s="106">
        <f t="shared" si="197"/>
        <v>369859.68</v>
      </c>
    </row>
    <row r="448" spans="1:17" ht="12.75" hidden="1">
      <c r="A448" s="104">
        <v>1300</v>
      </c>
      <c r="B448" s="107"/>
      <c r="C448" s="104">
        <v>1300</v>
      </c>
      <c r="D448" s="104"/>
      <c r="E448" s="106">
        <f>+E417</f>
        <v>0</v>
      </c>
      <c r="F448" s="106">
        <f t="shared" si="197"/>
        <v>0</v>
      </c>
      <c r="G448" s="106">
        <f t="shared" si="197"/>
        <v>0</v>
      </c>
      <c r="H448" s="106">
        <f t="shared" si="197"/>
        <v>0</v>
      </c>
      <c r="I448" s="106">
        <f t="shared" si="197"/>
        <v>2143.28</v>
      </c>
      <c r="J448" s="106">
        <f t="shared" si="197"/>
        <v>37164.54</v>
      </c>
      <c r="K448" s="106">
        <f t="shared" si="197"/>
        <v>0</v>
      </c>
      <c r="L448" s="106">
        <f t="shared" si="197"/>
        <v>0</v>
      </c>
      <c r="M448" s="106">
        <f t="shared" si="197"/>
        <v>0</v>
      </c>
      <c r="N448" s="106">
        <f t="shared" si="197"/>
        <v>0</v>
      </c>
      <c r="O448" s="106">
        <f t="shared" si="197"/>
        <v>39307.82</v>
      </c>
      <c r="P448" s="106">
        <f t="shared" si="197"/>
        <v>393077.82000000007</v>
      </c>
      <c r="Q448" s="106">
        <f t="shared" si="197"/>
        <v>471693.4600000001</v>
      </c>
    </row>
    <row r="449" spans="1:17" ht="12.75" hidden="1">
      <c r="A449" s="104">
        <v>1400</v>
      </c>
      <c r="B449" s="107"/>
      <c r="C449" s="104">
        <v>1400</v>
      </c>
      <c r="D449" s="104"/>
      <c r="E449" s="108">
        <f>+E418</f>
        <v>42981.186086784</v>
      </c>
      <c r="F449" s="108">
        <f t="shared" si="197"/>
        <v>42981.186086784</v>
      </c>
      <c r="G449" s="108">
        <f t="shared" si="197"/>
        <v>42981.186086784</v>
      </c>
      <c r="H449" s="108">
        <f t="shared" si="197"/>
        <v>42981.186086784</v>
      </c>
      <c r="I449" s="108">
        <f t="shared" si="197"/>
        <v>42981.186086784</v>
      </c>
      <c r="J449" s="108">
        <f t="shared" si="197"/>
        <v>42981.186086784</v>
      </c>
      <c r="K449" s="108">
        <f t="shared" si="197"/>
        <v>42981.186086784</v>
      </c>
      <c r="L449" s="108">
        <f t="shared" si="197"/>
        <v>42981.186086784</v>
      </c>
      <c r="M449" s="108">
        <f t="shared" si="197"/>
        <v>42981.186086784</v>
      </c>
      <c r="N449" s="108">
        <f t="shared" si="197"/>
        <v>42981.186086784</v>
      </c>
      <c r="O449" s="108">
        <f t="shared" si="197"/>
        <v>42981.186086784</v>
      </c>
      <c r="P449" s="108">
        <f t="shared" si="197"/>
        <v>42981.146086784</v>
      </c>
      <c r="Q449" s="108">
        <f t="shared" si="197"/>
        <v>515774.19304140797</v>
      </c>
    </row>
    <row r="450" spans="1:17" ht="12.75" hidden="1">
      <c r="A450" s="104">
        <v>1500</v>
      </c>
      <c r="B450" s="107"/>
      <c r="C450" s="104">
        <v>1500</v>
      </c>
      <c r="D450" s="104"/>
      <c r="E450" s="108">
        <f>+E384+E419</f>
        <v>20374.154000000002</v>
      </c>
      <c r="F450" s="108">
        <f aca="true" t="shared" si="198" ref="F450:Q452">+F384+F419</f>
        <v>20374.154000000002</v>
      </c>
      <c r="G450" s="108">
        <f t="shared" si="198"/>
        <v>20374.154000000002</v>
      </c>
      <c r="H450" s="108">
        <f t="shared" si="198"/>
        <v>20374.154000000002</v>
      </c>
      <c r="I450" s="108">
        <f t="shared" si="198"/>
        <v>20374.154000000002</v>
      </c>
      <c r="J450" s="108">
        <f t="shared" si="198"/>
        <v>20374.154000000002</v>
      </c>
      <c r="K450" s="108">
        <f t="shared" si="198"/>
        <v>20374.154000000002</v>
      </c>
      <c r="L450" s="108">
        <f t="shared" si="198"/>
        <v>20374.154000000002</v>
      </c>
      <c r="M450" s="108">
        <f t="shared" si="198"/>
        <v>20374.154000000002</v>
      </c>
      <c r="N450" s="108">
        <f t="shared" si="198"/>
        <v>20374.154000000002</v>
      </c>
      <c r="O450" s="108">
        <f t="shared" si="198"/>
        <v>21274.154000000002</v>
      </c>
      <c r="P450" s="108">
        <f t="shared" si="198"/>
        <v>21274.193999999996</v>
      </c>
      <c r="Q450" s="108">
        <f t="shared" si="198"/>
        <v>246289.88799999995</v>
      </c>
    </row>
    <row r="451" spans="1:17" ht="12.75" hidden="1">
      <c r="A451" s="104">
        <v>1700</v>
      </c>
      <c r="B451" s="107"/>
      <c r="C451" s="104">
        <v>1700</v>
      </c>
      <c r="D451" s="104"/>
      <c r="E451" s="108">
        <f>+E385+E420</f>
        <v>38870.76</v>
      </c>
      <c r="F451" s="108">
        <f t="shared" si="198"/>
        <v>38870.76</v>
      </c>
      <c r="G451" s="108">
        <f t="shared" si="198"/>
        <v>38870.76</v>
      </c>
      <c r="H451" s="108">
        <f t="shared" si="198"/>
        <v>38870.76</v>
      </c>
      <c r="I451" s="108">
        <f t="shared" si="198"/>
        <v>38870.76</v>
      </c>
      <c r="J451" s="108">
        <f t="shared" si="198"/>
        <v>38870.76</v>
      </c>
      <c r="K451" s="108">
        <f t="shared" si="198"/>
        <v>38870.76</v>
      </c>
      <c r="L451" s="108">
        <f t="shared" si="198"/>
        <v>38870.76</v>
      </c>
      <c r="M451" s="108">
        <f t="shared" si="198"/>
        <v>38870.76</v>
      </c>
      <c r="N451" s="108">
        <f t="shared" si="198"/>
        <v>38870.76</v>
      </c>
      <c r="O451" s="108">
        <f t="shared" si="198"/>
        <v>38870.810000000005</v>
      </c>
      <c r="P451" s="108">
        <f t="shared" si="198"/>
        <v>38870.829999999994</v>
      </c>
      <c r="Q451" s="108">
        <f t="shared" si="198"/>
        <v>466449.24000000005</v>
      </c>
    </row>
    <row r="452" spans="1:17" ht="12.75" hidden="1">
      <c r="A452" s="109">
        <v>2100</v>
      </c>
      <c r="B452" s="110"/>
      <c r="C452" s="109">
        <v>2100</v>
      </c>
      <c r="D452" s="109"/>
      <c r="E452" s="111">
        <f>+E386+E421</f>
        <v>35097.09</v>
      </c>
      <c r="F452" s="111">
        <f t="shared" si="198"/>
        <v>31122.39</v>
      </c>
      <c r="G452" s="111">
        <f t="shared" si="198"/>
        <v>0</v>
      </c>
      <c r="H452" s="111">
        <f t="shared" si="198"/>
        <v>25097.09</v>
      </c>
      <c r="I452" s="111">
        <f t="shared" si="198"/>
        <v>0</v>
      </c>
      <c r="J452" s="111">
        <f t="shared" si="198"/>
        <v>10000</v>
      </c>
      <c r="K452" s="111">
        <f t="shared" si="198"/>
        <v>25097.09</v>
      </c>
      <c r="L452" s="111">
        <f t="shared" si="198"/>
        <v>0</v>
      </c>
      <c r="M452" s="111">
        <f t="shared" si="198"/>
        <v>0</v>
      </c>
      <c r="N452" s="111">
        <f t="shared" si="198"/>
        <v>25097.08</v>
      </c>
      <c r="O452" s="111">
        <f t="shared" si="198"/>
        <v>0</v>
      </c>
      <c r="P452" s="111">
        <f t="shared" si="198"/>
        <v>0</v>
      </c>
      <c r="Q452" s="111">
        <f t="shared" si="198"/>
        <v>151510.74</v>
      </c>
    </row>
    <row r="453" spans="1:17" ht="12.75" hidden="1">
      <c r="A453" s="109">
        <v>2200</v>
      </c>
      <c r="B453" s="110"/>
      <c r="C453" s="109">
        <v>2200</v>
      </c>
      <c r="D453" s="109"/>
      <c r="E453" s="111">
        <f>+E422</f>
        <v>500</v>
      </c>
      <c r="F453" s="111">
        <f aca="true" t="shared" si="199" ref="F453:Q455">+F422</f>
        <v>500</v>
      </c>
      <c r="G453" s="111">
        <f t="shared" si="199"/>
        <v>1000</v>
      </c>
      <c r="H453" s="111">
        <f t="shared" si="199"/>
        <v>500</v>
      </c>
      <c r="I453" s="111">
        <f t="shared" si="199"/>
        <v>500</v>
      </c>
      <c r="J453" s="111">
        <f t="shared" si="199"/>
        <v>1000</v>
      </c>
      <c r="K453" s="111">
        <f t="shared" si="199"/>
        <v>500</v>
      </c>
      <c r="L453" s="111">
        <f t="shared" si="199"/>
        <v>500</v>
      </c>
      <c r="M453" s="111">
        <f t="shared" si="199"/>
        <v>1000</v>
      </c>
      <c r="N453" s="111">
        <f t="shared" si="199"/>
        <v>500</v>
      </c>
      <c r="O453" s="111">
        <f t="shared" si="199"/>
        <v>500</v>
      </c>
      <c r="P453" s="111">
        <f t="shared" si="199"/>
        <v>1000</v>
      </c>
      <c r="Q453" s="111">
        <f t="shared" si="199"/>
        <v>8000</v>
      </c>
    </row>
    <row r="454" spans="1:17" ht="12.75" hidden="1">
      <c r="A454" s="109">
        <v>2400</v>
      </c>
      <c r="B454" s="112"/>
      <c r="C454" s="109">
        <v>2400</v>
      </c>
      <c r="D454" s="109"/>
      <c r="E454" s="111">
        <f>+E423</f>
        <v>0</v>
      </c>
      <c r="F454" s="111">
        <f t="shared" si="199"/>
        <v>49228.67</v>
      </c>
      <c r="G454" s="111">
        <f t="shared" si="199"/>
        <v>49228.67</v>
      </c>
      <c r="H454" s="111">
        <f t="shared" si="199"/>
        <v>49228.67</v>
      </c>
      <c r="I454" s="111">
        <f t="shared" si="199"/>
        <v>49228.67</v>
      </c>
      <c r="J454" s="111">
        <f t="shared" si="199"/>
        <v>49228.67</v>
      </c>
      <c r="K454" s="111">
        <f t="shared" si="199"/>
        <v>49228.65</v>
      </c>
      <c r="L454" s="111">
        <f t="shared" si="199"/>
        <v>0</v>
      </c>
      <c r="M454" s="111">
        <f t="shared" si="199"/>
        <v>0</v>
      </c>
      <c r="N454" s="111">
        <f t="shared" si="199"/>
        <v>0</v>
      </c>
      <c r="O454" s="111">
        <f t="shared" si="199"/>
        <v>0</v>
      </c>
      <c r="P454" s="111">
        <f t="shared" si="199"/>
        <v>0</v>
      </c>
      <c r="Q454" s="111">
        <f t="shared" si="199"/>
        <v>295372</v>
      </c>
    </row>
    <row r="455" spans="1:17" ht="12.75" hidden="1">
      <c r="A455" s="109">
        <v>2600</v>
      </c>
      <c r="B455" s="110"/>
      <c r="C455" s="109">
        <v>2600</v>
      </c>
      <c r="D455" s="109"/>
      <c r="E455" s="111">
        <f>+E424</f>
        <v>12000</v>
      </c>
      <c r="F455" s="111">
        <f t="shared" si="199"/>
        <v>12000</v>
      </c>
      <c r="G455" s="111">
        <f t="shared" si="199"/>
        <v>12000</v>
      </c>
      <c r="H455" s="111">
        <f t="shared" si="199"/>
        <v>12000</v>
      </c>
      <c r="I455" s="111">
        <f t="shared" si="199"/>
        <v>12000</v>
      </c>
      <c r="J455" s="111">
        <f t="shared" si="199"/>
        <v>12000</v>
      </c>
      <c r="K455" s="111">
        <f t="shared" si="199"/>
        <v>12000</v>
      </c>
      <c r="L455" s="111">
        <f t="shared" si="199"/>
        <v>12000</v>
      </c>
      <c r="M455" s="111">
        <f t="shared" si="199"/>
        <v>12000</v>
      </c>
      <c r="N455" s="111">
        <f t="shared" si="199"/>
        <v>12000</v>
      </c>
      <c r="O455" s="111">
        <f t="shared" si="199"/>
        <v>12000</v>
      </c>
      <c r="P455" s="111">
        <f t="shared" si="199"/>
        <v>12000</v>
      </c>
      <c r="Q455" s="111">
        <f t="shared" si="199"/>
        <v>144000</v>
      </c>
    </row>
    <row r="456" spans="1:17" ht="12.75" hidden="1">
      <c r="A456" s="109">
        <v>2700</v>
      </c>
      <c r="B456" s="112"/>
      <c r="C456" s="109">
        <v>2700</v>
      </c>
      <c r="D456" s="109"/>
      <c r="E456" s="111">
        <f>+E387+E425</f>
        <v>4000</v>
      </c>
      <c r="F456" s="111">
        <f aca="true" t="shared" si="200" ref="F456:Q456">+F387+F425</f>
        <v>31200</v>
      </c>
      <c r="G456" s="111">
        <f t="shared" si="200"/>
        <v>0</v>
      </c>
      <c r="H456" s="111">
        <f t="shared" si="200"/>
        <v>0</v>
      </c>
      <c r="I456" s="111">
        <f t="shared" si="200"/>
        <v>0</v>
      </c>
      <c r="J456" s="111">
        <f t="shared" si="200"/>
        <v>4000</v>
      </c>
      <c r="K456" s="111">
        <f t="shared" si="200"/>
        <v>0</v>
      </c>
      <c r="L456" s="111">
        <f t="shared" si="200"/>
        <v>0</v>
      </c>
      <c r="M456" s="111">
        <f t="shared" si="200"/>
        <v>0</v>
      </c>
      <c r="N456" s="111">
        <f t="shared" si="200"/>
        <v>0</v>
      </c>
      <c r="O456" s="111">
        <f t="shared" si="200"/>
        <v>0</v>
      </c>
      <c r="P456" s="111">
        <f t="shared" si="200"/>
        <v>0</v>
      </c>
      <c r="Q456" s="111">
        <f t="shared" si="200"/>
        <v>39200</v>
      </c>
    </row>
    <row r="457" spans="1:17" ht="12.75" hidden="1">
      <c r="A457" s="109">
        <v>2900</v>
      </c>
      <c r="B457" s="113"/>
      <c r="C457" s="109">
        <v>2900</v>
      </c>
      <c r="D457" s="109"/>
      <c r="E457" s="111">
        <f>+E426</f>
        <v>7500</v>
      </c>
      <c r="F457" s="111">
        <f aca="true" t="shared" si="201" ref="F457:Q459">+F426</f>
        <v>0</v>
      </c>
      <c r="G457" s="111">
        <f t="shared" si="201"/>
        <v>0</v>
      </c>
      <c r="H457" s="111">
        <f t="shared" si="201"/>
        <v>0</v>
      </c>
      <c r="I457" s="111">
        <f t="shared" si="201"/>
        <v>0</v>
      </c>
      <c r="J457" s="111">
        <f t="shared" si="201"/>
        <v>7500</v>
      </c>
      <c r="K457" s="111">
        <f t="shared" si="201"/>
        <v>0</v>
      </c>
      <c r="L457" s="111">
        <f t="shared" si="201"/>
        <v>0</v>
      </c>
      <c r="M457" s="111">
        <f t="shared" si="201"/>
        <v>0</v>
      </c>
      <c r="N457" s="111">
        <f t="shared" si="201"/>
        <v>0</v>
      </c>
      <c r="O457" s="111">
        <f t="shared" si="201"/>
        <v>0</v>
      </c>
      <c r="P457" s="111">
        <f t="shared" si="201"/>
        <v>0</v>
      </c>
      <c r="Q457" s="111">
        <f t="shared" si="201"/>
        <v>15000</v>
      </c>
    </row>
    <row r="458" spans="1:17" ht="12.75" hidden="1">
      <c r="A458" s="114">
        <v>3100</v>
      </c>
      <c r="B458" s="33"/>
      <c r="C458" s="114">
        <v>3100</v>
      </c>
      <c r="D458" s="114"/>
      <c r="E458" s="115">
        <f>+E427</f>
        <v>12300</v>
      </c>
      <c r="F458" s="115">
        <f t="shared" si="201"/>
        <v>12300</v>
      </c>
      <c r="G458" s="115">
        <f t="shared" si="201"/>
        <v>12300</v>
      </c>
      <c r="H458" s="115">
        <f t="shared" si="201"/>
        <v>12300</v>
      </c>
      <c r="I458" s="115">
        <f t="shared" si="201"/>
        <v>12300</v>
      </c>
      <c r="J458" s="115">
        <f t="shared" si="201"/>
        <v>12300</v>
      </c>
      <c r="K458" s="115">
        <f t="shared" si="201"/>
        <v>12300</v>
      </c>
      <c r="L458" s="115">
        <f t="shared" si="201"/>
        <v>12300</v>
      </c>
      <c r="M458" s="115">
        <f t="shared" si="201"/>
        <v>12300</v>
      </c>
      <c r="N458" s="115">
        <f t="shared" si="201"/>
        <v>12300</v>
      </c>
      <c r="O458" s="115">
        <f t="shared" si="201"/>
        <v>12300</v>
      </c>
      <c r="P458" s="115">
        <f t="shared" si="201"/>
        <v>12300</v>
      </c>
      <c r="Q458" s="115">
        <f t="shared" si="201"/>
        <v>147600</v>
      </c>
    </row>
    <row r="459" spans="1:17" ht="12.75" hidden="1">
      <c r="A459" s="114">
        <v>3200</v>
      </c>
      <c r="B459" s="33"/>
      <c r="C459" s="114">
        <v>3200</v>
      </c>
      <c r="D459" s="114"/>
      <c r="E459" s="115">
        <f>+E428</f>
        <v>24300</v>
      </c>
      <c r="F459" s="115">
        <f t="shared" si="201"/>
        <v>24300</v>
      </c>
      <c r="G459" s="115">
        <f t="shared" si="201"/>
        <v>24300</v>
      </c>
      <c r="H459" s="115">
        <f t="shared" si="201"/>
        <v>24300</v>
      </c>
      <c r="I459" s="115">
        <f t="shared" si="201"/>
        <v>54300</v>
      </c>
      <c r="J459" s="115">
        <f t="shared" si="201"/>
        <v>24300</v>
      </c>
      <c r="K459" s="115">
        <f t="shared" si="201"/>
        <v>24300</v>
      </c>
      <c r="L459" s="115">
        <f t="shared" si="201"/>
        <v>24300</v>
      </c>
      <c r="M459" s="115">
        <f t="shared" si="201"/>
        <v>24300</v>
      </c>
      <c r="N459" s="115">
        <f t="shared" si="201"/>
        <v>54300</v>
      </c>
      <c r="O459" s="115">
        <f t="shared" si="201"/>
        <v>24300</v>
      </c>
      <c r="P459" s="115">
        <f t="shared" si="201"/>
        <v>24300</v>
      </c>
      <c r="Q459" s="115">
        <f t="shared" si="201"/>
        <v>351600</v>
      </c>
    </row>
    <row r="460" spans="1:17" ht="12.75" hidden="1">
      <c r="A460" s="114">
        <v>3300</v>
      </c>
      <c r="B460" s="33"/>
      <c r="C460" s="114">
        <v>3300</v>
      </c>
      <c r="D460" s="114"/>
      <c r="E460" s="115">
        <f>+E388+E429</f>
        <v>21250</v>
      </c>
      <c r="F460" s="115">
        <f aca="true" t="shared" si="202" ref="F460:Q460">+F388+F429</f>
        <v>74250</v>
      </c>
      <c r="G460" s="115">
        <f t="shared" si="202"/>
        <v>78750</v>
      </c>
      <c r="H460" s="115">
        <f t="shared" si="202"/>
        <v>21250</v>
      </c>
      <c r="I460" s="115">
        <f t="shared" si="202"/>
        <v>1250</v>
      </c>
      <c r="J460" s="115">
        <f t="shared" si="202"/>
        <v>78750</v>
      </c>
      <c r="K460" s="115">
        <f t="shared" si="202"/>
        <v>21250</v>
      </c>
      <c r="L460" s="115">
        <f t="shared" si="202"/>
        <v>74250</v>
      </c>
      <c r="M460" s="115">
        <f t="shared" si="202"/>
        <v>71250</v>
      </c>
      <c r="N460" s="115">
        <f t="shared" si="202"/>
        <v>21250</v>
      </c>
      <c r="O460" s="115">
        <f t="shared" si="202"/>
        <v>71250</v>
      </c>
      <c r="P460" s="115">
        <f t="shared" si="202"/>
        <v>1250</v>
      </c>
      <c r="Q460" s="115">
        <f t="shared" si="202"/>
        <v>536000</v>
      </c>
    </row>
    <row r="461" spans="1:17" ht="12.75" hidden="1">
      <c r="A461" s="114">
        <v>3400</v>
      </c>
      <c r="B461" s="33"/>
      <c r="C461" s="114">
        <v>3400</v>
      </c>
      <c r="D461" s="114"/>
      <c r="E461" s="115">
        <f>+E430</f>
        <v>6000</v>
      </c>
      <c r="F461" s="115">
        <f aca="true" t="shared" si="203" ref="F461:Q461">+F430</f>
        <v>6000</v>
      </c>
      <c r="G461" s="115">
        <f t="shared" si="203"/>
        <v>6000</v>
      </c>
      <c r="H461" s="115">
        <f t="shared" si="203"/>
        <v>17000</v>
      </c>
      <c r="I461" s="115">
        <f t="shared" si="203"/>
        <v>14400</v>
      </c>
      <c r="J461" s="115">
        <f t="shared" si="203"/>
        <v>6000</v>
      </c>
      <c r="K461" s="115">
        <f t="shared" si="203"/>
        <v>6000</v>
      </c>
      <c r="L461" s="115">
        <f t="shared" si="203"/>
        <v>6000</v>
      </c>
      <c r="M461" s="115">
        <f t="shared" si="203"/>
        <v>21000</v>
      </c>
      <c r="N461" s="115">
        <f t="shared" si="203"/>
        <v>6000</v>
      </c>
      <c r="O461" s="115">
        <f t="shared" si="203"/>
        <v>16600</v>
      </c>
      <c r="P461" s="115">
        <f t="shared" si="203"/>
        <v>6000</v>
      </c>
      <c r="Q461" s="115">
        <f t="shared" si="203"/>
        <v>117000</v>
      </c>
    </row>
    <row r="462" spans="1:17" ht="12.75" hidden="1">
      <c r="A462" s="114">
        <v>3500</v>
      </c>
      <c r="B462" s="33"/>
      <c r="C462" s="114">
        <v>3500</v>
      </c>
      <c r="D462" s="114"/>
      <c r="E462" s="115">
        <f>+E389+E431</f>
        <v>50500</v>
      </c>
      <c r="F462" s="115">
        <f aca="true" t="shared" si="204" ref="F462:Q463">+F389+F431</f>
        <v>0</v>
      </c>
      <c r="G462" s="115">
        <f t="shared" si="204"/>
        <v>0</v>
      </c>
      <c r="H462" s="115">
        <f t="shared" si="204"/>
        <v>14000</v>
      </c>
      <c r="I462" s="115">
        <f t="shared" si="204"/>
        <v>0</v>
      </c>
      <c r="J462" s="115">
        <f t="shared" si="204"/>
        <v>15500</v>
      </c>
      <c r="K462" s="115">
        <f t="shared" si="204"/>
        <v>40000</v>
      </c>
      <c r="L462" s="115">
        <f t="shared" si="204"/>
        <v>0</v>
      </c>
      <c r="M462" s="115">
        <f t="shared" si="204"/>
        <v>14000</v>
      </c>
      <c r="N462" s="115">
        <f t="shared" si="204"/>
        <v>0</v>
      </c>
      <c r="O462" s="115">
        <f t="shared" si="204"/>
        <v>0</v>
      </c>
      <c r="P462" s="115">
        <f t="shared" si="204"/>
        <v>0</v>
      </c>
      <c r="Q462" s="115">
        <f t="shared" si="204"/>
        <v>134000</v>
      </c>
    </row>
    <row r="463" spans="1:17" ht="12.75" hidden="1">
      <c r="A463" s="114">
        <v>3600</v>
      </c>
      <c r="B463" s="33"/>
      <c r="C463" s="114">
        <v>3600</v>
      </c>
      <c r="D463" s="114"/>
      <c r="E463" s="115">
        <f>+E390+E432</f>
        <v>0</v>
      </c>
      <c r="F463" s="115">
        <f t="shared" si="204"/>
        <v>0</v>
      </c>
      <c r="G463" s="115">
        <f t="shared" si="204"/>
        <v>17000</v>
      </c>
      <c r="H463" s="115">
        <f t="shared" si="204"/>
        <v>30000</v>
      </c>
      <c r="I463" s="115">
        <f t="shared" si="204"/>
        <v>0</v>
      </c>
      <c r="J463" s="115">
        <f t="shared" si="204"/>
        <v>0</v>
      </c>
      <c r="K463" s="115">
        <f t="shared" si="204"/>
        <v>0</v>
      </c>
      <c r="L463" s="115">
        <f t="shared" si="204"/>
        <v>25000</v>
      </c>
      <c r="M463" s="115">
        <f t="shared" si="204"/>
        <v>17000</v>
      </c>
      <c r="N463" s="115">
        <f t="shared" si="204"/>
        <v>0</v>
      </c>
      <c r="O463" s="115">
        <f t="shared" si="204"/>
        <v>0</v>
      </c>
      <c r="P463" s="115">
        <f t="shared" si="204"/>
        <v>0</v>
      </c>
      <c r="Q463" s="115">
        <f t="shared" si="204"/>
        <v>89000</v>
      </c>
    </row>
    <row r="464" spans="1:17" ht="12.75" hidden="1">
      <c r="A464" s="114">
        <v>3700</v>
      </c>
      <c r="B464" s="33"/>
      <c r="C464" s="114">
        <v>3700</v>
      </c>
      <c r="D464" s="114"/>
      <c r="E464" s="115">
        <f>+E391</f>
        <v>2650</v>
      </c>
      <c r="F464" s="115">
        <f aca="true" t="shared" si="205" ref="F464:Q464">+F391</f>
        <v>5650</v>
      </c>
      <c r="G464" s="115">
        <f t="shared" si="205"/>
        <v>2650</v>
      </c>
      <c r="H464" s="115">
        <f t="shared" si="205"/>
        <v>2650</v>
      </c>
      <c r="I464" s="115">
        <f t="shared" si="205"/>
        <v>5650</v>
      </c>
      <c r="J464" s="115">
        <f t="shared" si="205"/>
        <v>2650</v>
      </c>
      <c r="K464" s="115">
        <f t="shared" si="205"/>
        <v>2650</v>
      </c>
      <c r="L464" s="115">
        <f t="shared" si="205"/>
        <v>5650</v>
      </c>
      <c r="M464" s="115">
        <f t="shared" si="205"/>
        <v>2650</v>
      </c>
      <c r="N464" s="115">
        <f t="shared" si="205"/>
        <v>2650</v>
      </c>
      <c r="O464" s="115">
        <f t="shared" si="205"/>
        <v>7500</v>
      </c>
      <c r="P464" s="115">
        <f t="shared" si="205"/>
        <v>3500</v>
      </c>
      <c r="Q464" s="115">
        <f t="shared" si="205"/>
        <v>46500</v>
      </c>
    </row>
    <row r="465" spans="1:17" ht="12.75" hidden="1">
      <c r="A465" s="114">
        <v>3800</v>
      </c>
      <c r="B465" s="33"/>
      <c r="C465" s="114">
        <v>3800</v>
      </c>
      <c r="D465" s="114"/>
      <c r="E465" s="115">
        <f>+E433</f>
        <v>5000</v>
      </c>
      <c r="F465" s="115">
        <f aca="true" t="shared" si="206" ref="F465:Q466">+F433</f>
        <v>500</v>
      </c>
      <c r="G465" s="115">
        <f t="shared" si="206"/>
        <v>500</v>
      </c>
      <c r="H465" s="115">
        <f t="shared" si="206"/>
        <v>5000</v>
      </c>
      <c r="I465" s="115">
        <f t="shared" si="206"/>
        <v>500</v>
      </c>
      <c r="J465" s="115">
        <f t="shared" si="206"/>
        <v>500</v>
      </c>
      <c r="K465" s="115">
        <f t="shared" si="206"/>
        <v>5000</v>
      </c>
      <c r="L465" s="115">
        <f t="shared" si="206"/>
        <v>500</v>
      </c>
      <c r="M465" s="115">
        <f t="shared" si="206"/>
        <v>500</v>
      </c>
      <c r="N465" s="115">
        <f t="shared" si="206"/>
        <v>5000</v>
      </c>
      <c r="O465" s="115">
        <f t="shared" si="206"/>
        <v>500</v>
      </c>
      <c r="P465" s="115">
        <f t="shared" si="206"/>
        <v>500</v>
      </c>
      <c r="Q465" s="115">
        <f t="shared" si="206"/>
        <v>24000</v>
      </c>
    </row>
    <row r="466" spans="1:17" ht="12.75" hidden="1">
      <c r="A466" s="114">
        <v>3900</v>
      </c>
      <c r="B466" s="33"/>
      <c r="C466" s="114">
        <v>3900</v>
      </c>
      <c r="D466" s="114"/>
      <c r="E466" s="115">
        <f>+E434</f>
        <v>4315.24</v>
      </c>
      <c r="F466" s="115">
        <f t="shared" si="206"/>
        <v>100315.24</v>
      </c>
      <c r="G466" s="115">
        <f t="shared" si="206"/>
        <v>4315.24</v>
      </c>
      <c r="H466" s="115">
        <f t="shared" si="206"/>
        <v>4315.24</v>
      </c>
      <c r="I466" s="115">
        <f t="shared" si="206"/>
        <v>4315.24</v>
      </c>
      <c r="J466" s="115">
        <f t="shared" si="206"/>
        <v>4315.24</v>
      </c>
      <c r="K466" s="115">
        <f t="shared" si="206"/>
        <v>4315.24</v>
      </c>
      <c r="L466" s="115">
        <f t="shared" si="206"/>
        <v>4315.24</v>
      </c>
      <c r="M466" s="115">
        <f t="shared" si="206"/>
        <v>4315.24</v>
      </c>
      <c r="N466" s="115">
        <f t="shared" si="206"/>
        <v>4315.24</v>
      </c>
      <c r="O466" s="115">
        <f t="shared" si="206"/>
        <v>4315.24</v>
      </c>
      <c r="P466" s="115">
        <f t="shared" si="206"/>
        <v>4315.36</v>
      </c>
      <c r="Q466" s="115">
        <f t="shared" si="206"/>
        <v>147783</v>
      </c>
    </row>
    <row r="467" spans="1:17" ht="12.75" hidden="1">
      <c r="A467" s="116">
        <v>4300</v>
      </c>
      <c r="B467" s="117"/>
      <c r="C467" s="116">
        <v>4300</v>
      </c>
      <c r="D467" s="116"/>
      <c r="E467" s="118" t="e">
        <f>+E398+E435</f>
        <v>#REF!</v>
      </c>
      <c r="F467" s="118" t="e">
        <f aca="true" t="shared" si="207" ref="F467:Q467">+F398+F435</f>
        <v>#REF!</v>
      </c>
      <c r="G467" s="118" t="e">
        <f t="shared" si="207"/>
        <v>#REF!</v>
      </c>
      <c r="H467" s="118" t="e">
        <f t="shared" si="207"/>
        <v>#REF!</v>
      </c>
      <c r="I467" s="118" t="e">
        <f t="shared" si="207"/>
        <v>#REF!</v>
      </c>
      <c r="J467" s="118" t="e">
        <f t="shared" si="207"/>
        <v>#REF!</v>
      </c>
      <c r="K467" s="118" t="e">
        <f t="shared" si="207"/>
        <v>#REF!</v>
      </c>
      <c r="L467" s="118" t="e">
        <f t="shared" si="207"/>
        <v>#REF!</v>
      </c>
      <c r="M467" s="118" t="e">
        <f t="shared" si="207"/>
        <v>#REF!</v>
      </c>
      <c r="N467" s="118" t="e">
        <f t="shared" si="207"/>
        <v>#REF!</v>
      </c>
      <c r="O467" s="118" t="e">
        <f t="shared" si="207"/>
        <v>#REF!</v>
      </c>
      <c r="P467" s="118" t="e">
        <f t="shared" si="207"/>
        <v>#REF!</v>
      </c>
      <c r="Q467" s="118" t="e">
        <f t="shared" si="207"/>
        <v>#REF!</v>
      </c>
    </row>
    <row r="468" spans="1:17" ht="12.75" hidden="1">
      <c r="A468" s="119">
        <v>5100</v>
      </c>
      <c r="B468" s="41"/>
      <c r="C468" s="119">
        <v>5100</v>
      </c>
      <c r="D468" s="119"/>
      <c r="E468" s="120">
        <f>+E392+E436</f>
        <v>0</v>
      </c>
      <c r="F468" s="120">
        <f aca="true" t="shared" si="208" ref="F468:Q468">+F392+F436</f>
        <v>29000</v>
      </c>
      <c r="G468" s="120">
        <f t="shared" si="208"/>
        <v>0</v>
      </c>
      <c r="H468" s="120">
        <f t="shared" si="208"/>
        <v>0</v>
      </c>
      <c r="I468" s="120">
        <f t="shared" si="208"/>
        <v>0</v>
      </c>
      <c r="J468" s="120">
        <f t="shared" si="208"/>
        <v>30000</v>
      </c>
      <c r="K468" s="120">
        <f t="shared" si="208"/>
        <v>12000</v>
      </c>
      <c r="L468" s="120">
        <f t="shared" si="208"/>
        <v>0</v>
      </c>
      <c r="M468" s="120">
        <f t="shared" si="208"/>
        <v>35000</v>
      </c>
      <c r="N468" s="120">
        <f t="shared" si="208"/>
        <v>0</v>
      </c>
      <c r="O468" s="120">
        <f t="shared" si="208"/>
        <v>0</v>
      </c>
      <c r="P468" s="120">
        <f t="shared" si="208"/>
        <v>0</v>
      </c>
      <c r="Q468" s="120">
        <f t="shared" si="208"/>
        <v>106000</v>
      </c>
    </row>
    <row r="469" spans="1:17" ht="12.75" hidden="1">
      <c r="A469" s="119">
        <v>5200</v>
      </c>
      <c r="B469" s="121"/>
      <c r="C469" s="119">
        <v>5200</v>
      </c>
      <c r="D469" s="119"/>
      <c r="E469" s="120">
        <v>0</v>
      </c>
      <c r="F469" s="120">
        <v>0</v>
      </c>
      <c r="G469" s="120">
        <v>0</v>
      </c>
      <c r="H469" s="120">
        <v>0</v>
      </c>
      <c r="I469" s="120">
        <v>0</v>
      </c>
      <c r="J469" s="120">
        <v>0</v>
      </c>
      <c r="K469" s="120">
        <v>0</v>
      </c>
      <c r="L469" s="120">
        <v>0</v>
      </c>
      <c r="M469" s="120">
        <v>0</v>
      </c>
      <c r="N469" s="120">
        <v>0</v>
      </c>
      <c r="O469" s="120">
        <v>0</v>
      </c>
      <c r="P469" s="120">
        <v>0</v>
      </c>
      <c r="Q469" s="120">
        <v>0</v>
      </c>
    </row>
    <row r="470" spans="1:17" ht="12.75" hidden="1">
      <c r="A470" s="119">
        <v>5400</v>
      </c>
      <c r="B470" s="121"/>
      <c r="C470" s="119">
        <v>5400</v>
      </c>
      <c r="D470" s="119"/>
      <c r="E470" s="120">
        <v>0</v>
      </c>
      <c r="F470" s="120">
        <v>0</v>
      </c>
      <c r="G470" s="120">
        <v>0</v>
      </c>
      <c r="H470" s="120">
        <v>0</v>
      </c>
      <c r="I470" s="120">
        <v>0</v>
      </c>
      <c r="J470" s="120">
        <v>0</v>
      </c>
      <c r="K470" s="120">
        <v>0</v>
      </c>
      <c r="L470" s="120">
        <v>0</v>
      </c>
      <c r="M470" s="120">
        <v>0</v>
      </c>
      <c r="N470" s="120">
        <v>0</v>
      </c>
      <c r="O470" s="120">
        <v>0</v>
      </c>
      <c r="P470" s="120">
        <v>0</v>
      </c>
      <c r="Q470" s="120">
        <v>0</v>
      </c>
    </row>
    <row r="471" spans="1:17" ht="12.75" hidden="1">
      <c r="A471" s="119">
        <v>5600</v>
      </c>
      <c r="B471" s="119"/>
      <c r="C471" s="119">
        <v>5600</v>
      </c>
      <c r="D471" s="119"/>
      <c r="E471" s="120">
        <f>+E437</f>
        <v>0</v>
      </c>
      <c r="F471" s="120">
        <f aca="true" t="shared" si="209" ref="F471:Q471">+F437</f>
        <v>0</v>
      </c>
      <c r="G471" s="120">
        <f t="shared" si="209"/>
        <v>0</v>
      </c>
      <c r="H471" s="120">
        <f t="shared" si="209"/>
        <v>30000</v>
      </c>
      <c r="I471" s="120">
        <f t="shared" si="209"/>
        <v>0</v>
      </c>
      <c r="J471" s="120">
        <f t="shared" si="209"/>
        <v>0</v>
      </c>
      <c r="K471" s="120">
        <f t="shared" si="209"/>
        <v>0</v>
      </c>
      <c r="L471" s="120">
        <f t="shared" si="209"/>
        <v>30000</v>
      </c>
      <c r="M471" s="120">
        <f t="shared" si="209"/>
        <v>0</v>
      </c>
      <c r="N471" s="120">
        <f t="shared" si="209"/>
        <v>0</v>
      </c>
      <c r="O471" s="120">
        <f t="shared" si="209"/>
        <v>0</v>
      </c>
      <c r="P471" s="120">
        <f t="shared" si="209"/>
        <v>0</v>
      </c>
      <c r="Q471" s="120">
        <f t="shared" si="209"/>
        <v>60000</v>
      </c>
    </row>
    <row r="472" spans="1:17" ht="12.75" hidden="1">
      <c r="A472" s="119">
        <v>5900</v>
      </c>
      <c r="B472" s="41"/>
      <c r="C472" s="119">
        <v>5900</v>
      </c>
      <c r="D472" s="119"/>
      <c r="E472" s="120">
        <v>0</v>
      </c>
      <c r="F472" s="120">
        <v>0</v>
      </c>
      <c r="G472" s="120">
        <v>0</v>
      </c>
      <c r="H472" s="120">
        <v>0</v>
      </c>
      <c r="I472" s="120">
        <v>0</v>
      </c>
      <c r="J472" s="120">
        <v>0</v>
      </c>
      <c r="K472" s="120">
        <v>0</v>
      </c>
      <c r="L472" s="120">
        <v>0</v>
      </c>
      <c r="M472" s="120">
        <v>0</v>
      </c>
      <c r="N472" s="120">
        <v>0</v>
      </c>
      <c r="O472" s="120">
        <v>0</v>
      </c>
      <c r="P472" s="120">
        <v>0</v>
      </c>
      <c r="Q472" s="120">
        <v>0</v>
      </c>
    </row>
    <row r="473" spans="1:17" ht="12.75" hidden="1">
      <c r="A473" s="122">
        <v>6200</v>
      </c>
      <c r="B473" s="123"/>
      <c r="C473" s="122">
        <v>6200</v>
      </c>
      <c r="D473" s="122"/>
      <c r="E473" s="124">
        <f>+E393+E438</f>
        <v>0</v>
      </c>
      <c r="F473" s="124">
        <f aca="true" t="shared" si="210" ref="F473:Q473">+F393+F438</f>
        <v>0</v>
      </c>
      <c r="G473" s="124">
        <f t="shared" si="210"/>
        <v>0</v>
      </c>
      <c r="H473" s="124">
        <f t="shared" si="210"/>
        <v>0</v>
      </c>
      <c r="I473" s="124">
        <f t="shared" si="210"/>
        <v>0</v>
      </c>
      <c r="J473" s="124">
        <f t="shared" si="210"/>
        <v>0</v>
      </c>
      <c r="K473" s="124">
        <f t="shared" si="210"/>
        <v>0</v>
      </c>
      <c r="L473" s="124">
        <f t="shared" si="210"/>
        <v>0</v>
      </c>
      <c r="M473" s="124">
        <f t="shared" si="210"/>
        <v>0</v>
      </c>
      <c r="N473" s="124">
        <f t="shared" si="210"/>
        <v>627304.89</v>
      </c>
      <c r="O473" s="124">
        <f t="shared" si="210"/>
        <v>0</v>
      </c>
      <c r="P473" s="124">
        <f t="shared" si="210"/>
        <v>0</v>
      </c>
      <c r="Q473" s="124">
        <f t="shared" si="210"/>
        <v>627304.89</v>
      </c>
    </row>
    <row r="474" spans="1:17" ht="12.75" hidden="1">
      <c r="A474" s="46"/>
      <c r="B474" s="46"/>
      <c r="C474" s="46"/>
      <c r="D474" s="46"/>
      <c r="E474" s="125" t="e">
        <f>SUM(E446:E473)</f>
        <v>#REF!</v>
      </c>
      <c r="F474" s="125" t="e">
        <f aca="true" t="shared" si="211" ref="F474:P474">SUM(F446:F473)</f>
        <v>#REF!</v>
      </c>
      <c r="G474" s="125" t="e">
        <f t="shared" si="211"/>
        <v>#REF!</v>
      </c>
      <c r="H474" s="125" t="e">
        <f t="shared" si="211"/>
        <v>#REF!</v>
      </c>
      <c r="I474" s="125" t="e">
        <f t="shared" si="211"/>
        <v>#REF!</v>
      </c>
      <c r="J474" s="125" t="e">
        <f t="shared" si="211"/>
        <v>#REF!</v>
      </c>
      <c r="K474" s="125" t="e">
        <f t="shared" si="211"/>
        <v>#REF!</v>
      </c>
      <c r="L474" s="125" t="e">
        <f t="shared" si="211"/>
        <v>#REF!</v>
      </c>
      <c r="M474" s="125" t="e">
        <f t="shared" si="211"/>
        <v>#REF!</v>
      </c>
      <c r="N474" s="125" t="e">
        <f t="shared" si="211"/>
        <v>#REF!</v>
      </c>
      <c r="O474" s="125" t="e">
        <f t="shared" si="211"/>
        <v>#REF!</v>
      </c>
      <c r="P474" s="125" t="e">
        <f t="shared" si="211"/>
        <v>#REF!</v>
      </c>
      <c r="Q474" s="125" t="e">
        <f>SUM(Q446:Q473)</f>
        <v>#REF!</v>
      </c>
    </row>
    <row r="475" ht="12.75" hidden="1"/>
    <row r="476" ht="12.75" hidden="1"/>
    <row r="477" ht="12.75" hidden="1">
      <c r="Q477" s="64"/>
    </row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spans="1:7" ht="12.75" hidden="1">
      <c r="A504" s="8"/>
      <c r="B504" s="126"/>
      <c r="G504" s="64"/>
    </row>
    <row r="505" spans="1:7" ht="12.75" hidden="1">
      <c r="A505" s="8"/>
      <c r="B505" s="126"/>
      <c r="G505" s="64"/>
    </row>
    <row r="506" spans="1:9" ht="12.75" hidden="1">
      <c r="A506" s="8"/>
      <c r="B506" s="126"/>
      <c r="G506" s="64"/>
      <c r="I506" s="64"/>
    </row>
    <row r="507" spans="1:2" ht="12.75" hidden="1">
      <c r="A507" s="8"/>
      <c r="B507" s="126"/>
    </row>
    <row r="508" ht="12.75" hidden="1"/>
    <row r="509" ht="12.75" hidden="1">
      <c r="A509" s="8"/>
    </row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</sheetData>
  <sheetProtection/>
  <mergeCells count="22">
    <mergeCell ref="E278:Q278"/>
    <mergeCell ref="E279:Q279"/>
    <mergeCell ref="E280:Q280"/>
    <mergeCell ref="A1:Q1"/>
    <mergeCell ref="E177:Q177"/>
    <mergeCell ref="E178:Q178"/>
    <mergeCell ref="E179:Q179"/>
    <mergeCell ref="E180:Q180"/>
    <mergeCell ref="A276:Q276"/>
    <mergeCell ref="E277:Q277"/>
    <mergeCell ref="A98:Q98"/>
    <mergeCell ref="E99:Q99"/>
    <mergeCell ref="E100:Q100"/>
    <mergeCell ref="E101:Q101"/>
    <mergeCell ref="E102:Q102"/>
    <mergeCell ref="A176:Q176"/>
    <mergeCell ref="A2:Q2"/>
    <mergeCell ref="A3:Q3"/>
    <mergeCell ref="E4:Q4"/>
    <mergeCell ref="E5:Q5"/>
    <mergeCell ref="E6:Q6"/>
    <mergeCell ref="E7:Q7"/>
  </mergeCells>
  <printOptions/>
  <pageMargins left="0.7" right="0.7" top="0.75" bottom="0.75" header="0.3" footer="0.3"/>
  <pageSetup orientation="portrait" paperSize="9"/>
  <drawing r:id="rId3"/>
  <legacyDrawing r:id="rId2"/>
  <oleObjects>
    <oleObject progId="CorelDraw.Graphic.17" shapeId="92033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2017-06-05T14:02:22Z</dcterms:created>
  <dcterms:modified xsi:type="dcterms:W3CDTF">2017-06-05T14:07:08Z</dcterms:modified>
  <cp:category/>
  <cp:version/>
  <cp:contentType/>
  <cp:contentStatus/>
</cp:coreProperties>
</file>