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G" sheetId="1" r:id="rId1"/>
    <sheet name="CA" sheetId="2" r:id="rId2"/>
    <sheet name="CFG" sheetId="3" r:id="rId3"/>
    <sheet name="CTG" sheetId="4" r:id="rId4"/>
    <sheet name="PROGRAMAS Y PROYECTOS" sheetId="5" r:id="rId5"/>
    <sheet name="ANALITICO DE PLAZAS" sheetId="6" r:id="rId6"/>
  </sheets>
  <definedNames>
    <definedName name="_xlnm._FilterDatabase" localSheetId="0" hidden="1">'COG'!$A$7:$B$107</definedName>
  </definedNames>
  <calcPr fullCalcOnLoad="1"/>
</workbook>
</file>

<file path=xl/sharedStrings.xml><?xml version="1.0" encoding="utf-8"?>
<sst xmlns="http://schemas.openxmlformats.org/spreadsheetml/2006/main" count="261" uniqueCount="165">
  <si>
    <t>Patronato de la Feria Regional Puerta de Oro del Bajío</t>
  </si>
  <si>
    <t>Presupuesto de Egresos para el Ejercicio Fiscal 2017</t>
  </si>
  <si>
    <t>Clasificador por Objeto del Gasto</t>
  </si>
  <si>
    <t>Concepto</t>
  </si>
  <si>
    <t>Monto Anual</t>
  </si>
  <si>
    <t>1131 Sueldos Base</t>
  </si>
  <si>
    <t xml:space="preserve">* 1100 REMUNERACIONES AL PERSONAL DE CARÁCTER PERMANENTE </t>
  </si>
  <si>
    <t>1212 Honorarios asimilados a salarios</t>
  </si>
  <si>
    <t xml:space="preserve">* 1200 REMUNERACIONES AL PERSONAL DE CARÁCTER TRANSITORIO </t>
  </si>
  <si>
    <t>1321 Prima Vacacional</t>
  </si>
  <si>
    <t>1323 Gratificación de fin de año</t>
  </si>
  <si>
    <t>1342 Compensaciones por Servicios</t>
  </si>
  <si>
    <t xml:space="preserve">* 1300 REMUNERACIONES ADICIONALES Y ESPECIALES </t>
  </si>
  <si>
    <t>1413 Aportaciones IMSS</t>
  </si>
  <si>
    <t>1421 Aportaciones INFONAVIT</t>
  </si>
  <si>
    <t>1431 Ahorro para el retiro</t>
  </si>
  <si>
    <t xml:space="preserve">* 1400 SEGURIDAD SOCIAL </t>
  </si>
  <si>
    <t>1511 Cuotas fondo de ahorro</t>
  </si>
  <si>
    <t>1551 Capacitación de los servidores públicos</t>
  </si>
  <si>
    <t xml:space="preserve">* 1500 OTRAS PRESTACIONES SOCIALES Y ECONOMICAS </t>
  </si>
  <si>
    <t xml:space="preserve">** 1000 Servicios Personales </t>
  </si>
  <si>
    <t>2111 Materiales y útiles de oficina</t>
  </si>
  <si>
    <t>2112 Equipos menores de oficina</t>
  </si>
  <si>
    <t>2121 Materiales y útiles de impresión y reproducción</t>
  </si>
  <si>
    <t>2161 Material de limpieza</t>
  </si>
  <si>
    <t>* 2100 MATERIALES DE ADMINISTRACIÓN, EMISIÓN DE DOCUMENTOS Y ARTÍCULOS OFICIALES</t>
  </si>
  <si>
    <t>2212 Productos alimenticios para el personal en las instalaciones de las dependencias y entidades</t>
  </si>
  <si>
    <t>2221 Productos alimenticios para animales</t>
  </si>
  <si>
    <t xml:space="preserve">* 2200 ALIMENTOS Y UTENSILIOS </t>
  </si>
  <si>
    <t>2421 Materiales de construcción de concreto</t>
  </si>
  <si>
    <t>2461 Material eléctrico y electrónico</t>
  </si>
  <si>
    <t>2491 Materiales diversos</t>
  </si>
  <si>
    <t>* 2400 MATERIALES Y ARTÍCULOS DE CONSTRUCCIÓN Y DE REPARACIÓN</t>
  </si>
  <si>
    <t>2612 Combustibles, lubricantes, aditivos para vehículos terrestres, aéreos, marítimos, lacustres y fluviales asignados a servidores públicos</t>
  </si>
  <si>
    <t>2613 Combustibles, lubricantes y aditivos para maquinaria, equipo de producción y servicios administrativos</t>
  </si>
  <si>
    <t>* 2600 COMBUSTIBLES, LUBRICANTES Y ADITIVOS</t>
  </si>
  <si>
    <t>2711 Vestuario y uniformes</t>
  </si>
  <si>
    <t>2721 Prendas de seguridad</t>
  </si>
  <si>
    <t>2741 Productos textiles</t>
  </si>
  <si>
    <t>* 2700 VESTUARIO, BLANCOS, PRENDAS DE PROTECCIÓN Y ARTÍCULOS DEPORTIVOS</t>
  </si>
  <si>
    <t>2911 Herramientas menores</t>
  </si>
  <si>
    <t>2941 Refacciones y accesorios menores de equipo de cómputo y tecnologías de la información</t>
  </si>
  <si>
    <t>* 2900 HERRAMIENTAS, REFACCIONES Y ACCESORIOS MENORES</t>
  </si>
  <si>
    <t xml:space="preserve">** 2000 Materiales y Suministros </t>
  </si>
  <si>
    <t>3111 Servicio de energía eléctrica</t>
  </si>
  <si>
    <t>3141 Servicio telefonía tradicional</t>
  </si>
  <si>
    <t>3151 Servicio telefonia celular</t>
  </si>
  <si>
    <t>3181 Servicio postal</t>
  </si>
  <si>
    <t>3192 Contratacion de otros servicios</t>
  </si>
  <si>
    <t xml:space="preserve">* 3100 SERVICIOS BÁSICOS </t>
  </si>
  <si>
    <t>3231 Arrendamiento de mobiliario y equipo de administración</t>
  </si>
  <si>
    <t>3291 Otros arrendamientos</t>
  </si>
  <si>
    <t xml:space="preserve">* 3200 SERVICIOS DE ARRENDAMIENTO </t>
  </si>
  <si>
    <t>3311 Servicios legales</t>
  </si>
  <si>
    <t>3321 Servicios de diseño, arquitectura, ingeniería y actividades relacionadas</t>
  </si>
  <si>
    <t>3341 Servicios de Capacitacion</t>
  </si>
  <si>
    <t>3381 Servicios de vigilancia</t>
  </si>
  <si>
    <t>3391 Servicios profesionales, científicos y técnicos integrales</t>
  </si>
  <si>
    <t xml:space="preserve">* 3300 SERVICIOS PROFESIONALES, CIENTÍFICO, TÉCNICOS Y OTROS SERVICIOS </t>
  </si>
  <si>
    <t>3411 Servicios financieros y bancarios</t>
  </si>
  <si>
    <t>3431 Servicios de recaudación, traslado y custodia de valores</t>
  </si>
  <si>
    <t>3441 Seguros de responsabilidad patrimonial y finanzas</t>
  </si>
  <si>
    <t>3451 Seguro de bienes patrimoniales</t>
  </si>
  <si>
    <t>3471 Fletes y maniobras</t>
  </si>
  <si>
    <t>* 3400 SERVICIOS FINANCIEROS, BANCARIOS Y COMERCIALES</t>
  </si>
  <si>
    <t>3511 Conservación y mantenimiento de inmuebles</t>
  </si>
  <si>
    <t>3521 Instalación, reparación y mantenimiento de mobiliario y equipo de administración</t>
  </si>
  <si>
    <t>3551 Mantenimiento y conservación de vehículos terrestres, aéreos, marítimos, lacustres y fluviales</t>
  </si>
  <si>
    <t>3571 Instalación, reparación y mantenimiento de maquinaria, otros equipos y herramienta</t>
  </si>
  <si>
    <t>3581 Servicio de limpieza y manejo de desechos</t>
  </si>
  <si>
    <t>3591 Servicios de jardinería y fumigación</t>
  </si>
  <si>
    <t xml:space="preserve">* 3500 SERVICIOS DE INSTALACIÓN, REPARACIÓN, MANTENIMIENTO Y CONSERVACIÓN </t>
  </si>
  <si>
    <t>3611 Difusión de mensajes y actividades gubernamentales</t>
  </si>
  <si>
    <t>3621 Promoción para la venta de bienes o servicios</t>
  </si>
  <si>
    <t>3631 Servicios de creatividad, preproducción y producción de publicidad, excepto internet</t>
  </si>
  <si>
    <t>3661 Servicio de creación y difusión de contenido exclusivamente a través de internet</t>
  </si>
  <si>
    <t>3691 Otros servicios de información</t>
  </si>
  <si>
    <t xml:space="preserve">* 3600 SERV DE COMUNICACIÓN SOCIAL Y PUBLICIDAD </t>
  </si>
  <si>
    <t>3721 Pasajes terrestres nacionales para servidores públicos en el desempelo de comisiones y funciones oficiales</t>
  </si>
  <si>
    <t>3751 Viáticos nacionales para servidores públicos en el desempeño de funciones oficiales</t>
  </si>
  <si>
    <t>3791 Otros servicios de traslado y hospedaje</t>
  </si>
  <si>
    <t xml:space="preserve">* 3700 SERVICIOS DE TRASLADO Y VIÁTICOS </t>
  </si>
  <si>
    <t>3821 Gastos de orden social y cultural</t>
  </si>
  <si>
    <t xml:space="preserve">3852 Gastos de las oficinas de servidores públicos superiores y mandos medios </t>
  </si>
  <si>
    <t>3853 Gastos de representación</t>
  </si>
  <si>
    <t xml:space="preserve">* 3800 SERVICIOS OFICIALES </t>
  </si>
  <si>
    <t>3921 Otros impuestos y derechos</t>
  </si>
  <si>
    <t>3981 Impuesto sobre nóminas</t>
  </si>
  <si>
    <t xml:space="preserve">* 3900 OTROS SERVICIOS GENERALES </t>
  </si>
  <si>
    <t xml:space="preserve">** 3000 Servicios Generales </t>
  </si>
  <si>
    <t>4411 Gastos relacionados con actividades culturales, deportivas y de ayuda extraordinaria</t>
  </si>
  <si>
    <t>4451 Donativos a instituciones sin fines de lucro</t>
  </si>
  <si>
    <t xml:space="preserve">* 4400 AYUDAS SOCIALES </t>
  </si>
  <si>
    <t xml:space="preserve">** 4000 Transferencias, Asignaciones, Subsidios y Otras Ayudas </t>
  </si>
  <si>
    <t>5151 Computadoras y equipo periférico</t>
  </si>
  <si>
    <t>* 5100 MOBILIARIO Y EQUIPO DE ADMINISTRACIÓN</t>
  </si>
  <si>
    <t>5411 Automóviles y camiones</t>
  </si>
  <si>
    <t xml:space="preserve">* 5400 VEHÍCULOS Y EQUIPO DE TRANSPORTE </t>
  </si>
  <si>
    <t>5671 Herramientas y maquinas -herramienta</t>
  </si>
  <si>
    <t>* 5670 HERRAMIENTAS Y MAQUINAS - HERRAMIENTAS</t>
  </si>
  <si>
    <t>** 5000 Bienes Muebles,Inmuebles e Intangibles</t>
  </si>
  <si>
    <t>6221 Edificación no habitacional</t>
  </si>
  <si>
    <t xml:space="preserve">* 6200 OBRA PÚBLICA EN BIENES PROPIOS </t>
  </si>
  <si>
    <t>** 6000 Inversión Pública</t>
  </si>
  <si>
    <t xml:space="preserve">*** Capítulos de Gasto </t>
  </si>
  <si>
    <t>Clasificación Administrativa</t>
  </si>
  <si>
    <t>Importe</t>
  </si>
  <si>
    <t>Órgano Ejecutivo Municipal</t>
  </si>
  <si>
    <t>Otras Entidades Paramunicipales y Organismos</t>
  </si>
  <si>
    <t>Total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</si>
  <si>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</si>
  <si>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</si>
  <si>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</si>
  <si>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</si>
  <si>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</si>
  <si>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</si>
  <si>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</si>
  <si>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</si>
  <si>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Pública y Disminución de Pasivos</t>
  </si>
  <si>
    <t>Programas y Proyectos</t>
  </si>
  <si>
    <t>** E0001 FERIA DE NAVIDAD</t>
  </si>
  <si>
    <t>** E0002 ADMINISTRACIÓN</t>
  </si>
  <si>
    <t xml:space="preserve">** E0003 VENTAS </t>
  </si>
  <si>
    <t xml:space="preserve">** E0004 MANTENIMIENTO </t>
  </si>
  <si>
    <t>** E0005 AVIARIO</t>
  </si>
  <si>
    <t>** E0006 EXPO CABRA</t>
  </si>
  <si>
    <t>** E0007 EVENTOS PATRONATO</t>
  </si>
  <si>
    <t>** E0008 EVENTOS SOCIALES</t>
  </si>
  <si>
    <t>TOTAL</t>
  </si>
  <si>
    <t>Analítico de Plazas</t>
  </si>
  <si>
    <t>Clave puesto</t>
  </si>
  <si>
    <t>Nombre puesto</t>
  </si>
  <si>
    <t>Número plazas autorizadas</t>
  </si>
  <si>
    <t>Unidad responsable</t>
  </si>
  <si>
    <t>Clave percepción</t>
  </si>
  <si>
    <t>Nombre de la percepción</t>
  </si>
  <si>
    <t>DIR-01</t>
  </si>
  <si>
    <t>DIRECTOR GENERAL</t>
  </si>
  <si>
    <t>31120-8501</t>
  </si>
  <si>
    <t>P1</t>
  </si>
  <si>
    <t>SUELDO</t>
  </si>
  <si>
    <t>P2</t>
  </si>
  <si>
    <t>PRIMA VACACIONAL</t>
  </si>
  <si>
    <t>P4</t>
  </si>
  <si>
    <t>AGUINALDO</t>
  </si>
  <si>
    <t>FONDO DE AHORRO</t>
  </si>
  <si>
    <t>DIR-02</t>
  </si>
  <si>
    <t>SECRETARIA "A" NIVEL 2</t>
  </si>
  <si>
    <t>JAF-01</t>
  </si>
  <si>
    <t>JEFATURA "A" NIVEL 2</t>
  </si>
  <si>
    <t>JCM-01</t>
  </si>
  <si>
    <t>JEFATURA "B" NIVEL 2</t>
  </si>
  <si>
    <t>31120-8502</t>
  </si>
  <si>
    <t>JCM-02</t>
  </si>
  <si>
    <t>AUXILIAR "C" NIVEL 4</t>
  </si>
  <si>
    <t>MTO-01</t>
  </si>
  <si>
    <t>JEFATURA "C" NIVEL 2</t>
  </si>
  <si>
    <t>31120-8503</t>
  </si>
  <si>
    <t>MTO-02</t>
  </si>
  <si>
    <t>ENCARGADO "B" NIVEL 3</t>
  </si>
  <si>
    <t>MTO-03</t>
  </si>
  <si>
    <t>AUXILIAR "C" NIVEL 1</t>
  </si>
  <si>
    <t>MTO-04</t>
  </si>
  <si>
    <t>AUXILIAR "C" NIVEL 2</t>
  </si>
  <si>
    <t>AUXILIAR "C" NIVEL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</si>
</sst>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patternFill patternType="solid">
        <fgColor rgb="FF90BAE8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2" fillId="0" borderId="0" xfId="55" applyFont="1" applyBorder="1" applyAlignment="1">
      <alignment vertical="top"/>
      <protection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center"/>
    </xf>
    <xf numFmtId="4" fontId="46" fillId="21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 vertical="center"/>
    </xf>
    <xf numFmtId="4" fontId="48" fillId="35" borderId="10" xfId="0" applyNumberFormat="1" applyFont="1" applyFill="1" applyBorder="1" applyAlignment="1">
      <alignment horizontal="right"/>
    </xf>
    <xf numFmtId="0" fontId="47" fillId="8" borderId="10" xfId="0" applyFont="1" applyFill="1" applyBorder="1" applyAlignment="1">
      <alignment horizontal="left" vertical="center"/>
    </xf>
    <xf numFmtId="4" fontId="47" fillId="8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43" fontId="0" fillId="0" borderId="0" xfId="47" applyFont="1" applyAlignment="1">
      <alignment/>
    </xf>
    <xf numFmtId="43" fontId="44" fillId="0" borderId="0" xfId="47" applyFont="1" applyAlignment="1">
      <alignment/>
    </xf>
    <xf numFmtId="0" fontId="0" fillId="0" borderId="0" xfId="0" applyFill="1" applyBorder="1" applyAlignment="1">
      <alignment/>
    </xf>
    <xf numFmtId="0" fontId="48" fillId="36" borderId="12" xfId="0" applyFont="1" applyFill="1" applyBorder="1" applyAlignment="1">
      <alignment horizontal="center"/>
    </xf>
    <xf numFmtId="0" fontId="48" fillId="37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43" fontId="0" fillId="0" borderId="0" xfId="47" applyFont="1" applyAlignment="1">
      <alignment/>
    </xf>
    <xf numFmtId="43" fontId="46" fillId="0" borderId="0" xfId="47" applyFont="1" applyAlignment="1">
      <alignment/>
    </xf>
    <xf numFmtId="43" fontId="0" fillId="0" borderId="14" xfId="47" applyFont="1" applyFill="1" applyBorder="1" applyAlignment="1">
      <alignment horizontal="right"/>
    </xf>
    <xf numFmtId="43" fontId="44" fillId="0" borderId="14" xfId="47" applyFont="1" applyFill="1" applyBorder="1" applyAlignment="1">
      <alignment horizontal="right"/>
    </xf>
    <xf numFmtId="0" fontId="0" fillId="0" borderId="0" xfId="0" applyAlignment="1">
      <alignment vertical="center"/>
    </xf>
    <xf numFmtId="0" fontId="25" fillId="0" borderId="10" xfId="52" applyFont="1" applyFill="1" applyBorder="1" applyAlignment="1" applyProtection="1">
      <alignment horizontal="center" vertical="center" wrapText="1"/>
      <protection locked="0"/>
    </xf>
    <xf numFmtId="0" fontId="38" fillId="0" borderId="10" xfId="53" applyFont="1" applyFill="1" applyBorder="1" applyAlignment="1" applyProtection="1">
      <alignment horizontal="center" vertical="center"/>
      <protection locked="0"/>
    </xf>
    <xf numFmtId="0" fontId="38" fillId="0" borderId="10" xfId="53" applyFont="1" applyFill="1" applyBorder="1" applyAlignment="1" applyProtection="1">
      <alignment vertical="center"/>
      <protection locked="0"/>
    </xf>
    <xf numFmtId="4" fontId="38" fillId="0" borderId="10" xfId="53" applyNumberFormat="1" applyFont="1" applyFill="1" applyBorder="1" applyAlignment="1" applyProtection="1">
      <alignment vertical="center"/>
      <protection locked="0"/>
    </xf>
    <xf numFmtId="0" fontId="25" fillId="0" borderId="10" xfId="52" applyFont="1" applyFill="1" applyBorder="1" applyAlignment="1" applyProtection="1">
      <alignment horizontal="center" vertical="center"/>
      <protection locked="0"/>
    </xf>
    <xf numFmtId="0" fontId="38" fillId="0" borderId="10" xfId="53" applyFont="1" applyFill="1" applyBorder="1" applyAlignment="1" applyProtection="1">
      <alignment horizontal="center" vertical="center"/>
      <protection locked="0"/>
    </xf>
    <xf numFmtId="0" fontId="25" fillId="0" borderId="10" xfId="52" applyFont="1" applyFill="1" applyBorder="1" applyAlignment="1" applyProtection="1">
      <alignment horizontal="center" vertical="center"/>
      <protection locked="0"/>
    </xf>
    <xf numFmtId="0" fontId="38" fillId="0" borderId="10" xfId="54" applyFill="1" applyBorder="1" applyAlignment="1">
      <alignment vertical="center"/>
      <protection/>
    </xf>
    <xf numFmtId="1" fontId="25" fillId="0" borderId="10" xfId="52" applyNumberFormat="1" applyFont="1" applyFill="1" applyBorder="1" applyAlignment="1" applyProtection="1">
      <alignment vertical="center"/>
      <protection locked="0"/>
    </xf>
    <xf numFmtId="0" fontId="25" fillId="0" borderId="10" xfId="52" applyFont="1" applyFill="1" applyBorder="1" applyAlignment="1" applyProtection="1">
      <alignment vertical="center"/>
      <protection locked="0"/>
    </xf>
    <xf numFmtId="4" fontId="25" fillId="0" borderId="10" xfId="52" applyNumberFormat="1" applyFont="1" applyFill="1" applyBorder="1" applyAlignment="1" applyProtection="1">
      <alignment vertical="center"/>
      <protection locked="0"/>
    </xf>
    <xf numFmtId="0" fontId="24" fillId="38" borderId="15" xfId="52" applyFont="1" applyFill="1" applyBorder="1" applyAlignment="1" applyProtection="1">
      <alignment horizontal="center" vertical="center"/>
      <protection/>
    </xf>
    <xf numFmtId="1" fontId="24" fillId="38" borderId="15" xfId="52" applyNumberFormat="1" applyFont="1" applyFill="1" applyBorder="1" applyAlignment="1" applyProtection="1">
      <alignment horizontal="center" vertical="center"/>
      <protection/>
    </xf>
    <xf numFmtId="4" fontId="24" fillId="38" borderId="15" xfId="52" applyNumberFormat="1" applyFont="1" applyFill="1" applyBorder="1" applyAlignment="1" applyProtection="1">
      <alignment horizontal="center" vertical="center"/>
      <protection/>
    </xf>
    <xf numFmtId="0" fontId="48" fillId="39" borderId="12" xfId="0" applyFont="1" applyFill="1" applyBorder="1" applyAlignment="1">
      <alignment horizontal="center" vertical="center"/>
    </xf>
    <xf numFmtId="0" fontId="48" fillId="40" borderId="1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rmal 3 2" xfId="53"/>
    <cellStyle name="Normal 5" xfId="54"/>
    <cellStyle name="Normal_COG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885825</xdr:colOff>
      <xdr:row>3</xdr:row>
      <xdr:rowOff>180975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38100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857250</xdr:colOff>
      <xdr:row>3</xdr:row>
      <xdr:rowOff>85725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742950</xdr:colOff>
      <xdr:row>3</xdr:row>
      <xdr:rowOff>57150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866775</xdr:colOff>
      <xdr:row>3</xdr:row>
      <xdr:rowOff>57150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</xdr:colOff>
      <xdr:row>3</xdr:row>
      <xdr:rowOff>57150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57421875" style="5" bestFit="1" customWidth="1"/>
    <col min="2" max="2" width="10.8515625" style="5" bestFit="1" customWidth="1"/>
    <col min="3" max="16384" width="11.421875" style="5" customWidth="1"/>
  </cols>
  <sheetData>
    <row r="1" spans="1:2" ht="15">
      <c r="A1" s="4"/>
      <c r="B1" s="4"/>
    </row>
    <row r="2" spans="1:2" ht="16.5">
      <c r="A2" s="1" t="s">
        <v>0</v>
      </c>
      <c r="B2" s="1"/>
    </row>
    <row r="3" spans="1:2" ht="16.5">
      <c r="A3" s="1" t="s">
        <v>1</v>
      </c>
      <c r="B3" s="1"/>
    </row>
    <row r="4" spans="1:2" ht="16.5">
      <c r="A4" s="1" t="s">
        <v>2</v>
      </c>
      <c r="B4" s="1"/>
    </row>
    <row r="5" spans="1:2" ht="16.5">
      <c r="A5" s="2"/>
      <c r="B5" s="2"/>
    </row>
    <row r="6" spans="1:2" ht="15.75" thickBot="1">
      <c r="A6" s="4"/>
      <c r="B6" s="4"/>
    </row>
    <row r="7" spans="1:2" ht="15.75" thickTop="1">
      <c r="A7" s="10" t="s">
        <v>3</v>
      </c>
      <c r="B7" s="10" t="s">
        <v>4</v>
      </c>
    </row>
    <row r="8" spans="1:2" ht="15">
      <c r="A8" s="6" t="s">
        <v>5</v>
      </c>
      <c r="B8" s="7">
        <v>2166816</v>
      </c>
    </row>
    <row r="9" spans="1:2" ht="15">
      <c r="A9" s="13" t="s">
        <v>6</v>
      </c>
      <c r="B9" s="14">
        <f>SUM(B8:B8)</f>
        <v>2166816</v>
      </c>
    </row>
    <row r="10" spans="1:2" ht="15">
      <c r="A10" s="6" t="s">
        <v>7</v>
      </c>
      <c r="B10" s="7">
        <v>845068.28</v>
      </c>
    </row>
    <row r="11" spans="1:2" ht="15">
      <c r="A11" s="13" t="s">
        <v>8</v>
      </c>
      <c r="B11" s="14">
        <f>+B10</f>
        <v>845068.28</v>
      </c>
    </row>
    <row r="12" spans="1:2" ht="15">
      <c r="A12" s="6" t="s">
        <v>9</v>
      </c>
      <c r="B12" s="7">
        <v>55976.08</v>
      </c>
    </row>
    <row r="13" spans="1:2" ht="15">
      <c r="A13" s="6" t="s">
        <v>10</v>
      </c>
      <c r="B13" s="7">
        <v>300946.67</v>
      </c>
    </row>
    <row r="14" spans="1:2" ht="15">
      <c r="A14" s="6" t="s">
        <v>11</v>
      </c>
      <c r="B14" s="7">
        <v>94210</v>
      </c>
    </row>
    <row r="15" spans="1:2" ht="15">
      <c r="A15" s="13" t="s">
        <v>12</v>
      </c>
      <c r="B15" s="14">
        <f>SUM(B12:B14)</f>
        <v>451132.75</v>
      </c>
    </row>
    <row r="16" spans="1:2" ht="15">
      <c r="A16" s="6" t="s">
        <v>13</v>
      </c>
      <c r="B16" s="7">
        <v>241654.09</v>
      </c>
    </row>
    <row r="17" spans="1:2" ht="15">
      <c r="A17" s="6" t="s">
        <v>14</v>
      </c>
      <c r="B17" s="7">
        <v>136140.8</v>
      </c>
    </row>
    <row r="18" spans="1:2" ht="15">
      <c r="A18" s="6" t="s">
        <v>15</v>
      </c>
      <c r="B18" s="7">
        <v>140044.76</v>
      </c>
    </row>
    <row r="19" spans="1:2" ht="15">
      <c r="A19" s="13" t="s">
        <v>16</v>
      </c>
      <c r="B19" s="14">
        <f>SUM(B16:B18)</f>
        <v>517839.65</v>
      </c>
    </row>
    <row r="20" spans="1:2" ht="15">
      <c r="A20" s="6" t="s">
        <v>17</v>
      </c>
      <c r="B20" s="7">
        <v>43336.32</v>
      </c>
    </row>
    <row r="21" spans="1:2" ht="15">
      <c r="A21" s="6" t="s">
        <v>18</v>
      </c>
      <c r="B21" s="7">
        <v>150000</v>
      </c>
    </row>
    <row r="22" spans="1:2" ht="15">
      <c r="A22" s="13" t="s">
        <v>19</v>
      </c>
      <c r="B22" s="14">
        <f>SUM(B20:B21)</f>
        <v>193336.32</v>
      </c>
    </row>
    <row r="23" spans="1:2" ht="15">
      <c r="A23" s="11" t="s">
        <v>20</v>
      </c>
      <c r="B23" s="12">
        <f>+B9+B11+B15+B19+B22</f>
        <v>4174193</v>
      </c>
    </row>
    <row r="24" spans="1:2" ht="15">
      <c r="A24" s="6" t="s">
        <v>21</v>
      </c>
      <c r="B24" s="7">
        <v>40000</v>
      </c>
    </row>
    <row r="25" spans="1:2" ht="15">
      <c r="A25" s="6" t="s">
        <v>22</v>
      </c>
      <c r="B25" s="7">
        <v>16728</v>
      </c>
    </row>
    <row r="26" spans="1:2" ht="15">
      <c r="A26" s="6" t="s">
        <v>23</v>
      </c>
      <c r="B26" s="7">
        <v>16000</v>
      </c>
    </row>
    <row r="27" spans="1:2" ht="15">
      <c r="A27" s="6" t="s">
        <v>24</v>
      </c>
      <c r="B27" s="7">
        <v>30000</v>
      </c>
    </row>
    <row r="28" spans="1:2" ht="15">
      <c r="A28" s="13" t="s">
        <v>25</v>
      </c>
      <c r="B28" s="14">
        <f>SUM(B24:B27)</f>
        <v>102728</v>
      </c>
    </row>
    <row r="29" spans="1:2" ht="15">
      <c r="A29" s="6" t="s">
        <v>26</v>
      </c>
      <c r="B29" s="7">
        <v>482000</v>
      </c>
    </row>
    <row r="30" spans="1:2" ht="15">
      <c r="A30" s="6" t="s">
        <v>27</v>
      </c>
      <c r="B30" s="7">
        <v>30000</v>
      </c>
    </row>
    <row r="31" spans="1:2" ht="15">
      <c r="A31" s="13" t="s">
        <v>28</v>
      </c>
      <c r="B31" s="14">
        <f>SUM(B29:B30)</f>
        <v>512000</v>
      </c>
    </row>
    <row r="32" spans="1:2" ht="15">
      <c r="A32" s="6" t="s">
        <v>29</v>
      </c>
      <c r="B32" s="7">
        <v>10000</v>
      </c>
    </row>
    <row r="33" spans="1:2" ht="15">
      <c r="A33" s="6" t="s">
        <v>30</v>
      </c>
      <c r="B33" s="7">
        <v>15000</v>
      </c>
    </row>
    <row r="34" spans="1:2" ht="15">
      <c r="A34" s="6" t="s">
        <v>31</v>
      </c>
      <c r="B34" s="7">
        <v>30000</v>
      </c>
    </row>
    <row r="35" spans="1:2" ht="15">
      <c r="A35" s="13" t="s">
        <v>32</v>
      </c>
      <c r="B35" s="14">
        <f>SUM(B32:B34)</f>
        <v>55000</v>
      </c>
    </row>
    <row r="36" spans="1:2" ht="15">
      <c r="A36" s="6" t="s">
        <v>33</v>
      </c>
      <c r="B36" s="7">
        <v>114000</v>
      </c>
    </row>
    <row r="37" spans="1:2" ht="15">
      <c r="A37" s="6" t="s">
        <v>34</v>
      </c>
      <c r="B37" s="7">
        <v>25000</v>
      </c>
    </row>
    <row r="38" spans="1:2" ht="15">
      <c r="A38" s="13" t="s">
        <v>35</v>
      </c>
      <c r="B38" s="14">
        <f>+B36+B37</f>
        <v>139000</v>
      </c>
    </row>
    <row r="39" spans="1:2" ht="15">
      <c r="A39" s="6" t="s">
        <v>36</v>
      </c>
      <c r="B39" s="7">
        <v>10000</v>
      </c>
    </row>
    <row r="40" spans="1:2" ht="15">
      <c r="A40" s="6" t="s">
        <v>37</v>
      </c>
      <c r="B40" s="7">
        <v>5000</v>
      </c>
    </row>
    <row r="41" spans="1:2" ht="15">
      <c r="A41" s="6" t="s">
        <v>38</v>
      </c>
      <c r="B41" s="7">
        <v>0</v>
      </c>
    </row>
    <row r="42" spans="1:2" ht="15">
      <c r="A42" s="13" t="s">
        <v>39</v>
      </c>
      <c r="B42" s="14">
        <f>SUM(B39:B41)</f>
        <v>15000</v>
      </c>
    </row>
    <row r="43" spans="1:2" ht="15">
      <c r="A43" s="6" t="s">
        <v>40</v>
      </c>
      <c r="B43" s="7">
        <v>5000</v>
      </c>
    </row>
    <row r="44" spans="1:2" ht="15">
      <c r="A44" s="6" t="s">
        <v>41</v>
      </c>
      <c r="B44" s="7">
        <v>8000</v>
      </c>
    </row>
    <row r="45" spans="1:2" ht="15">
      <c r="A45" s="13" t="s">
        <v>42</v>
      </c>
      <c r="B45" s="14">
        <f>SUM(B43:B44)</f>
        <v>13000</v>
      </c>
    </row>
    <row r="46" spans="1:2" ht="15">
      <c r="A46" s="11" t="s">
        <v>43</v>
      </c>
      <c r="B46" s="12">
        <f>+B28+B31+B35+B38+B42+B45</f>
        <v>836728</v>
      </c>
    </row>
    <row r="47" spans="1:2" ht="15">
      <c r="A47" s="6" t="s">
        <v>44</v>
      </c>
      <c r="B47" s="7">
        <v>670000</v>
      </c>
    </row>
    <row r="48" spans="1:2" ht="15">
      <c r="A48" s="6" t="s">
        <v>45</v>
      </c>
      <c r="B48" s="7">
        <v>40000</v>
      </c>
    </row>
    <row r="49" spans="1:2" ht="15">
      <c r="A49" s="6" t="s">
        <v>46</v>
      </c>
      <c r="B49" s="7">
        <v>50000</v>
      </c>
    </row>
    <row r="50" spans="1:2" ht="15">
      <c r="A50" s="6" t="s">
        <v>47</v>
      </c>
      <c r="B50" s="7">
        <v>9000</v>
      </c>
    </row>
    <row r="51" spans="1:2" ht="15">
      <c r="A51" s="6" t="s">
        <v>48</v>
      </c>
      <c r="B51" s="7">
        <v>184000</v>
      </c>
    </row>
    <row r="52" spans="1:2" ht="15">
      <c r="A52" s="13" t="s">
        <v>49</v>
      </c>
      <c r="B52" s="14">
        <f>SUM(B47:B51)</f>
        <v>953000</v>
      </c>
    </row>
    <row r="53" spans="1:2" ht="15">
      <c r="A53" s="6" t="s">
        <v>50</v>
      </c>
      <c r="B53" s="7">
        <v>70000</v>
      </c>
    </row>
    <row r="54" spans="1:2" ht="15">
      <c r="A54" s="6" t="s">
        <v>51</v>
      </c>
      <c r="B54" s="7">
        <v>594104</v>
      </c>
    </row>
    <row r="55" spans="1:2" ht="15">
      <c r="A55" s="13" t="s">
        <v>52</v>
      </c>
      <c r="B55" s="14">
        <f>SUM(B53:B54)</f>
        <v>664104</v>
      </c>
    </row>
    <row r="56" spans="1:2" ht="15">
      <c r="A56" s="6" t="s">
        <v>53</v>
      </c>
      <c r="B56" s="7">
        <v>150000</v>
      </c>
    </row>
    <row r="57" spans="1:2" ht="15">
      <c r="A57" s="6" t="s">
        <v>54</v>
      </c>
      <c r="B57" s="7">
        <v>8000000</v>
      </c>
    </row>
    <row r="58" spans="1:2" ht="15">
      <c r="A58" s="6" t="s">
        <v>55</v>
      </c>
      <c r="B58" s="7">
        <v>40000</v>
      </c>
    </row>
    <row r="59" spans="1:2" ht="15">
      <c r="A59" s="6" t="s">
        <v>56</v>
      </c>
      <c r="B59" s="7">
        <v>2015408</v>
      </c>
    </row>
    <row r="60" spans="1:2" ht="15">
      <c r="A60" s="6" t="s">
        <v>57</v>
      </c>
      <c r="B60" s="7">
        <v>1079000</v>
      </c>
    </row>
    <row r="61" spans="1:2" ht="15">
      <c r="A61" s="13" t="s">
        <v>58</v>
      </c>
      <c r="B61" s="14">
        <f>SUM(B56:B60)</f>
        <v>11284408</v>
      </c>
    </row>
    <row r="62" spans="1:2" ht="15">
      <c r="A62" s="6" t="s">
        <v>59</v>
      </c>
      <c r="B62" s="7">
        <v>32000</v>
      </c>
    </row>
    <row r="63" spans="1:2" ht="15">
      <c r="A63" s="6" t="s">
        <v>60</v>
      </c>
      <c r="B63" s="7">
        <v>80000</v>
      </c>
    </row>
    <row r="64" spans="1:2" ht="15">
      <c r="A64" s="6" t="s">
        <v>61</v>
      </c>
      <c r="B64" s="7">
        <v>12000</v>
      </c>
    </row>
    <row r="65" spans="1:2" ht="15">
      <c r="A65" s="6" t="s">
        <v>62</v>
      </c>
      <c r="B65" s="7">
        <v>23000</v>
      </c>
    </row>
    <row r="66" spans="1:2" ht="15">
      <c r="A66" s="6" t="s">
        <v>63</v>
      </c>
      <c r="B66" s="7">
        <v>20000</v>
      </c>
    </row>
    <row r="67" spans="1:2" ht="15">
      <c r="A67" s="13" t="s">
        <v>64</v>
      </c>
      <c r="B67" s="14">
        <f>SUM(B62:B66)</f>
        <v>167000</v>
      </c>
    </row>
    <row r="68" spans="1:2" ht="15">
      <c r="A68" s="6" t="s">
        <v>65</v>
      </c>
      <c r="B68" s="7">
        <v>2243200</v>
      </c>
    </row>
    <row r="69" spans="1:2" ht="15">
      <c r="A69" s="6" t="s">
        <v>66</v>
      </c>
      <c r="B69" s="7">
        <v>5000</v>
      </c>
    </row>
    <row r="70" spans="1:2" ht="15">
      <c r="A70" s="6" t="s">
        <v>67</v>
      </c>
      <c r="B70" s="7">
        <v>50000</v>
      </c>
    </row>
    <row r="71" spans="1:2" ht="15">
      <c r="A71" s="6" t="s">
        <v>68</v>
      </c>
      <c r="B71" s="7">
        <v>20000</v>
      </c>
    </row>
    <row r="72" spans="1:2" ht="15">
      <c r="A72" s="6" t="s">
        <v>69</v>
      </c>
      <c r="B72" s="7">
        <v>180000</v>
      </c>
    </row>
    <row r="73" spans="1:2" ht="15">
      <c r="A73" s="6" t="s">
        <v>70</v>
      </c>
      <c r="B73" s="7">
        <v>22000</v>
      </c>
    </row>
    <row r="74" spans="1:2" ht="15">
      <c r="A74" s="13" t="s">
        <v>71</v>
      </c>
      <c r="B74" s="14">
        <f>SUM(B68:B73)</f>
        <v>2520200</v>
      </c>
    </row>
    <row r="75" spans="1:2" ht="15">
      <c r="A75" s="6" t="s">
        <v>72</v>
      </c>
      <c r="B75" s="8">
        <v>20000</v>
      </c>
    </row>
    <row r="76" spans="1:2" ht="15">
      <c r="A76" s="6" t="s">
        <v>73</v>
      </c>
      <c r="B76" s="7">
        <v>1959720</v>
      </c>
    </row>
    <row r="77" spans="1:2" ht="15">
      <c r="A77" s="6" t="s">
        <v>74</v>
      </c>
      <c r="B77" s="7">
        <v>40000</v>
      </c>
    </row>
    <row r="78" spans="1:2" ht="15">
      <c r="A78" s="6" t="s">
        <v>75</v>
      </c>
      <c r="B78" s="7">
        <v>30000</v>
      </c>
    </row>
    <row r="79" spans="1:2" ht="15">
      <c r="A79" s="6" t="s">
        <v>76</v>
      </c>
      <c r="B79" s="7">
        <v>6000</v>
      </c>
    </row>
    <row r="80" spans="1:2" ht="15">
      <c r="A80" s="13" t="s">
        <v>77</v>
      </c>
      <c r="B80" s="14">
        <f>SUM(B75:B79)</f>
        <v>2055720</v>
      </c>
    </row>
    <row r="81" spans="1:2" ht="15">
      <c r="A81" s="6" t="s">
        <v>78</v>
      </c>
      <c r="B81" s="7">
        <v>16000</v>
      </c>
    </row>
    <row r="82" spans="1:2" ht="15">
      <c r="A82" s="6" t="s">
        <v>79</v>
      </c>
      <c r="B82" s="7">
        <v>105000</v>
      </c>
    </row>
    <row r="83" spans="1:2" ht="15">
      <c r="A83" s="6" t="s">
        <v>80</v>
      </c>
      <c r="B83" s="7">
        <v>15000</v>
      </c>
    </row>
    <row r="84" spans="1:2" ht="15">
      <c r="A84" s="13" t="s">
        <v>81</v>
      </c>
      <c r="B84" s="14">
        <f>SUM(B81:B83)</f>
        <v>136000</v>
      </c>
    </row>
    <row r="85" spans="1:2" ht="15">
      <c r="A85" s="6" t="s">
        <v>82</v>
      </c>
      <c r="B85" s="7">
        <v>20824949</v>
      </c>
    </row>
    <row r="86" spans="1:2" ht="15">
      <c r="A86" s="3" t="s">
        <v>83</v>
      </c>
      <c r="B86" s="7">
        <v>65000</v>
      </c>
    </row>
    <row r="87" spans="1:2" ht="15">
      <c r="A87" s="6" t="s">
        <v>84</v>
      </c>
      <c r="B87" s="7">
        <v>50000</v>
      </c>
    </row>
    <row r="88" spans="1:2" ht="15">
      <c r="A88" s="13" t="s">
        <v>85</v>
      </c>
      <c r="B88" s="14">
        <f>SUM(B85:B87)</f>
        <v>20939949</v>
      </c>
    </row>
    <row r="89" spans="1:2" ht="15">
      <c r="A89" s="6" t="s">
        <v>86</v>
      </c>
      <c r="B89" s="7">
        <v>20000</v>
      </c>
    </row>
    <row r="90" spans="1:2" ht="15">
      <c r="A90" s="6" t="s">
        <v>87</v>
      </c>
      <c r="B90" s="7">
        <v>66089</v>
      </c>
    </row>
    <row r="91" spans="1:2" ht="15">
      <c r="A91" s="13" t="s">
        <v>88</v>
      </c>
      <c r="B91" s="14">
        <f>+B89+B90</f>
        <v>86089</v>
      </c>
    </row>
    <row r="92" spans="1:2" ht="15">
      <c r="A92" s="11" t="s">
        <v>89</v>
      </c>
      <c r="B92" s="12">
        <f>+B52+B55+B61+B67+B74+B80+B84+B88+B91</f>
        <v>38806470</v>
      </c>
    </row>
    <row r="93" spans="1:2" ht="15">
      <c r="A93" s="6" t="s">
        <v>90</v>
      </c>
      <c r="B93" s="7">
        <v>120000</v>
      </c>
    </row>
    <row r="94" spans="1:2" ht="15">
      <c r="A94" s="6" t="s">
        <v>91</v>
      </c>
      <c r="B94" s="7">
        <v>100000</v>
      </c>
    </row>
    <row r="95" spans="1:2" ht="15">
      <c r="A95" s="13" t="s">
        <v>92</v>
      </c>
      <c r="B95" s="14">
        <f>SUM(B93:B94)</f>
        <v>220000</v>
      </c>
    </row>
    <row r="96" spans="1:2" ht="15">
      <c r="A96" s="11" t="s">
        <v>93</v>
      </c>
      <c r="B96" s="12">
        <f>+B95</f>
        <v>220000</v>
      </c>
    </row>
    <row r="97" spans="1:2" ht="15">
      <c r="A97" s="6" t="s">
        <v>94</v>
      </c>
      <c r="B97" s="7">
        <v>40000</v>
      </c>
    </row>
    <row r="98" spans="1:2" ht="15">
      <c r="A98" s="13" t="s">
        <v>95</v>
      </c>
      <c r="B98" s="14">
        <f>SUM(B97:B97)</f>
        <v>40000</v>
      </c>
    </row>
    <row r="99" spans="1:2" ht="15">
      <c r="A99" s="6" t="s">
        <v>96</v>
      </c>
      <c r="B99" s="7">
        <v>185000</v>
      </c>
    </row>
    <row r="100" spans="1:2" ht="15">
      <c r="A100" s="13" t="s">
        <v>97</v>
      </c>
      <c r="B100" s="14">
        <f>+B99</f>
        <v>185000</v>
      </c>
    </row>
    <row r="101" spans="1:2" ht="15">
      <c r="A101" s="3" t="s">
        <v>98</v>
      </c>
      <c r="B101" s="9">
        <v>20000</v>
      </c>
    </row>
    <row r="102" spans="1:2" ht="15">
      <c r="A102" s="13" t="s">
        <v>99</v>
      </c>
      <c r="B102" s="14">
        <f>+B101</f>
        <v>20000</v>
      </c>
    </row>
    <row r="103" spans="1:2" ht="15">
      <c r="A103" s="11" t="s">
        <v>100</v>
      </c>
      <c r="B103" s="12">
        <f>+B98+B100+B102</f>
        <v>245000</v>
      </c>
    </row>
    <row r="104" spans="1:2" ht="15">
      <c r="A104" s="6" t="s">
        <v>101</v>
      </c>
      <c r="B104" s="7">
        <v>41000000</v>
      </c>
    </row>
    <row r="105" spans="1:2" ht="15">
      <c r="A105" s="13" t="s">
        <v>102</v>
      </c>
      <c r="B105" s="14">
        <f>SUM(B104:B104)</f>
        <v>41000000</v>
      </c>
    </row>
    <row r="106" spans="1:2" ht="15">
      <c r="A106" s="11" t="s">
        <v>103</v>
      </c>
      <c r="B106" s="12">
        <f>+B105</f>
        <v>41000000</v>
      </c>
    </row>
    <row r="107" spans="1:2" ht="15">
      <c r="A107" s="11" t="s">
        <v>104</v>
      </c>
      <c r="B107" s="12">
        <f>+B23+B46+B92+B96+B106+B103</f>
        <v>85282391</v>
      </c>
    </row>
  </sheetData>
  <sheetProtection/>
  <autoFilter ref="A7:B107"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5" sqref="A5:B5"/>
    </sheetView>
  </sheetViews>
  <sheetFormatPr defaultColWidth="11.421875" defaultRowHeight="15"/>
  <cols>
    <col min="1" max="1" width="63.421875" style="5" customWidth="1"/>
    <col min="2" max="2" width="15.28125" style="5" customWidth="1"/>
    <col min="3" max="16384" width="11.421875" style="5" customWidth="1"/>
  </cols>
  <sheetData>
    <row r="1" ht="15"/>
    <row r="2" spans="1:2" ht="16.5">
      <c r="A2" s="1" t="s">
        <v>0</v>
      </c>
      <c r="B2" s="1"/>
    </row>
    <row r="3" spans="1:2" ht="16.5">
      <c r="A3" s="1" t="s">
        <v>1</v>
      </c>
      <c r="B3" s="1"/>
    </row>
    <row r="4" spans="1:2" ht="17.25" thickBot="1">
      <c r="A4" s="2"/>
      <c r="B4" s="2"/>
    </row>
    <row r="5" spans="1:2" ht="15.75" thickTop="1">
      <c r="A5" s="10" t="s">
        <v>105</v>
      </c>
      <c r="B5" s="10" t="s">
        <v>106</v>
      </c>
    </row>
    <row r="6" spans="1:2" ht="15">
      <c r="A6" s="5" t="s">
        <v>107</v>
      </c>
      <c r="B6" s="16">
        <v>85282391</v>
      </c>
    </row>
    <row r="7" spans="1:2" ht="15">
      <c r="A7" s="5" t="s">
        <v>108</v>
      </c>
      <c r="B7" s="16">
        <v>0</v>
      </c>
    </row>
    <row r="8" spans="1:2" ht="15">
      <c r="A8" s="15" t="s">
        <v>109</v>
      </c>
      <c r="B8" s="17">
        <f>+B6+B7</f>
        <v>85282391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6.8515625" style="5" customWidth="1"/>
    <col min="2" max="2" width="27.57421875" style="16" customWidth="1"/>
    <col min="3" max="16384" width="11.421875" style="5" customWidth="1"/>
  </cols>
  <sheetData>
    <row r="1" ht="15"/>
    <row r="2" spans="1:2" ht="16.5">
      <c r="A2" s="1" t="s">
        <v>0</v>
      </c>
      <c r="B2" s="1"/>
    </row>
    <row r="3" spans="1:2" ht="16.5">
      <c r="A3" s="1" t="s">
        <v>1</v>
      </c>
      <c r="B3" s="1"/>
    </row>
    <row r="4" spans="1:2" ht="17.25" thickBot="1">
      <c r="A4" s="2"/>
      <c r="B4" s="2"/>
    </row>
    <row r="5" spans="1:2" ht="15.75" thickTop="1">
      <c r="A5" s="10" t="s">
        <v>110</v>
      </c>
      <c r="B5" s="10" t="s">
        <v>106</v>
      </c>
    </row>
    <row r="6" spans="1:2" ht="15">
      <c r="A6" s="5" t="s">
        <v>111</v>
      </c>
      <c r="B6" s="16">
        <v>0</v>
      </c>
    </row>
    <row r="7" spans="1:2" ht="15">
      <c r="A7" s="5" t="s">
        <v>112</v>
      </c>
      <c r="B7" s="16">
        <v>85282391</v>
      </c>
    </row>
    <row r="8" spans="1:2" ht="15">
      <c r="A8" s="18" t="s">
        <v>113</v>
      </c>
      <c r="B8" s="16">
        <v>0</v>
      </c>
    </row>
    <row r="9" spans="1:2" ht="15">
      <c r="A9" s="18" t="s">
        <v>114</v>
      </c>
      <c r="B9" s="16">
        <v>0</v>
      </c>
    </row>
    <row r="10" spans="1:2" ht="15">
      <c r="A10" s="15" t="s">
        <v>109</v>
      </c>
      <c r="B10" s="17">
        <f>+B6+B7+B8+B9</f>
        <v>85282391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62.28125" style="0" customWidth="1"/>
    <col min="2" max="2" width="15.57421875" style="0" customWidth="1"/>
  </cols>
  <sheetData>
    <row r="2" spans="1:2" ht="16.5">
      <c r="A2" s="1" t="s">
        <v>0</v>
      </c>
      <c r="B2" s="1"/>
    </row>
    <row r="3" spans="1:2" ht="16.5">
      <c r="A3" s="1" t="s">
        <v>1</v>
      </c>
      <c r="B3" s="1"/>
    </row>
    <row r="4" spans="1:2" ht="17.25" thickBot="1">
      <c r="A4" s="2"/>
      <c r="B4" s="2"/>
    </row>
    <row r="5" spans="1:2" ht="15.75" thickTop="1">
      <c r="A5" s="10" t="s">
        <v>115</v>
      </c>
      <c r="B5" s="10" t="s">
        <v>4</v>
      </c>
    </row>
    <row r="6" spans="1:2" ht="15">
      <c r="A6" s="5" t="s">
        <v>116</v>
      </c>
      <c r="B6" s="16">
        <v>44037391</v>
      </c>
    </row>
    <row r="7" spans="1:2" ht="15">
      <c r="A7" s="5" t="s">
        <v>117</v>
      </c>
      <c r="B7" s="16">
        <v>41245000</v>
      </c>
    </row>
    <row r="8" spans="1:2" ht="15">
      <c r="A8" s="18" t="s">
        <v>118</v>
      </c>
      <c r="B8" s="16">
        <v>0</v>
      </c>
    </row>
    <row r="9" spans="1:2" ht="15">
      <c r="A9" s="15" t="s">
        <v>109</v>
      </c>
      <c r="B9" s="17">
        <v>85282391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55.7109375" style="0" customWidth="1"/>
    <col min="2" max="2" width="23.28125" style="23" customWidth="1"/>
  </cols>
  <sheetData>
    <row r="1" ht="15"/>
    <row r="2" spans="1:2" ht="16.5">
      <c r="A2" s="1" t="s">
        <v>0</v>
      </c>
      <c r="B2" s="1"/>
    </row>
    <row r="3" spans="1:2" ht="16.5">
      <c r="A3" s="1" t="s">
        <v>1</v>
      </c>
      <c r="B3" s="1"/>
    </row>
    <row r="4" ht="15.75" thickBot="1"/>
    <row r="5" spans="1:2" ht="15.75" thickTop="1">
      <c r="A5" s="19" t="s">
        <v>119</v>
      </c>
      <c r="B5" s="20"/>
    </row>
    <row r="6" spans="1:2" ht="15">
      <c r="A6" s="4"/>
      <c r="B6" s="24"/>
    </row>
    <row r="7" spans="1:2" ht="15">
      <c r="A7" s="22" t="s">
        <v>120</v>
      </c>
      <c r="B7" s="25">
        <v>24021183</v>
      </c>
    </row>
    <row r="8" spans="1:2" ht="15">
      <c r="A8" s="22" t="s">
        <v>121</v>
      </c>
      <c r="B8" s="25">
        <v>52445081</v>
      </c>
    </row>
    <row r="9" spans="1:2" ht="15">
      <c r="A9" s="22" t="s">
        <v>122</v>
      </c>
      <c r="B9" s="25">
        <v>763206</v>
      </c>
    </row>
    <row r="10" spans="1:2" ht="15">
      <c r="A10" s="22" t="s">
        <v>123</v>
      </c>
      <c r="B10" s="25">
        <v>2459182</v>
      </c>
    </row>
    <row r="11" spans="1:2" ht="15">
      <c r="A11" s="22" t="s">
        <v>124</v>
      </c>
      <c r="B11" s="25">
        <v>161939</v>
      </c>
    </row>
    <row r="12" spans="1:2" ht="15">
      <c r="A12" s="22" t="s">
        <v>125</v>
      </c>
      <c r="B12" s="25">
        <v>1691800</v>
      </c>
    </row>
    <row r="13" spans="1:2" ht="15">
      <c r="A13" s="22" t="s">
        <v>126</v>
      </c>
      <c r="B13" s="25">
        <v>3400000</v>
      </c>
    </row>
    <row r="14" spans="1:2" ht="15">
      <c r="A14" s="22" t="s">
        <v>127</v>
      </c>
      <c r="B14" s="25">
        <v>340000</v>
      </c>
    </row>
    <row r="15" spans="1:2" ht="15">
      <c r="A15" s="21" t="s">
        <v>128</v>
      </c>
      <c r="B15" s="26">
        <f>SUM(B7:B14)</f>
        <v>85282391</v>
      </c>
    </row>
  </sheetData>
  <sheetProtection/>
  <mergeCells count="3">
    <mergeCell ref="A5:B5"/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1.28125" style="27" bestFit="1" customWidth="1"/>
    <col min="2" max="2" width="19.00390625" style="27" bestFit="1" customWidth="1"/>
    <col min="3" max="3" width="22.57421875" style="27" bestFit="1" customWidth="1"/>
    <col min="4" max="4" width="16.8515625" style="27" bestFit="1" customWidth="1"/>
    <col min="5" max="5" width="14.57421875" style="27" bestFit="1" customWidth="1"/>
    <col min="6" max="6" width="20.8515625" style="27" bestFit="1" customWidth="1"/>
    <col min="7" max="7" width="11.57421875" style="27" customWidth="1"/>
    <col min="8" max="16384" width="11.421875" style="27" customWidth="1"/>
  </cols>
  <sheetData>
    <row r="1" ht="15"/>
    <row r="2" spans="1:7" ht="16.5">
      <c r="A2" s="1" t="s">
        <v>0</v>
      </c>
      <c r="B2" s="1"/>
      <c r="C2" s="1"/>
      <c r="D2" s="1"/>
      <c r="E2" s="1"/>
      <c r="F2" s="1"/>
      <c r="G2" s="1"/>
    </row>
    <row r="3" spans="1:7" ht="16.5">
      <c r="A3" s="1" t="s">
        <v>1</v>
      </c>
      <c r="B3" s="1"/>
      <c r="C3" s="1"/>
      <c r="D3" s="1"/>
      <c r="E3" s="1"/>
      <c r="F3" s="1"/>
      <c r="G3" s="1"/>
    </row>
    <row r="4" ht="15.75" thickBot="1"/>
    <row r="5" spans="1:7" ht="15.75" thickTop="1">
      <c r="A5" s="42" t="s">
        <v>129</v>
      </c>
      <c r="B5" s="43"/>
      <c r="C5" s="43"/>
      <c r="D5" s="43"/>
      <c r="E5" s="43"/>
      <c r="F5" s="43"/>
      <c r="G5" s="43"/>
    </row>
    <row r="6" spans="1:7" ht="15">
      <c r="A6" s="39" t="s">
        <v>130</v>
      </c>
      <c r="B6" s="39" t="s">
        <v>131</v>
      </c>
      <c r="C6" s="40" t="s">
        <v>132</v>
      </c>
      <c r="D6" s="39" t="s">
        <v>133</v>
      </c>
      <c r="E6" s="39" t="s">
        <v>134</v>
      </c>
      <c r="F6" s="39" t="s">
        <v>135</v>
      </c>
      <c r="G6" s="41" t="s">
        <v>106</v>
      </c>
    </row>
    <row r="7" spans="1:7" ht="15">
      <c r="A7" s="28" t="s">
        <v>136</v>
      </c>
      <c r="B7" s="29" t="s">
        <v>137</v>
      </c>
      <c r="C7" s="29">
        <v>1</v>
      </c>
      <c r="D7" s="29" t="s">
        <v>138</v>
      </c>
      <c r="E7" s="30" t="s">
        <v>139</v>
      </c>
      <c r="F7" s="30" t="s">
        <v>140</v>
      </c>
      <c r="G7" s="31">
        <v>47720</v>
      </c>
    </row>
    <row r="8" spans="1:7" ht="15">
      <c r="A8" s="28"/>
      <c r="B8" s="29"/>
      <c r="C8" s="29"/>
      <c r="D8" s="29"/>
      <c r="E8" s="30" t="s">
        <v>141</v>
      </c>
      <c r="F8" s="30" t="s">
        <v>142</v>
      </c>
      <c r="G8" s="31">
        <v>14793.200000000003</v>
      </c>
    </row>
    <row r="9" spans="1:7" ht="15">
      <c r="A9" s="28"/>
      <c r="B9" s="29"/>
      <c r="C9" s="29"/>
      <c r="D9" s="29"/>
      <c r="E9" s="30" t="s">
        <v>143</v>
      </c>
      <c r="F9" s="30" t="s">
        <v>144</v>
      </c>
      <c r="G9" s="31">
        <v>79533.33333333334</v>
      </c>
    </row>
    <row r="10" spans="1:7" ht="15">
      <c r="A10" s="32"/>
      <c r="B10" s="33"/>
      <c r="C10" s="33"/>
      <c r="D10" s="33"/>
      <c r="E10" s="30"/>
      <c r="F10" s="30" t="s">
        <v>145</v>
      </c>
      <c r="G10" s="31">
        <v>890.7733333333334</v>
      </c>
    </row>
    <row r="11" spans="1:7" ht="15">
      <c r="A11" s="34" t="s">
        <v>146</v>
      </c>
      <c r="B11" s="29" t="s">
        <v>147</v>
      </c>
      <c r="C11" s="29">
        <v>1</v>
      </c>
      <c r="D11" s="29" t="s">
        <v>138</v>
      </c>
      <c r="E11" s="30" t="s">
        <v>139</v>
      </c>
      <c r="F11" s="30" t="s">
        <v>140</v>
      </c>
      <c r="G11" s="31">
        <v>16292</v>
      </c>
    </row>
    <row r="12" spans="1:7" ht="15">
      <c r="A12" s="34"/>
      <c r="B12" s="29"/>
      <c r="C12" s="29"/>
      <c r="D12" s="29"/>
      <c r="E12" s="30" t="s">
        <v>141</v>
      </c>
      <c r="F12" s="30" t="s">
        <v>142</v>
      </c>
      <c r="G12" s="31">
        <v>5050.52</v>
      </c>
    </row>
    <row r="13" spans="1:7" ht="15">
      <c r="A13" s="34"/>
      <c r="B13" s="29"/>
      <c r="C13" s="29"/>
      <c r="D13" s="29"/>
      <c r="E13" s="30" t="s">
        <v>143</v>
      </c>
      <c r="F13" s="30" t="s">
        <v>144</v>
      </c>
      <c r="G13" s="31">
        <v>27153.33</v>
      </c>
    </row>
    <row r="14" spans="1:7" ht="15">
      <c r="A14" s="32"/>
      <c r="B14" s="33"/>
      <c r="C14" s="33"/>
      <c r="D14" s="33"/>
      <c r="E14" s="30"/>
      <c r="F14" s="30" t="s">
        <v>145</v>
      </c>
      <c r="G14" s="31">
        <f>+G11*0.02</f>
        <v>325.84000000000003</v>
      </c>
    </row>
    <row r="15" spans="1:7" ht="15">
      <c r="A15" s="34" t="s">
        <v>148</v>
      </c>
      <c r="B15" s="29" t="s">
        <v>149</v>
      </c>
      <c r="C15" s="29">
        <v>1</v>
      </c>
      <c r="D15" s="29" t="s">
        <v>138</v>
      </c>
      <c r="E15" s="30" t="s">
        <v>139</v>
      </c>
      <c r="F15" s="30" t="s">
        <v>140</v>
      </c>
      <c r="G15" s="31">
        <v>29161</v>
      </c>
    </row>
    <row r="16" spans="1:7" ht="15">
      <c r="A16" s="34"/>
      <c r="B16" s="29"/>
      <c r="C16" s="29"/>
      <c r="D16" s="29"/>
      <c r="E16" s="30" t="s">
        <v>141</v>
      </c>
      <c r="F16" s="30" t="s">
        <v>142</v>
      </c>
      <c r="G16" s="31">
        <v>9039.91</v>
      </c>
    </row>
    <row r="17" spans="1:7" ht="15">
      <c r="A17" s="34"/>
      <c r="B17" s="29"/>
      <c r="C17" s="29"/>
      <c r="D17" s="29"/>
      <c r="E17" s="30" t="s">
        <v>143</v>
      </c>
      <c r="F17" s="30" t="s">
        <v>144</v>
      </c>
      <c r="G17" s="31">
        <v>48601.67</v>
      </c>
    </row>
    <row r="18" spans="1:7" ht="15">
      <c r="A18" s="32"/>
      <c r="B18" s="33"/>
      <c r="C18" s="33"/>
      <c r="D18" s="33"/>
      <c r="E18" s="30"/>
      <c r="F18" s="30" t="s">
        <v>145</v>
      </c>
      <c r="G18" s="31">
        <f>+G15*0.02</f>
        <v>583.22</v>
      </c>
    </row>
    <row r="19" spans="1:7" ht="15">
      <c r="A19" s="34" t="s">
        <v>150</v>
      </c>
      <c r="B19" s="29" t="s">
        <v>151</v>
      </c>
      <c r="C19" s="29">
        <v>1</v>
      </c>
      <c r="D19" s="29" t="s">
        <v>152</v>
      </c>
      <c r="E19" s="30" t="s">
        <v>139</v>
      </c>
      <c r="F19" s="30" t="s">
        <v>140</v>
      </c>
      <c r="G19" s="31">
        <v>19019</v>
      </c>
    </row>
    <row r="20" spans="1:7" ht="15">
      <c r="A20" s="34"/>
      <c r="B20" s="29"/>
      <c r="C20" s="29"/>
      <c r="D20" s="29"/>
      <c r="E20" s="30" t="s">
        <v>141</v>
      </c>
      <c r="F20" s="30" t="s">
        <v>142</v>
      </c>
      <c r="G20" s="31">
        <v>5895.89</v>
      </c>
    </row>
    <row r="21" spans="1:7" ht="15">
      <c r="A21" s="34"/>
      <c r="B21" s="29"/>
      <c r="C21" s="29"/>
      <c r="D21" s="29"/>
      <c r="E21" s="30" t="s">
        <v>143</v>
      </c>
      <c r="F21" s="30" t="s">
        <v>144</v>
      </c>
      <c r="G21" s="31">
        <v>31698.33</v>
      </c>
    </row>
    <row r="22" spans="1:7" ht="15">
      <c r="A22" s="32"/>
      <c r="B22" s="33"/>
      <c r="C22" s="33"/>
      <c r="D22" s="33"/>
      <c r="E22" s="30"/>
      <c r="F22" s="30" t="s">
        <v>145</v>
      </c>
      <c r="G22" s="31">
        <f>+G19*0.02</f>
        <v>380.38</v>
      </c>
    </row>
    <row r="23" spans="1:7" ht="15">
      <c r="A23" s="34" t="s">
        <v>153</v>
      </c>
      <c r="B23" s="29" t="s">
        <v>154</v>
      </c>
      <c r="C23" s="29">
        <v>1</v>
      </c>
      <c r="D23" s="29" t="s">
        <v>152</v>
      </c>
      <c r="E23" s="30" t="s">
        <v>139</v>
      </c>
      <c r="F23" s="30" t="s">
        <v>140</v>
      </c>
      <c r="G23" s="31">
        <v>6593</v>
      </c>
    </row>
    <row r="24" spans="1:7" ht="15">
      <c r="A24" s="34"/>
      <c r="B24" s="29"/>
      <c r="C24" s="29"/>
      <c r="D24" s="29"/>
      <c r="E24" s="30" t="s">
        <v>141</v>
      </c>
      <c r="F24" s="30" t="s">
        <v>142</v>
      </c>
      <c r="G24" s="31">
        <v>2043.83</v>
      </c>
    </row>
    <row r="25" spans="1:7" ht="15">
      <c r="A25" s="34"/>
      <c r="B25" s="29"/>
      <c r="C25" s="29"/>
      <c r="D25" s="29"/>
      <c r="E25" s="30" t="s">
        <v>143</v>
      </c>
      <c r="F25" s="30" t="s">
        <v>144</v>
      </c>
      <c r="G25" s="31">
        <v>10988.33</v>
      </c>
    </row>
    <row r="26" spans="1:7" ht="15">
      <c r="A26" s="32"/>
      <c r="B26" s="33"/>
      <c r="C26" s="33"/>
      <c r="D26" s="33"/>
      <c r="E26" s="30"/>
      <c r="F26" s="30" t="s">
        <v>145</v>
      </c>
      <c r="G26" s="31">
        <f>+G23*0.02</f>
        <v>131.86</v>
      </c>
    </row>
    <row r="27" spans="1:7" ht="15">
      <c r="A27" s="34" t="s">
        <v>155</v>
      </c>
      <c r="B27" s="29" t="s">
        <v>156</v>
      </c>
      <c r="C27" s="29">
        <v>1</v>
      </c>
      <c r="D27" s="29" t="s">
        <v>157</v>
      </c>
      <c r="E27" s="30" t="s">
        <v>139</v>
      </c>
      <c r="F27" s="30" t="s">
        <v>140</v>
      </c>
      <c r="G27" s="31">
        <v>15215</v>
      </c>
    </row>
    <row r="28" spans="1:7" ht="15">
      <c r="A28" s="34"/>
      <c r="B28" s="29"/>
      <c r="C28" s="29"/>
      <c r="D28" s="29"/>
      <c r="E28" s="30" t="s">
        <v>141</v>
      </c>
      <c r="F28" s="30" t="s">
        <v>142</v>
      </c>
      <c r="G28" s="31">
        <v>4716.65</v>
      </c>
    </row>
    <row r="29" spans="1:7" ht="15">
      <c r="A29" s="34"/>
      <c r="B29" s="29"/>
      <c r="C29" s="29"/>
      <c r="D29" s="29"/>
      <c r="E29" s="30" t="s">
        <v>143</v>
      </c>
      <c r="F29" s="30" t="s">
        <v>144</v>
      </c>
      <c r="G29" s="31">
        <v>25358.33</v>
      </c>
    </row>
    <row r="30" spans="1:7" ht="15">
      <c r="A30" s="32"/>
      <c r="B30" s="33"/>
      <c r="C30" s="33"/>
      <c r="D30" s="33"/>
      <c r="E30" s="30"/>
      <c r="F30" s="30" t="s">
        <v>145</v>
      </c>
      <c r="G30" s="31">
        <f>+G27*0.02</f>
        <v>304.3</v>
      </c>
    </row>
    <row r="31" spans="1:7" ht="15">
      <c r="A31" s="34" t="s">
        <v>158</v>
      </c>
      <c r="B31" s="29" t="s">
        <v>159</v>
      </c>
      <c r="C31" s="29">
        <v>1</v>
      </c>
      <c r="D31" s="29" t="s">
        <v>157</v>
      </c>
      <c r="E31" s="30" t="s">
        <v>139</v>
      </c>
      <c r="F31" s="30" t="s">
        <v>140</v>
      </c>
      <c r="G31" s="31">
        <v>9063</v>
      </c>
    </row>
    <row r="32" spans="1:7" ht="15">
      <c r="A32" s="34"/>
      <c r="B32" s="29"/>
      <c r="C32" s="29"/>
      <c r="D32" s="29"/>
      <c r="E32" s="30" t="s">
        <v>141</v>
      </c>
      <c r="F32" s="30" t="s">
        <v>142</v>
      </c>
      <c r="G32" s="31">
        <v>2809.53</v>
      </c>
    </row>
    <row r="33" spans="1:7" ht="15">
      <c r="A33" s="34"/>
      <c r="B33" s="29"/>
      <c r="C33" s="29"/>
      <c r="D33" s="29"/>
      <c r="E33" s="30" t="s">
        <v>143</v>
      </c>
      <c r="F33" s="30" t="s">
        <v>144</v>
      </c>
      <c r="G33" s="31">
        <v>15105</v>
      </c>
    </row>
    <row r="34" spans="1:7" ht="15">
      <c r="A34" s="32"/>
      <c r="B34" s="33"/>
      <c r="C34" s="33"/>
      <c r="D34" s="33"/>
      <c r="E34" s="30"/>
      <c r="F34" s="30" t="s">
        <v>145</v>
      </c>
      <c r="G34" s="31">
        <f>+G31*0.02</f>
        <v>181.26</v>
      </c>
    </row>
    <row r="35" spans="1:7" ht="15">
      <c r="A35" s="34" t="s">
        <v>160</v>
      </c>
      <c r="B35" s="29" t="s">
        <v>161</v>
      </c>
      <c r="C35" s="29">
        <v>1</v>
      </c>
      <c r="D35" s="29" t="s">
        <v>157</v>
      </c>
      <c r="E35" s="30" t="s">
        <v>139</v>
      </c>
      <c r="F35" s="30" t="s">
        <v>140</v>
      </c>
      <c r="G35" s="31">
        <v>7543</v>
      </c>
    </row>
    <row r="36" spans="1:7" ht="15">
      <c r="A36" s="34"/>
      <c r="B36" s="29"/>
      <c r="C36" s="29"/>
      <c r="D36" s="29"/>
      <c r="E36" s="30" t="s">
        <v>141</v>
      </c>
      <c r="F36" s="30" t="s">
        <v>142</v>
      </c>
      <c r="G36" s="31">
        <v>2338.33</v>
      </c>
    </row>
    <row r="37" spans="1:7" ht="15">
      <c r="A37" s="34"/>
      <c r="B37" s="29"/>
      <c r="C37" s="29"/>
      <c r="D37" s="29"/>
      <c r="E37" s="30" t="s">
        <v>143</v>
      </c>
      <c r="F37" s="30" t="s">
        <v>144</v>
      </c>
      <c r="G37" s="31">
        <v>12571.67</v>
      </c>
    </row>
    <row r="38" spans="1:7" ht="15">
      <c r="A38" s="32"/>
      <c r="B38" s="33"/>
      <c r="C38" s="33"/>
      <c r="D38" s="33"/>
      <c r="E38" s="30"/>
      <c r="F38" s="30" t="s">
        <v>145</v>
      </c>
      <c r="G38" s="31">
        <f>+G35*0.02</f>
        <v>150.86</v>
      </c>
    </row>
    <row r="39" spans="1:7" ht="15">
      <c r="A39" s="34" t="s">
        <v>162</v>
      </c>
      <c r="B39" s="29" t="s">
        <v>163</v>
      </c>
      <c r="C39" s="29">
        <v>1</v>
      </c>
      <c r="D39" s="29" t="s">
        <v>157</v>
      </c>
      <c r="E39" s="30" t="s">
        <v>139</v>
      </c>
      <c r="F39" s="30" t="s">
        <v>140</v>
      </c>
      <c r="G39" s="31">
        <v>7353</v>
      </c>
    </row>
    <row r="40" spans="1:7" ht="15">
      <c r="A40" s="34"/>
      <c r="B40" s="29"/>
      <c r="C40" s="29"/>
      <c r="D40" s="29"/>
      <c r="E40" s="30" t="s">
        <v>141</v>
      </c>
      <c r="F40" s="30" t="s">
        <v>142</v>
      </c>
      <c r="G40" s="31">
        <v>2279.43</v>
      </c>
    </row>
    <row r="41" spans="1:7" ht="15">
      <c r="A41" s="34"/>
      <c r="B41" s="29"/>
      <c r="C41" s="29"/>
      <c r="D41" s="29"/>
      <c r="E41" s="30" t="s">
        <v>143</v>
      </c>
      <c r="F41" s="30" t="s">
        <v>144</v>
      </c>
      <c r="G41" s="31">
        <v>12255</v>
      </c>
    </row>
    <row r="42" spans="1:7" ht="15">
      <c r="A42" s="32"/>
      <c r="B42" s="33"/>
      <c r="C42" s="33"/>
      <c r="D42" s="33"/>
      <c r="E42" s="30"/>
      <c r="F42" s="30" t="s">
        <v>145</v>
      </c>
      <c r="G42" s="31">
        <f>+G39*0.02</f>
        <v>147.06</v>
      </c>
    </row>
    <row r="43" spans="1:7" ht="15">
      <c r="A43" s="34" t="s">
        <v>162</v>
      </c>
      <c r="B43" s="29" t="s">
        <v>164</v>
      </c>
      <c r="C43" s="29">
        <v>1</v>
      </c>
      <c r="D43" s="29" t="s">
        <v>157</v>
      </c>
      <c r="E43" s="30" t="s">
        <v>139</v>
      </c>
      <c r="F43" s="30" t="s">
        <v>140</v>
      </c>
      <c r="G43" s="31">
        <v>7037</v>
      </c>
    </row>
    <row r="44" spans="1:7" ht="15">
      <c r="A44" s="34"/>
      <c r="B44" s="29"/>
      <c r="C44" s="29"/>
      <c r="D44" s="29"/>
      <c r="E44" s="30" t="s">
        <v>141</v>
      </c>
      <c r="F44" s="30" t="s">
        <v>142</v>
      </c>
      <c r="G44" s="31">
        <v>2181.47</v>
      </c>
    </row>
    <row r="45" spans="1:7" ht="15">
      <c r="A45" s="34"/>
      <c r="B45" s="29"/>
      <c r="C45" s="29"/>
      <c r="D45" s="29"/>
      <c r="E45" s="30" t="s">
        <v>143</v>
      </c>
      <c r="F45" s="30" t="s">
        <v>144</v>
      </c>
      <c r="G45" s="31">
        <v>11728.33</v>
      </c>
    </row>
    <row r="46" spans="1:7" ht="15">
      <c r="A46" s="32"/>
      <c r="B46" s="33"/>
      <c r="C46" s="33"/>
      <c r="D46" s="33"/>
      <c r="E46" s="30"/>
      <c r="F46" s="30" t="s">
        <v>145</v>
      </c>
      <c r="G46" s="31">
        <f>+G43*0.02</f>
        <v>140.74</v>
      </c>
    </row>
    <row r="47" spans="1:7" ht="15">
      <c r="A47" s="34" t="s">
        <v>162</v>
      </c>
      <c r="B47" s="29" t="s">
        <v>154</v>
      </c>
      <c r="C47" s="29">
        <v>2</v>
      </c>
      <c r="D47" s="29" t="s">
        <v>152</v>
      </c>
      <c r="E47" s="30" t="s">
        <v>139</v>
      </c>
      <c r="F47" s="30" t="s">
        <v>140</v>
      </c>
      <c r="G47" s="31">
        <v>6593</v>
      </c>
    </row>
    <row r="48" spans="1:7" ht="15">
      <c r="A48" s="34"/>
      <c r="B48" s="29"/>
      <c r="C48" s="29"/>
      <c r="D48" s="29"/>
      <c r="E48" s="30" t="s">
        <v>141</v>
      </c>
      <c r="F48" s="30" t="s">
        <v>142</v>
      </c>
      <c r="G48" s="31">
        <v>2013.83</v>
      </c>
    </row>
    <row r="49" spans="1:7" ht="15">
      <c r="A49" s="34"/>
      <c r="B49" s="29"/>
      <c r="C49" s="29"/>
      <c r="D49" s="29"/>
      <c r="E49" s="30" t="s">
        <v>143</v>
      </c>
      <c r="F49" s="30" t="s">
        <v>144</v>
      </c>
      <c r="G49" s="31">
        <v>10988.33</v>
      </c>
    </row>
    <row r="50" spans="1:7" ht="15">
      <c r="A50" s="35"/>
      <c r="B50" s="35"/>
      <c r="C50" s="36"/>
      <c r="D50" s="37"/>
      <c r="E50" s="35"/>
      <c r="F50" s="37" t="s">
        <v>145</v>
      </c>
      <c r="G50" s="38">
        <f>+G47*0.02</f>
        <v>131.86</v>
      </c>
    </row>
  </sheetData>
  <sheetProtection/>
  <mergeCells count="47">
    <mergeCell ref="A2:G2"/>
    <mergeCell ref="A3:G3"/>
    <mergeCell ref="A47:A49"/>
    <mergeCell ref="B47:B49"/>
    <mergeCell ref="C47:C49"/>
    <mergeCell ref="D47:D49"/>
    <mergeCell ref="A39:A41"/>
    <mergeCell ref="B39:B41"/>
    <mergeCell ref="C39:C41"/>
    <mergeCell ref="D39:D41"/>
    <mergeCell ref="A43:A45"/>
    <mergeCell ref="B43:B45"/>
    <mergeCell ref="C43:C45"/>
    <mergeCell ref="D43:D45"/>
    <mergeCell ref="A31:A33"/>
    <mergeCell ref="B31:B33"/>
    <mergeCell ref="C31:C33"/>
    <mergeCell ref="D31:D33"/>
    <mergeCell ref="A35:A37"/>
    <mergeCell ref="B35:B37"/>
    <mergeCell ref="C35:C37"/>
    <mergeCell ref="D35:D37"/>
    <mergeCell ref="A23:A25"/>
    <mergeCell ref="B23:B25"/>
    <mergeCell ref="C23:C25"/>
    <mergeCell ref="D23:D25"/>
    <mergeCell ref="A27:A29"/>
    <mergeCell ref="B27:B29"/>
    <mergeCell ref="C27:C29"/>
    <mergeCell ref="D27:D29"/>
    <mergeCell ref="A15:A17"/>
    <mergeCell ref="B15:B17"/>
    <mergeCell ref="C15:C17"/>
    <mergeCell ref="D15:D17"/>
    <mergeCell ref="A19:A21"/>
    <mergeCell ref="B19:B21"/>
    <mergeCell ref="C19:C21"/>
    <mergeCell ref="D19:D21"/>
    <mergeCell ref="A5:G5"/>
    <mergeCell ref="A7:A9"/>
    <mergeCell ref="B7:B9"/>
    <mergeCell ref="C7:C9"/>
    <mergeCell ref="D7:D9"/>
    <mergeCell ref="A11:A13"/>
    <mergeCell ref="B11:B13"/>
    <mergeCell ref="C11:C13"/>
    <mergeCell ref="D11:D13"/>
  </mergeCells>
  <dataValidations count="7">
    <dataValidation allowBlank="1" showInputMessage="1" showErrorMessage="1" prompt="Indicar el número de plazas autorizadas." sqref="C6"/>
    <dataValidation allowBlank="1" showInputMessage="1" showErrorMessage="1" prompt="Anotar la clave de la unidad responsable a la que pertenece la plaza." sqref="D6"/>
    <dataValidation allowBlank="1" showInputMessage="1" showErrorMessage="1" prompt="Anotar el nivel o clave de la plaza/puesto." sqref="A6"/>
    <dataValidation allowBlank="1" showInputMessage="1" showErrorMessage="1" prompt="Descripción precisa de la plaza/puesto que ocupa el empleado." sqref="B6"/>
    <dataValidation allowBlank="1" showInputMessage="1" showErrorMessage="1" prompt="Anotar el importe del concepto de percepción." sqref="G6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6"/>
    <dataValidation allowBlank="1" showInputMessage="1" showErrorMessage="1" prompt="Clave numérica o alfanumérica que identifica la percepción dentro del programa utilizado para procesar su nómina." sqref="E6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2017-05-29T20:34:26Z</dcterms:created>
  <dcterms:modified xsi:type="dcterms:W3CDTF">2017-05-29T20:58:41Z</dcterms:modified>
  <cp:category/>
  <cp:version/>
  <cp:contentType/>
  <cp:contentStatus/>
</cp:coreProperties>
</file>