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_FilterDatabase" localSheetId="0" hidden="1">'Hoja1'!$B$5:$O$104</definedName>
  </definedNames>
  <calcPr fullCalcOnLoad="1"/>
</workbook>
</file>

<file path=xl/sharedStrings.xml><?xml version="1.0" encoding="utf-8"?>
<sst xmlns="http://schemas.openxmlformats.org/spreadsheetml/2006/main" count="115" uniqueCount="115">
  <si>
    <t xml:space="preserve">*** Capítulos de Gasto </t>
  </si>
  <si>
    <t>** 6000 Inversión Pública</t>
  </si>
  <si>
    <t xml:space="preserve">* 6200 OBRA PÚBLICA EN BIENES PROPIOS </t>
  </si>
  <si>
    <t>6221 Edificación no habitacional</t>
  </si>
  <si>
    <t>** 5000 Bienes Muebles,Inmuebles e Intangibles</t>
  </si>
  <si>
    <t>* 5670 HERRAMIENTAS Y MAQUINAS - HERRAMIENTAS</t>
  </si>
  <si>
    <t>5671 Herramientas y maquinas -herramienta</t>
  </si>
  <si>
    <t xml:space="preserve">* 5400 VEHÍCULOS Y EQUIPO DE TRANSPORTE </t>
  </si>
  <si>
    <t>5411 Automóviles y camiones</t>
  </si>
  <si>
    <t>* 5100 MOBILIARIO Y EQUIPO DE ADMINISTRACIÓN</t>
  </si>
  <si>
    <t>5151 Computadoras y equipo periférico</t>
  </si>
  <si>
    <t xml:space="preserve">** 4000 Transferencias, Asignaciones, Subsidios y Otras Ayudas </t>
  </si>
  <si>
    <t xml:space="preserve">* 4400 AYUDAS SOCIALES </t>
  </si>
  <si>
    <t>4451 Donativos a instituciones sin fines de lucro</t>
  </si>
  <si>
    <t>4411 Gastos relacionados con actividades culturales, deportivas y de ayuda extraordinaria</t>
  </si>
  <si>
    <t xml:space="preserve">** 3000 Servicios Generales </t>
  </si>
  <si>
    <t xml:space="preserve">* 3900 OTROS SERVICIOS GENERALES </t>
  </si>
  <si>
    <t>3981 Impuesto sobre nóminas</t>
  </si>
  <si>
    <t>3921 Otros impuestos y derechos</t>
  </si>
  <si>
    <t xml:space="preserve">* 3800 SERVICIOS OFICIALES </t>
  </si>
  <si>
    <t>3853 Gastos de representación</t>
  </si>
  <si>
    <t xml:space="preserve">3852 Gastos de las oficinas de servidores públicos superiores y mandos medios </t>
  </si>
  <si>
    <t>3821 Gastos de orden social y cultural</t>
  </si>
  <si>
    <t xml:space="preserve">* 3700 SERVICIOS DE TRASLADO Y VIÁTICOS </t>
  </si>
  <si>
    <t>3791 Otros Servicios de Traslado</t>
  </si>
  <si>
    <t>3751 Viáticos nacionales para servidores públicos en el desempeño de funciones oficiales</t>
  </si>
  <si>
    <t>3721 Pasajes terrestres nacionales para servidores públicos en el desempeño de comisiones y funciones oficiales</t>
  </si>
  <si>
    <t xml:space="preserve">* 3600 SERV DE COMUNICACIÓN SOCIAL Y PUBLICIDAD </t>
  </si>
  <si>
    <t>3691 Otros servicios de información</t>
  </si>
  <si>
    <t>3661 Servicio de creación y difusión de contenido exclusivamente a través de internet</t>
  </si>
  <si>
    <t>3631 Servicios de creatividad, preproducción y producción de publicidad, excepto internet</t>
  </si>
  <si>
    <t>3621 Promoción para la venta de bienes o servicios</t>
  </si>
  <si>
    <t>3611 Difusión de mensajes y actividades gubernamentales</t>
  </si>
  <si>
    <t xml:space="preserve">* 3500 SERVICIOS DE INSTALACIÓN, REPARACIÓN, MANTENIMIENTO Y CONSERVACIÓN </t>
  </si>
  <si>
    <t>3591 Servicios de jardinería y fumigación</t>
  </si>
  <si>
    <t>3581 Servicio de limpieza y manejo de desechos</t>
  </si>
  <si>
    <t>3571 Instalación, reparación y mantenimiento de maquinaria, otros equipos y herramienta</t>
  </si>
  <si>
    <t>3551 Mantenimiento y conservación de vehículos terrestres, aéreos, marítimos, lacustres y fluviales</t>
  </si>
  <si>
    <t>3521 Instalación, reparación y mantenimiento de mobiliario y equipo de administración</t>
  </si>
  <si>
    <t>3511 Conservación y mantenimiento de inmuebles</t>
  </si>
  <si>
    <t>* 3400 SERVICIOS FINANCIEROS, BANCARIOS Y COMERCIALES</t>
  </si>
  <si>
    <t>3471 Fletes y maniobras</t>
  </si>
  <si>
    <t>3451 Seguro de bienes patrimoniales</t>
  </si>
  <si>
    <t>3441 Seguros de responsabilidad patrimonial y finanzas</t>
  </si>
  <si>
    <t>3431 Servicios de recaudación, traslado y custodia de valores</t>
  </si>
  <si>
    <t>3411 Servicios financieros y bancarios</t>
  </si>
  <si>
    <t xml:space="preserve">* 3300 SERVICIOS PROFESIONALES, CIENTÍFICO, TÉCNICOS Y OTROS SERVICIOS </t>
  </si>
  <si>
    <t>3391 Servicios profesionales, científicos y técnicos integrales</t>
  </si>
  <si>
    <t>3381 Servicios de vigilancia</t>
  </si>
  <si>
    <t>3341 Servicios de Capacitacion</t>
  </si>
  <si>
    <t>3321 Servicios de diseño, arquitectura, ingeniería y actividades relacionadas</t>
  </si>
  <si>
    <t>3311 Servicios legales</t>
  </si>
  <si>
    <t xml:space="preserve">* 3200 SERVICIOS DE ARRENDAMIENTO </t>
  </si>
  <si>
    <t>3291 Otros arrendamientos</t>
  </si>
  <si>
    <t>3231 Arrendamiento de mobiliario y equipo de administración</t>
  </si>
  <si>
    <t xml:space="preserve">* 3100 SERVICIOS BÁSICOS </t>
  </si>
  <si>
    <t>3192 Contratacion de otros servicios</t>
  </si>
  <si>
    <t>3181 Servicio postal</t>
  </si>
  <si>
    <t>3151 Servicio telefonia celular</t>
  </si>
  <si>
    <t>3141 Servicio telefonía tradicional</t>
  </si>
  <si>
    <t>3111 Servicio de energía eléctrica</t>
  </si>
  <si>
    <t xml:space="preserve">** 2000 Materiales y Suministros </t>
  </si>
  <si>
    <t>* 2900 HERRAMIENTAS, REFACCIONES Y ACCESORIOS MENORES</t>
  </si>
  <si>
    <t>2941 Refacciones y accesorios menores de equipo de cómputo y tecnologías de la información</t>
  </si>
  <si>
    <t>2911 Herramientas menores</t>
  </si>
  <si>
    <t>* 2700 VESTUARIO, BLANCOS, PRENDAS DE PROTECCIÓN Y ARTÍCULOS DEPORTIVOS</t>
  </si>
  <si>
    <t>2721 Prendas de seguridad</t>
  </si>
  <si>
    <t>2711 Vestuario y uniformes</t>
  </si>
  <si>
    <t>* 2600 COMBUSTIBLES, LUBRICANTES Y ADITIVOS</t>
  </si>
  <si>
    <t>2613 Combustibles, lubricantes y aditivos para maquinaria, equipo de producción y servicios administrativos</t>
  </si>
  <si>
    <t>2612 Combustibles, lubricantes, aditivos para vehículos terrestres, aéreos, marítimos, lacustres y fluviales asignados a servidores públicos</t>
  </si>
  <si>
    <t>* 2400 MATERIALES Y ARTÍCULOS DE CONSTRUCCIÓN Y DE REPARACIÓN</t>
  </si>
  <si>
    <t>2491 Materiales diversos</t>
  </si>
  <si>
    <t>2461 Material eléctrico y electrónico</t>
  </si>
  <si>
    <t>2421 Materiales de construcción de concreto</t>
  </si>
  <si>
    <t xml:space="preserve">* 2200 ALIMENTOS Y UTENSILIOS </t>
  </si>
  <si>
    <t>2221 Productos alimenticios para animales</t>
  </si>
  <si>
    <t>2212 Productos alimenticios para el personal en las instalaciones de las dependencias y entidades</t>
  </si>
  <si>
    <t>* 2100 MATERIALES DE ADMINISTRACIÓN, EMISIÓN DE DOCUMENTOS Y ARTÍCULOS OFICIALES</t>
  </si>
  <si>
    <t>2161 Material de limpieza</t>
  </si>
  <si>
    <t>2121 Materiales y útiles de impresión y reproducción</t>
  </si>
  <si>
    <t>2112 Equipos menores de oficina</t>
  </si>
  <si>
    <t>2111 Materiales y útiles de oficina</t>
  </si>
  <si>
    <t xml:space="preserve">** 1000 Servicios Personales </t>
  </si>
  <si>
    <t xml:space="preserve">* 1500 OTRAS PRESTACIONES SOCIALES Y ECONOMICAS </t>
  </si>
  <si>
    <t>1551 Capacitación de los servidores públicos</t>
  </si>
  <si>
    <t>1511 Cuotas fondo de ahorro</t>
  </si>
  <si>
    <t xml:space="preserve">* 1400 SEGURIDAD SOCIAL </t>
  </si>
  <si>
    <t>1431 Ahorro para el retiro</t>
  </si>
  <si>
    <t>1421 Aportaciones INFONAVIT</t>
  </si>
  <si>
    <t>1413 Aportaciones IMSS</t>
  </si>
  <si>
    <t xml:space="preserve">* 1300 REMUNERACIONES ADICIONALES Y ESPECIALES </t>
  </si>
  <si>
    <t>1342 Compensaciones por Servicios</t>
  </si>
  <si>
    <t>1323 Gratificación de fin de año</t>
  </si>
  <si>
    <t>1321 Prima Vacacional</t>
  </si>
  <si>
    <t xml:space="preserve">* 1200 REMUNERACIONES AL PERSONAL DE CARÁCTER TRANSITORIO </t>
  </si>
  <si>
    <t>1212 Honorarios asimilados a salarios</t>
  </si>
  <si>
    <t xml:space="preserve">* 1100 REMUNERACIONES AL PERSONAL DE CARÁCTER PERMANENTE </t>
  </si>
  <si>
    <t>1131 Sueldos Base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</si>
  <si>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</si>
  <si>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</si>
  <si>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</si>
  <si>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</si>
  <si>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</si>
  <si>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</si>
  <si>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</si>
  <si>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</si>
  <si>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</si>
  <si>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 xml:space="preserve">Marzo </t>
  </si>
  <si>
    <t>Febrero</t>
  </si>
  <si>
    <t>Enero</t>
  </si>
  <si>
    <t>Monto Anual</t>
  </si>
  <si>
    <t>Concepto</t>
  </si>
  <si>
    <t>Calendario del Presupuesto de Egresos del Ejercicio Fiscal 2017</t>
  </si>
  <si>
    <t>Patronato de la Feria Regional Puerta de Oro del Bajío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</si>
</sst>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0" fontId="43" fillId="0" borderId="0" xfId="0" applyFont="1" applyFill="1" applyAlignment="1">
      <alignment wrapText="1"/>
    </xf>
    <xf numFmtId="4" fontId="44" fillId="0" borderId="0" xfId="0" applyNumberFormat="1" applyFont="1" applyFill="1" applyAlignment="1">
      <alignment wrapText="1"/>
    </xf>
    <xf numFmtId="43" fontId="45" fillId="0" borderId="0" xfId="47" applyFont="1" applyAlignment="1">
      <alignment wrapText="1"/>
    </xf>
    <xf numFmtId="0" fontId="46" fillId="0" borderId="0" xfId="0" applyFont="1" applyAlignment="1">
      <alignment wrapText="1"/>
    </xf>
    <xf numFmtId="43" fontId="46" fillId="0" borderId="0" xfId="47" applyFont="1" applyAlignment="1">
      <alignment wrapText="1"/>
    </xf>
    <xf numFmtId="0" fontId="47" fillId="33" borderId="10" xfId="0" applyFont="1" applyFill="1" applyBorder="1" applyAlignment="1">
      <alignment horizontal="center" wrapText="1"/>
    </xf>
    <xf numFmtId="43" fontId="47" fillId="34" borderId="10" xfId="47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left" vertical="center" wrapText="1"/>
    </xf>
    <xf numFmtId="43" fontId="46" fillId="21" borderId="11" xfId="47" applyFont="1" applyFill="1" applyBorder="1" applyAlignment="1">
      <alignment horizontal="right" wrapText="1"/>
    </xf>
    <xf numFmtId="43" fontId="46" fillId="0" borderId="11" xfId="47" applyFont="1" applyBorder="1" applyAlignment="1">
      <alignment wrapText="1"/>
    </xf>
    <xf numFmtId="0" fontId="24" fillId="14" borderId="11" xfId="0" applyFont="1" applyFill="1" applyBorder="1" applyAlignment="1">
      <alignment horizontal="left" vertical="center" wrapText="1"/>
    </xf>
    <xf numFmtId="43" fontId="24" fillId="14" borderId="11" xfId="47" applyFont="1" applyFill="1" applyBorder="1" applyAlignment="1">
      <alignment horizontal="right" wrapText="1"/>
    </xf>
    <xf numFmtId="43" fontId="24" fillId="14" borderId="11" xfId="47" applyFont="1" applyFill="1" applyBorder="1" applyAlignment="1">
      <alignment wrapText="1"/>
    </xf>
    <xf numFmtId="43" fontId="46" fillId="0" borderId="11" xfId="47" applyFont="1" applyFill="1" applyBorder="1" applyAlignment="1">
      <alignment horizontal="right" wrapText="1"/>
    </xf>
    <xf numFmtId="0" fontId="47" fillId="35" borderId="11" xfId="0" applyFont="1" applyFill="1" applyBorder="1" applyAlignment="1">
      <alignment horizontal="left" vertical="center" wrapText="1"/>
    </xf>
    <xf numFmtId="43" fontId="47" fillId="36" borderId="11" xfId="47" applyFont="1" applyFill="1" applyBorder="1" applyAlignment="1">
      <alignment horizontal="right" wrapText="1"/>
    </xf>
    <xf numFmtId="43" fontId="47" fillId="37" borderId="11" xfId="47" applyFont="1" applyFill="1" applyBorder="1" applyAlignment="1">
      <alignment wrapText="1"/>
    </xf>
    <xf numFmtId="43" fontId="46" fillId="0" borderId="11" xfId="47" applyFont="1" applyFill="1" applyBorder="1" applyAlignment="1">
      <alignment wrapText="1"/>
    </xf>
    <xf numFmtId="0" fontId="24" fillId="0" borderId="0" xfId="52" applyFont="1" applyBorder="1" applyAlignment="1">
      <alignment vertical="top" wrapText="1"/>
      <protection/>
    </xf>
    <xf numFmtId="43" fontId="48" fillId="0" borderId="11" xfId="47" applyFont="1" applyFill="1" applyBorder="1" applyAlignment="1">
      <alignment horizontal="right" wrapText="1"/>
    </xf>
    <xf numFmtId="0" fontId="49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G 20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57150</xdr:rowOff>
    </xdr:from>
    <xdr:to>
      <xdr:col>1</xdr:col>
      <xdr:colOff>2238375</xdr:colOff>
      <xdr:row>3</xdr:row>
      <xdr:rowOff>38100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5715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4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1.57421875" style="1" customWidth="1"/>
    <col min="2" max="2" width="43.8515625" style="3" customWidth="1"/>
    <col min="3" max="3" width="13.8515625" style="7" bestFit="1" customWidth="1"/>
    <col min="4" max="5" width="11.28125" style="7" bestFit="1" customWidth="1"/>
    <col min="6" max="6" width="12.8515625" style="7" bestFit="1" customWidth="1"/>
    <col min="7" max="8" width="13.8515625" style="7" bestFit="1" customWidth="1"/>
    <col min="9" max="9" width="11.28125" style="7" bestFit="1" customWidth="1"/>
    <col min="10" max="11" width="12.8515625" style="7" bestFit="1" customWidth="1"/>
    <col min="12" max="12" width="11.28125" style="7" bestFit="1" customWidth="1"/>
    <col min="13" max="14" width="12.8515625" style="7" bestFit="1" customWidth="1"/>
    <col min="15" max="15" width="13.8515625" style="7" bestFit="1" customWidth="1"/>
    <col min="16" max="16" width="13.7109375" style="2" hidden="1" customWidth="1"/>
    <col min="17" max="17" width="11.421875" style="2" hidden="1" customWidth="1"/>
    <col min="18" max="16384" width="11.421875" style="1" customWidth="1"/>
  </cols>
  <sheetData>
    <row r="1" ht="16.5"/>
    <row r="2" spans="2:15" ht="16.5">
      <c r="B2" s="25" t="s">
        <v>114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15" ht="16.5">
      <c r="B3" s="25" t="s">
        <v>113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17.25" thickBo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17.25" thickTop="1">
      <c r="B5" s="10" t="s">
        <v>112</v>
      </c>
      <c r="C5" s="11" t="s">
        <v>111</v>
      </c>
      <c r="D5" s="11" t="s">
        <v>110</v>
      </c>
      <c r="E5" s="11" t="s">
        <v>109</v>
      </c>
      <c r="F5" s="11" t="s">
        <v>108</v>
      </c>
      <c r="G5" s="11" t="s">
        <v>107</v>
      </c>
      <c r="H5" s="11" t="s">
        <v>106</v>
      </c>
      <c r="I5" s="11" t="s">
        <v>105</v>
      </c>
      <c r="J5" s="11" t="s">
        <v>104</v>
      </c>
      <c r="K5" s="11" t="s">
        <v>103</v>
      </c>
      <c r="L5" s="11" t="s">
        <v>102</v>
      </c>
      <c r="M5" s="11" t="s">
        <v>101</v>
      </c>
      <c r="N5" s="11" t="s">
        <v>100</v>
      </c>
      <c r="O5" s="11" t="s">
        <v>99</v>
      </c>
    </row>
    <row r="6" spans="2:17" ht="16.5">
      <c r="B6" s="12" t="s">
        <v>98</v>
      </c>
      <c r="C6" s="13">
        <v>2166816</v>
      </c>
      <c r="D6" s="14">
        <v>180568</v>
      </c>
      <c r="E6" s="14">
        <v>180568</v>
      </c>
      <c r="F6" s="14">
        <v>180568</v>
      </c>
      <c r="G6" s="14">
        <v>180568</v>
      </c>
      <c r="H6" s="14">
        <v>180568</v>
      </c>
      <c r="I6" s="14">
        <v>180568</v>
      </c>
      <c r="J6" s="14">
        <v>180568</v>
      </c>
      <c r="K6" s="14">
        <v>180568</v>
      </c>
      <c r="L6" s="14">
        <v>180568</v>
      </c>
      <c r="M6" s="14">
        <v>180568</v>
      </c>
      <c r="N6" s="14">
        <v>180568</v>
      </c>
      <c r="O6" s="14">
        <v>180568</v>
      </c>
      <c r="P6" s="4">
        <f>SUM(D6:O6)</f>
        <v>2166816</v>
      </c>
      <c r="Q6" s="4">
        <f>+P6-C6</f>
        <v>0</v>
      </c>
    </row>
    <row r="7" spans="2:17" ht="24">
      <c r="B7" s="15" t="s">
        <v>97</v>
      </c>
      <c r="C7" s="16">
        <f>SUM(C6:C6)</f>
        <v>2166816</v>
      </c>
      <c r="D7" s="17">
        <f>+D6</f>
        <v>180568</v>
      </c>
      <c r="E7" s="17">
        <f>+E6</f>
        <v>180568</v>
      </c>
      <c r="F7" s="17">
        <f>+F6</f>
        <v>180568</v>
      </c>
      <c r="G7" s="17">
        <f>+G6</f>
        <v>180568</v>
      </c>
      <c r="H7" s="17">
        <f>+H6</f>
        <v>180568</v>
      </c>
      <c r="I7" s="17">
        <f>+I6</f>
        <v>180568</v>
      </c>
      <c r="J7" s="17">
        <f>+J6</f>
        <v>180568</v>
      </c>
      <c r="K7" s="17">
        <f>+K6</f>
        <v>180568</v>
      </c>
      <c r="L7" s="17">
        <f>+L6</f>
        <v>180568</v>
      </c>
      <c r="M7" s="17">
        <f>+M6</f>
        <v>180568</v>
      </c>
      <c r="N7" s="17">
        <f>+N6</f>
        <v>180568</v>
      </c>
      <c r="O7" s="17">
        <f>+O6</f>
        <v>180568</v>
      </c>
      <c r="P7" s="4">
        <f>SUM(D7:O7)</f>
        <v>2166816</v>
      </c>
      <c r="Q7" s="4">
        <f>+P7-C7</f>
        <v>0</v>
      </c>
    </row>
    <row r="8" spans="2:17" ht="16.5">
      <c r="B8" s="12" t="s">
        <v>96</v>
      </c>
      <c r="C8" s="13">
        <v>845068.28</v>
      </c>
      <c r="D8" s="14">
        <v>70422.36</v>
      </c>
      <c r="E8" s="14">
        <v>70422.36</v>
      </c>
      <c r="F8" s="14">
        <v>70422.36</v>
      </c>
      <c r="G8" s="14">
        <v>70422.36</v>
      </c>
      <c r="H8" s="14">
        <v>70422.36</v>
      </c>
      <c r="I8" s="14">
        <v>70422.36</v>
      </c>
      <c r="J8" s="14">
        <v>70422.36</v>
      </c>
      <c r="K8" s="14">
        <v>70422.36</v>
      </c>
      <c r="L8" s="14">
        <v>70422.36</v>
      </c>
      <c r="M8" s="14">
        <v>70422.36</v>
      </c>
      <c r="N8" s="14">
        <v>70422.36</v>
      </c>
      <c r="O8" s="14">
        <v>70422.32</v>
      </c>
      <c r="P8" s="4">
        <f>SUM(D8:O8)</f>
        <v>845068.28</v>
      </c>
      <c r="Q8" s="4">
        <f>+P8-C8</f>
        <v>0</v>
      </c>
    </row>
    <row r="9" spans="2:17" ht="24">
      <c r="B9" s="15" t="s">
        <v>95</v>
      </c>
      <c r="C9" s="16">
        <f>+C8</f>
        <v>845068.28</v>
      </c>
      <c r="D9" s="16">
        <f>+D8</f>
        <v>70422.36</v>
      </c>
      <c r="E9" s="16">
        <f>+E8</f>
        <v>70422.36</v>
      </c>
      <c r="F9" s="16">
        <f>+F8</f>
        <v>70422.36</v>
      </c>
      <c r="G9" s="16">
        <f>+G8</f>
        <v>70422.36</v>
      </c>
      <c r="H9" s="16">
        <f>+H8</f>
        <v>70422.36</v>
      </c>
      <c r="I9" s="16">
        <f>+I8</f>
        <v>70422.36</v>
      </c>
      <c r="J9" s="16">
        <f>+J8</f>
        <v>70422.36</v>
      </c>
      <c r="K9" s="16">
        <f>+K8</f>
        <v>70422.36</v>
      </c>
      <c r="L9" s="16">
        <f>+L8</f>
        <v>70422.36</v>
      </c>
      <c r="M9" s="16">
        <f>+M8</f>
        <v>70422.36</v>
      </c>
      <c r="N9" s="16">
        <f>+N8</f>
        <v>70422.36</v>
      </c>
      <c r="O9" s="16">
        <f>+O8</f>
        <v>70422.32</v>
      </c>
      <c r="P9" s="4">
        <f>SUM(D9:O9)</f>
        <v>845068.28</v>
      </c>
      <c r="Q9" s="4">
        <f>+P9-C9</f>
        <v>0</v>
      </c>
    </row>
    <row r="10" spans="2:17" ht="16.5">
      <c r="B10" s="12" t="s">
        <v>94</v>
      </c>
      <c r="C10" s="13">
        <v>55976.08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27988.04</v>
      </c>
      <c r="J10" s="14">
        <v>0</v>
      </c>
      <c r="K10" s="14">
        <v>0</v>
      </c>
      <c r="L10" s="14">
        <v>0</v>
      </c>
      <c r="M10" s="14">
        <v>0</v>
      </c>
      <c r="N10" s="14">
        <v>27988.04</v>
      </c>
      <c r="O10" s="14">
        <v>0</v>
      </c>
      <c r="P10" s="4">
        <f>SUM(D10:O10)</f>
        <v>55976.08</v>
      </c>
      <c r="Q10" s="4">
        <f>+P10-C10</f>
        <v>0</v>
      </c>
    </row>
    <row r="11" spans="2:17" ht="16.5">
      <c r="B11" s="12" t="s">
        <v>93</v>
      </c>
      <c r="C11" s="13">
        <v>300946.67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300946.67</v>
      </c>
      <c r="P11" s="4">
        <f>SUM(D11:O11)</f>
        <v>300946.67</v>
      </c>
      <c r="Q11" s="4">
        <f>+P11-C11</f>
        <v>0</v>
      </c>
    </row>
    <row r="12" spans="2:17" ht="16.5">
      <c r="B12" s="12" t="s">
        <v>92</v>
      </c>
      <c r="C12" s="13">
        <v>94210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94210</v>
      </c>
      <c r="P12" s="4">
        <f>SUM(D12:O12)</f>
        <v>94210</v>
      </c>
      <c r="Q12" s="4">
        <f>+P12-C12</f>
        <v>0</v>
      </c>
    </row>
    <row r="13" spans="2:17" ht="24">
      <c r="B13" s="15" t="s">
        <v>91</v>
      </c>
      <c r="C13" s="16">
        <f>SUM(C10:C12)</f>
        <v>451132.75</v>
      </c>
      <c r="D13" s="17">
        <f>SUM(D10:D12)</f>
        <v>0</v>
      </c>
      <c r="E13" s="17">
        <f>SUM(E10:E12)</f>
        <v>0</v>
      </c>
      <c r="F13" s="17">
        <f>SUM(F10:F12)</f>
        <v>0</v>
      </c>
      <c r="G13" s="17">
        <f>SUM(G10:G12)</f>
        <v>0</v>
      </c>
      <c r="H13" s="17">
        <f>SUM(H10:H12)</f>
        <v>0</v>
      </c>
      <c r="I13" s="17">
        <f>SUM(I10:I12)</f>
        <v>27988.04</v>
      </c>
      <c r="J13" s="17">
        <f>SUM(J10:J12)</f>
        <v>0</v>
      </c>
      <c r="K13" s="17">
        <f>SUM(K10:K12)</f>
        <v>0</v>
      </c>
      <c r="L13" s="17">
        <f>SUM(L10:L12)</f>
        <v>0</v>
      </c>
      <c r="M13" s="17">
        <f>SUM(M10:M12)</f>
        <v>0</v>
      </c>
      <c r="N13" s="17">
        <f>SUM(N10:N12)</f>
        <v>27988.04</v>
      </c>
      <c r="O13" s="17">
        <f>SUM(O10:O12)</f>
        <v>395156.67</v>
      </c>
      <c r="P13" s="4">
        <f>SUM(D13:O13)</f>
        <v>451132.75</v>
      </c>
      <c r="Q13" s="4">
        <f>+P13-C13</f>
        <v>0</v>
      </c>
    </row>
    <row r="14" spans="2:17" ht="16.5">
      <c r="B14" s="12" t="s">
        <v>90</v>
      </c>
      <c r="C14" s="13">
        <v>241654.09</v>
      </c>
      <c r="D14" s="14">
        <v>20137.84</v>
      </c>
      <c r="E14" s="14">
        <v>20137.84</v>
      </c>
      <c r="F14" s="14">
        <v>20137.84</v>
      </c>
      <c r="G14" s="14">
        <v>20137.84</v>
      </c>
      <c r="H14" s="14">
        <v>20137.84</v>
      </c>
      <c r="I14" s="14">
        <v>20137.84</v>
      </c>
      <c r="J14" s="14">
        <v>20137.84</v>
      </c>
      <c r="K14" s="14">
        <v>20137.84</v>
      </c>
      <c r="L14" s="14">
        <v>20137.84</v>
      </c>
      <c r="M14" s="14">
        <v>20137.84</v>
      </c>
      <c r="N14" s="14">
        <v>20137.84</v>
      </c>
      <c r="O14" s="14">
        <v>20137.85</v>
      </c>
      <c r="P14" s="4">
        <f>SUM(D14:O14)</f>
        <v>241654.09</v>
      </c>
      <c r="Q14" s="4">
        <f>+P14-C14</f>
        <v>0</v>
      </c>
    </row>
    <row r="15" spans="2:17" ht="16.5">
      <c r="B15" s="12" t="s">
        <v>89</v>
      </c>
      <c r="C15" s="13">
        <v>136140.8</v>
      </c>
      <c r="D15" s="14">
        <v>0</v>
      </c>
      <c r="E15" s="14">
        <v>22690.13</v>
      </c>
      <c r="F15" s="14">
        <v>0</v>
      </c>
      <c r="G15" s="14">
        <v>22690.13</v>
      </c>
      <c r="H15" s="14">
        <v>0</v>
      </c>
      <c r="I15" s="14">
        <v>22690.13</v>
      </c>
      <c r="J15" s="14">
        <v>0</v>
      </c>
      <c r="K15" s="14">
        <v>22690.13</v>
      </c>
      <c r="L15" s="14">
        <v>0</v>
      </c>
      <c r="M15" s="14">
        <v>22690.13</v>
      </c>
      <c r="N15" s="14">
        <v>0</v>
      </c>
      <c r="O15" s="14">
        <v>22690.15</v>
      </c>
      <c r="P15" s="4">
        <f>SUM(D15:O15)</f>
        <v>136140.80000000002</v>
      </c>
      <c r="Q15" s="4">
        <f>+P15-C15</f>
        <v>0</v>
      </c>
    </row>
    <row r="16" spans="2:17" ht="16.5">
      <c r="B16" s="12" t="s">
        <v>88</v>
      </c>
      <c r="C16" s="13">
        <v>140044.76</v>
      </c>
      <c r="D16" s="14">
        <v>0</v>
      </c>
      <c r="E16" s="14">
        <v>23340.79</v>
      </c>
      <c r="F16" s="14">
        <v>0</v>
      </c>
      <c r="G16" s="14">
        <v>23340.79</v>
      </c>
      <c r="H16" s="14">
        <v>0</v>
      </c>
      <c r="I16" s="14">
        <v>23340.79</v>
      </c>
      <c r="J16" s="14">
        <v>0</v>
      </c>
      <c r="K16" s="14">
        <v>23340.79</v>
      </c>
      <c r="L16" s="14">
        <v>0</v>
      </c>
      <c r="M16" s="14">
        <v>23340.79</v>
      </c>
      <c r="N16" s="14">
        <v>0</v>
      </c>
      <c r="O16" s="14">
        <v>23340.81</v>
      </c>
      <c r="P16" s="4">
        <f>SUM(D16:O16)</f>
        <v>140044.76</v>
      </c>
      <c r="Q16" s="4">
        <f>+P16-C16</f>
        <v>0</v>
      </c>
    </row>
    <row r="17" spans="2:17" ht="16.5">
      <c r="B17" s="15" t="s">
        <v>87</v>
      </c>
      <c r="C17" s="16">
        <f>SUM(C14:C16)</f>
        <v>517839.65</v>
      </c>
      <c r="D17" s="17">
        <f>SUM(D14:D16)</f>
        <v>20137.84</v>
      </c>
      <c r="E17" s="17">
        <f>SUM(E14:E16)</f>
        <v>66168.76000000001</v>
      </c>
      <c r="F17" s="17">
        <f>SUM(F14:F16)</f>
        <v>20137.84</v>
      </c>
      <c r="G17" s="17">
        <f>SUM(G14:G16)</f>
        <v>66168.76000000001</v>
      </c>
      <c r="H17" s="17">
        <f>SUM(H14:H16)</f>
        <v>20137.84</v>
      </c>
      <c r="I17" s="17">
        <f>SUM(I14:I16)</f>
        <v>66168.76000000001</v>
      </c>
      <c r="J17" s="17">
        <f>SUM(J14:J16)</f>
        <v>20137.84</v>
      </c>
      <c r="K17" s="17">
        <f>SUM(K14:K16)</f>
        <v>66168.76000000001</v>
      </c>
      <c r="L17" s="17">
        <f>SUM(L14:L16)</f>
        <v>20137.84</v>
      </c>
      <c r="M17" s="17">
        <f>SUM(M14:M16)</f>
        <v>66168.76000000001</v>
      </c>
      <c r="N17" s="17">
        <f>SUM(N14:N16)</f>
        <v>20137.84</v>
      </c>
      <c r="O17" s="17">
        <f>SUM(O14:O16)</f>
        <v>66168.81</v>
      </c>
      <c r="P17" s="4">
        <f>SUM(D17:O17)</f>
        <v>517839.6500000001</v>
      </c>
      <c r="Q17" s="4">
        <f>+P17-C17</f>
        <v>0</v>
      </c>
    </row>
    <row r="18" spans="2:17" ht="16.5">
      <c r="B18" s="12" t="s">
        <v>86</v>
      </c>
      <c r="C18" s="13">
        <v>43336.32</v>
      </c>
      <c r="D18" s="18">
        <v>3611.36</v>
      </c>
      <c r="E18" s="18">
        <v>3611.36</v>
      </c>
      <c r="F18" s="18">
        <v>3611.36</v>
      </c>
      <c r="G18" s="18">
        <v>3611.36</v>
      </c>
      <c r="H18" s="18">
        <v>3611.36</v>
      </c>
      <c r="I18" s="18">
        <v>3611.36</v>
      </c>
      <c r="J18" s="18">
        <v>3611.36</v>
      </c>
      <c r="K18" s="18">
        <v>3611.36</v>
      </c>
      <c r="L18" s="18">
        <v>3611.36</v>
      </c>
      <c r="M18" s="18">
        <v>3611.36</v>
      </c>
      <c r="N18" s="18">
        <v>3611.36</v>
      </c>
      <c r="O18" s="18">
        <v>3611.36</v>
      </c>
      <c r="P18" s="4">
        <f>SUM(D18:O18)</f>
        <v>43336.32</v>
      </c>
      <c r="Q18" s="4">
        <f>+P18-C18</f>
        <v>0</v>
      </c>
    </row>
    <row r="19" spans="2:17" ht="16.5">
      <c r="B19" s="12" t="s">
        <v>85</v>
      </c>
      <c r="C19" s="13">
        <v>150000</v>
      </c>
      <c r="D19" s="14">
        <v>0</v>
      </c>
      <c r="E19" s="14">
        <v>150000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4">
        <f>SUM(D19:O19)</f>
        <v>150000</v>
      </c>
      <c r="Q19" s="4">
        <f>+P19-C19</f>
        <v>0</v>
      </c>
    </row>
    <row r="20" spans="2:17" ht="24">
      <c r="B20" s="15" t="s">
        <v>84</v>
      </c>
      <c r="C20" s="16">
        <f>SUM(C18:C19)</f>
        <v>193336.32</v>
      </c>
      <c r="D20" s="17">
        <f>+D18+D19</f>
        <v>3611.36</v>
      </c>
      <c r="E20" s="17">
        <f>+E18+E19</f>
        <v>153611.36</v>
      </c>
      <c r="F20" s="17">
        <f>+F18+F19</f>
        <v>3611.36</v>
      </c>
      <c r="G20" s="17">
        <f>+G18+G19</f>
        <v>3611.36</v>
      </c>
      <c r="H20" s="17">
        <f>+H18+H19</f>
        <v>3611.36</v>
      </c>
      <c r="I20" s="17">
        <f>+I18+I19</f>
        <v>3611.36</v>
      </c>
      <c r="J20" s="17">
        <f>+J18+J19</f>
        <v>3611.36</v>
      </c>
      <c r="K20" s="17">
        <f>+K18+K19</f>
        <v>3611.36</v>
      </c>
      <c r="L20" s="17">
        <f>+L18+L19</f>
        <v>3611.36</v>
      </c>
      <c r="M20" s="17">
        <f>+M18+M19</f>
        <v>3611.36</v>
      </c>
      <c r="N20" s="17">
        <f>+N18+N19</f>
        <v>3611.36</v>
      </c>
      <c r="O20" s="17">
        <f>+O18+O19</f>
        <v>3611.36</v>
      </c>
      <c r="P20" s="4">
        <f>SUM(D20:O20)</f>
        <v>193336.31999999983</v>
      </c>
      <c r="Q20" s="4">
        <f>+P20-C20</f>
        <v>0</v>
      </c>
    </row>
    <row r="21" spans="2:17" ht="16.5">
      <c r="B21" s="19" t="s">
        <v>83</v>
      </c>
      <c r="C21" s="20">
        <f>+C7+C9+C13+C17+C20</f>
        <v>4174193</v>
      </c>
      <c r="D21" s="21">
        <f>+D7+D9+D13+D17+D20</f>
        <v>274739.56</v>
      </c>
      <c r="E21" s="21">
        <f>+E7+E9+E13+E17+E20</f>
        <v>470770.48</v>
      </c>
      <c r="F21" s="21">
        <f>+F7+F9+F13+F17+F20</f>
        <v>274739.56</v>
      </c>
      <c r="G21" s="21">
        <f>+G7+G9+G13+G17+G20</f>
        <v>320770.48</v>
      </c>
      <c r="H21" s="21">
        <f>+H7+H9+H13+H17+H20</f>
        <v>274739.56</v>
      </c>
      <c r="I21" s="21">
        <f>+I7+I9+I13+I17+I20</f>
        <v>348758.51999999996</v>
      </c>
      <c r="J21" s="21">
        <f>+J7+J9+J13+J17+J20</f>
        <v>274739.56</v>
      </c>
      <c r="K21" s="21">
        <f>+K7+K9+K13+K17+K20</f>
        <v>320770.48</v>
      </c>
      <c r="L21" s="21">
        <f>+L7+L9+L13+L17+L20</f>
        <v>274739.56</v>
      </c>
      <c r="M21" s="21">
        <f>+M7+M9+M13+M17+M20</f>
        <v>320770.48</v>
      </c>
      <c r="N21" s="21">
        <f>+N7+N9+N13+N17+N20</f>
        <v>302727.6</v>
      </c>
      <c r="O21" s="21">
        <f>+O7+O9+O13+O17+O20</f>
        <v>715927.16</v>
      </c>
      <c r="P21" s="4">
        <f>SUM(D21:O21)</f>
        <v>4174193.0000000005</v>
      </c>
      <c r="Q21" s="4">
        <f>+P21-C21</f>
        <v>0</v>
      </c>
    </row>
    <row r="22" spans="2:17" ht="16.5">
      <c r="B22" s="12" t="s">
        <v>82</v>
      </c>
      <c r="C22" s="13">
        <v>40000</v>
      </c>
      <c r="D22" s="14">
        <v>0</v>
      </c>
      <c r="E22" s="14">
        <v>9000</v>
      </c>
      <c r="F22" s="14">
        <v>0</v>
      </c>
      <c r="G22" s="14">
        <v>0</v>
      </c>
      <c r="H22" s="14">
        <v>7000</v>
      </c>
      <c r="I22" s="14">
        <v>0</v>
      </c>
      <c r="J22" s="14">
        <v>1000</v>
      </c>
      <c r="K22" s="14">
        <v>7000</v>
      </c>
      <c r="L22" s="14">
        <v>2000</v>
      </c>
      <c r="M22" s="14">
        <v>5000</v>
      </c>
      <c r="N22" s="14">
        <v>2000</v>
      </c>
      <c r="O22" s="14">
        <v>7000</v>
      </c>
      <c r="P22" s="4">
        <f>SUM(D22:O22)</f>
        <v>40000</v>
      </c>
      <c r="Q22" s="4">
        <f>+P22-C22</f>
        <v>0</v>
      </c>
    </row>
    <row r="23" spans="2:17" ht="16.5">
      <c r="B23" s="12" t="s">
        <v>81</v>
      </c>
      <c r="C23" s="13">
        <v>16728</v>
      </c>
      <c r="D23" s="18">
        <v>0</v>
      </c>
      <c r="E23" s="18">
        <v>0</v>
      </c>
      <c r="F23" s="18">
        <v>10000</v>
      </c>
      <c r="G23" s="18">
        <v>0</v>
      </c>
      <c r="H23" s="18">
        <v>0</v>
      </c>
      <c r="I23" s="18">
        <v>0</v>
      </c>
      <c r="J23" s="18">
        <v>0</v>
      </c>
      <c r="K23" s="18">
        <v>6728</v>
      </c>
      <c r="L23" s="18">
        <v>0</v>
      </c>
      <c r="M23" s="18">
        <v>0</v>
      </c>
      <c r="N23" s="18">
        <v>0</v>
      </c>
      <c r="O23" s="18">
        <v>0</v>
      </c>
      <c r="P23" s="4">
        <f>SUM(D23:O23)</f>
        <v>16728</v>
      </c>
      <c r="Q23" s="4">
        <f>+P23-C23</f>
        <v>0</v>
      </c>
    </row>
    <row r="24" spans="2:17" ht="24">
      <c r="B24" s="12" t="s">
        <v>80</v>
      </c>
      <c r="C24" s="13">
        <v>16000</v>
      </c>
      <c r="D24" s="14">
        <v>0</v>
      </c>
      <c r="E24" s="14">
        <v>0</v>
      </c>
      <c r="F24" s="14">
        <v>5000</v>
      </c>
      <c r="G24" s="14">
        <v>0</v>
      </c>
      <c r="H24" s="14">
        <v>0</v>
      </c>
      <c r="I24" s="14">
        <v>2000</v>
      </c>
      <c r="J24" s="14">
        <v>3000</v>
      </c>
      <c r="K24" s="14">
        <v>0</v>
      </c>
      <c r="L24" s="14">
        <v>0</v>
      </c>
      <c r="M24" s="14">
        <v>6000</v>
      </c>
      <c r="N24" s="14">
        <v>0</v>
      </c>
      <c r="O24" s="14">
        <v>0</v>
      </c>
      <c r="P24" s="4">
        <f>SUM(D24:O24)</f>
        <v>16000</v>
      </c>
      <c r="Q24" s="4">
        <f>+P24-C24</f>
        <v>0</v>
      </c>
    </row>
    <row r="25" spans="2:17" ht="16.5">
      <c r="B25" s="12" t="s">
        <v>79</v>
      </c>
      <c r="C25" s="13">
        <v>30000</v>
      </c>
      <c r="D25" s="14">
        <v>0</v>
      </c>
      <c r="E25" s="14">
        <v>0</v>
      </c>
      <c r="F25" s="14">
        <v>10000</v>
      </c>
      <c r="G25" s="14">
        <v>0</v>
      </c>
      <c r="H25" s="14">
        <v>0</v>
      </c>
      <c r="I25" s="14">
        <v>0</v>
      </c>
      <c r="J25" s="14">
        <v>10000</v>
      </c>
      <c r="K25" s="14">
        <v>0</v>
      </c>
      <c r="L25" s="14">
        <v>0</v>
      </c>
      <c r="M25" s="14">
        <v>10000</v>
      </c>
      <c r="N25" s="14">
        <v>0</v>
      </c>
      <c r="O25" s="14">
        <v>0</v>
      </c>
      <c r="P25" s="4">
        <f>SUM(D25:O25)</f>
        <v>30000</v>
      </c>
      <c r="Q25" s="4">
        <f>+P25-C25</f>
        <v>0</v>
      </c>
    </row>
    <row r="26" spans="2:17" ht="24">
      <c r="B26" s="15" t="s">
        <v>78</v>
      </c>
      <c r="C26" s="16">
        <f>SUM(C22:C25)</f>
        <v>102728</v>
      </c>
      <c r="D26" s="16">
        <f>SUM(D22:D25)</f>
        <v>0</v>
      </c>
      <c r="E26" s="16">
        <f>SUM(E22:E25)</f>
        <v>9000</v>
      </c>
      <c r="F26" s="16">
        <f>SUM(F22:F25)</f>
        <v>25000</v>
      </c>
      <c r="G26" s="16">
        <f>SUM(G22:G25)</f>
        <v>0</v>
      </c>
      <c r="H26" s="16">
        <f>SUM(H22:H25)</f>
        <v>7000</v>
      </c>
      <c r="I26" s="16">
        <f>SUM(I22:I25)</f>
        <v>2000</v>
      </c>
      <c r="J26" s="16">
        <f>SUM(J22:J25)</f>
        <v>14000</v>
      </c>
      <c r="K26" s="16">
        <f>SUM(K22:K25)</f>
        <v>13728</v>
      </c>
      <c r="L26" s="16">
        <f>SUM(L22:L25)</f>
        <v>2000</v>
      </c>
      <c r="M26" s="16">
        <f>SUM(M22:M25)</f>
        <v>21000</v>
      </c>
      <c r="N26" s="16">
        <f>SUM(N22:N25)</f>
        <v>2000</v>
      </c>
      <c r="O26" s="16">
        <f>SUM(O22:O25)</f>
        <v>7000</v>
      </c>
      <c r="P26" s="4">
        <f>SUM(D26:O26)</f>
        <v>102728</v>
      </c>
      <c r="Q26" s="4">
        <f>+P26-C26</f>
        <v>0</v>
      </c>
    </row>
    <row r="27" spans="2:17" ht="24">
      <c r="B27" s="12" t="s">
        <v>77</v>
      </c>
      <c r="C27" s="13">
        <v>482000</v>
      </c>
      <c r="D27" s="18">
        <v>5000</v>
      </c>
      <c r="E27" s="18">
        <v>5000</v>
      </c>
      <c r="F27" s="18">
        <v>5000</v>
      </c>
      <c r="G27" s="18">
        <v>200000</v>
      </c>
      <c r="H27" s="18">
        <v>5000</v>
      </c>
      <c r="I27" s="18">
        <v>7000</v>
      </c>
      <c r="J27" s="18">
        <v>5000</v>
      </c>
      <c r="K27" s="18">
        <v>5000</v>
      </c>
      <c r="L27" s="18">
        <v>5000</v>
      </c>
      <c r="M27" s="18">
        <v>5000</v>
      </c>
      <c r="N27" s="18">
        <v>5000</v>
      </c>
      <c r="O27" s="18">
        <v>230000</v>
      </c>
      <c r="P27" s="4">
        <f>SUM(D27:O27)</f>
        <v>482000</v>
      </c>
      <c r="Q27" s="4">
        <f>+P27-C27</f>
        <v>0</v>
      </c>
    </row>
    <row r="28" spans="2:17" ht="16.5">
      <c r="B28" s="12" t="s">
        <v>76</v>
      </c>
      <c r="C28" s="13">
        <v>30000</v>
      </c>
      <c r="D28" s="14">
        <v>2500</v>
      </c>
      <c r="E28" s="14">
        <v>2500</v>
      </c>
      <c r="F28" s="14">
        <v>2500</v>
      </c>
      <c r="G28" s="14">
        <v>2500</v>
      </c>
      <c r="H28" s="14">
        <v>2500</v>
      </c>
      <c r="I28" s="14">
        <v>2500</v>
      </c>
      <c r="J28" s="14">
        <v>2500</v>
      </c>
      <c r="K28" s="14">
        <v>2500</v>
      </c>
      <c r="L28" s="14">
        <v>2500</v>
      </c>
      <c r="M28" s="14">
        <v>2500</v>
      </c>
      <c r="N28" s="14">
        <v>2500</v>
      </c>
      <c r="O28" s="14">
        <v>2500</v>
      </c>
      <c r="P28" s="4">
        <f>SUM(D28:O28)</f>
        <v>30000</v>
      </c>
      <c r="Q28" s="4">
        <f>+P28-C28</f>
        <v>0</v>
      </c>
    </row>
    <row r="29" spans="2:17" ht="16.5">
      <c r="B29" s="15" t="s">
        <v>75</v>
      </c>
      <c r="C29" s="16">
        <f>SUM(C27:C28)</f>
        <v>512000</v>
      </c>
      <c r="D29" s="17">
        <f>+D27+D28</f>
        <v>7500</v>
      </c>
      <c r="E29" s="17">
        <f>+E27+E28</f>
        <v>7500</v>
      </c>
      <c r="F29" s="17">
        <f>+F27+F28</f>
        <v>7500</v>
      </c>
      <c r="G29" s="17">
        <f>+G27+G28</f>
        <v>202500</v>
      </c>
      <c r="H29" s="17">
        <f>+H27+H28</f>
        <v>7500</v>
      </c>
      <c r="I29" s="17">
        <f>+I27+I28</f>
        <v>9500</v>
      </c>
      <c r="J29" s="17">
        <f>+J27+J28</f>
        <v>7500</v>
      </c>
      <c r="K29" s="17">
        <f>+K27+K28</f>
        <v>7500</v>
      </c>
      <c r="L29" s="17">
        <f>+L27+L28</f>
        <v>7500</v>
      </c>
      <c r="M29" s="17">
        <f>+M27+M28</f>
        <v>7500</v>
      </c>
      <c r="N29" s="17">
        <f>+N27+N28</f>
        <v>7500</v>
      </c>
      <c r="O29" s="17">
        <f>+O27+O28</f>
        <v>232500</v>
      </c>
      <c r="P29" s="4">
        <f>SUM(D29:O29)</f>
        <v>512000</v>
      </c>
      <c r="Q29" s="4">
        <f>+P29-C29</f>
        <v>0</v>
      </c>
    </row>
    <row r="30" spans="2:17" ht="16.5">
      <c r="B30" s="12" t="s">
        <v>74</v>
      </c>
      <c r="C30" s="13">
        <v>10000</v>
      </c>
      <c r="D30" s="18">
        <v>0</v>
      </c>
      <c r="E30" s="18">
        <v>0</v>
      </c>
      <c r="F30" s="18">
        <v>0</v>
      </c>
      <c r="G30" s="18">
        <v>10000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4">
        <f>SUM(D30:O30)</f>
        <v>10000</v>
      </c>
      <c r="Q30" s="4">
        <f>+P30-C30</f>
        <v>0</v>
      </c>
    </row>
    <row r="31" spans="2:17" ht="16.5">
      <c r="B31" s="12" t="s">
        <v>73</v>
      </c>
      <c r="C31" s="13">
        <v>15000</v>
      </c>
      <c r="D31" s="14">
        <v>0</v>
      </c>
      <c r="E31" s="14">
        <v>0</v>
      </c>
      <c r="F31" s="14">
        <v>0</v>
      </c>
      <c r="G31" s="14">
        <v>15000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4">
        <f>SUM(D31:O31)</f>
        <v>15000</v>
      </c>
      <c r="Q31" s="4">
        <f>+P31-C31</f>
        <v>0</v>
      </c>
    </row>
    <row r="32" spans="2:17" ht="16.5">
      <c r="B32" s="12" t="s">
        <v>72</v>
      </c>
      <c r="C32" s="13">
        <v>30000</v>
      </c>
      <c r="D32" s="14">
        <v>0</v>
      </c>
      <c r="E32" s="14">
        <v>0</v>
      </c>
      <c r="F32" s="14">
        <v>5000</v>
      </c>
      <c r="G32" s="14">
        <v>15000</v>
      </c>
      <c r="H32" s="14">
        <v>0</v>
      </c>
      <c r="I32" s="14">
        <v>5000</v>
      </c>
      <c r="J32" s="14">
        <v>0</v>
      </c>
      <c r="K32" s="14">
        <v>0</v>
      </c>
      <c r="L32" s="14">
        <v>0</v>
      </c>
      <c r="M32" s="14">
        <v>5000</v>
      </c>
      <c r="N32" s="14">
        <v>0</v>
      </c>
      <c r="O32" s="14">
        <v>0</v>
      </c>
      <c r="P32" s="4">
        <f>SUM(D32:O32)</f>
        <v>30000</v>
      </c>
      <c r="Q32" s="4">
        <f>+P32-C32</f>
        <v>0</v>
      </c>
    </row>
    <row r="33" spans="2:17" ht="24">
      <c r="B33" s="15" t="s">
        <v>71</v>
      </c>
      <c r="C33" s="16">
        <f>SUM(C30:C32)</f>
        <v>55000</v>
      </c>
      <c r="D33" s="16">
        <f>+D30+D31+D32</f>
        <v>0</v>
      </c>
      <c r="E33" s="16">
        <f>+E30+E31+E32</f>
        <v>0</v>
      </c>
      <c r="F33" s="16">
        <f>+F30+F31+F32</f>
        <v>5000</v>
      </c>
      <c r="G33" s="16">
        <f>+G30+G31+G32</f>
        <v>40000</v>
      </c>
      <c r="H33" s="16">
        <f>+H30+H31+H32</f>
        <v>0</v>
      </c>
      <c r="I33" s="16">
        <f>+I30+I31+I32</f>
        <v>5000</v>
      </c>
      <c r="J33" s="16">
        <f>+J30+J31+J32</f>
        <v>0</v>
      </c>
      <c r="K33" s="16">
        <f>+K30+K31+K32</f>
        <v>0</v>
      </c>
      <c r="L33" s="16">
        <f>+L30+L31+L32</f>
        <v>0</v>
      </c>
      <c r="M33" s="16">
        <f>+M30+M31+M32</f>
        <v>5000</v>
      </c>
      <c r="N33" s="16">
        <f>+N30+N31+N32</f>
        <v>0</v>
      </c>
      <c r="O33" s="16">
        <f>+O30+O31+O32</f>
        <v>0</v>
      </c>
      <c r="P33" s="4">
        <f>SUM(D33:O33)</f>
        <v>55000</v>
      </c>
      <c r="Q33" s="4">
        <f>+P33-C33</f>
        <v>0</v>
      </c>
    </row>
    <row r="34" spans="2:17" ht="36">
      <c r="B34" s="12" t="s">
        <v>70</v>
      </c>
      <c r="C34" s="13">
        <v>114000</v>
      </c>
      <c r="D34" s="14">
        <v>9500</v>
      </c>
      <c r="E34" s="14">
        <v>9500</v>
      </c>
      <c r="F34" s="14">
        <v>9500</v>
      </c>
      <c r="G34" s="14">
        <v>9500</v>
      </c>
      <c r="H34" s="14">
        <v>9500</v>
      </c>
      <c r="I34" s="14">
        <v>9500</v>
      </c>
      <c r="J34" s="14">
        <v>9500</v>
      </c>
      <c r="K34" s="14">
        <v>9500</v>
      </c>
      <c r="L34" s="14">
        <v>9500</v>
      </c>
      <c r="M34" s="14">
        <v>9500</v>
      </c>
      <c r="N34" s="14">
        <v>9500</v>
      </c>
      <c r="O34" s="14">
        <v>9500</v>
      </c>
      <c r="P34" s="4">
        <f>SUM(D34:O34)</f>
        <v>114000</v>
      </c>
      <c r="Q34" s="4">
        <f>+P34-C34</f>
        <v>0</v>
      </c>
    </row>
    <row r="35" spans="2:17" ht="36">
      <c r="B35" s="12" t="s">
        <v>69</v>
      </c>
      <c r="C35" s="13">
        <v>25000</v>
      </c>
      <c r="D35" s="18">
        <v>2083</v>
      </c>
      <c r="E35" s="18">
        <v>2083</v>
      </c>
      <c r="F35" s="18">
        <v>2083</v>
      </c>
      <c r="G35" s="18">
        <v>2083</v>
      </c>
      <c r="H35" s="18">
        <v>2083</v>
      </c>
      <c r="I35" s="18">
        <v>2083</v>
      </c>
      <c r="J35" s="18">
        <v>2083</v>
      </c>
      <c r="K35" s="18">
        <v>2083</v>
      </c>
      <c r="L35" s="18">
        <v>2083</v>
      </c>
      <c r="M35" s="18">
        <v>2083</v>
      </c>
      <c r="N35" s="18">
        <v>2083</v>
      </c>
      <c r="O35" s="18">
        <v>2087</v>
      </c>
      <c r="P35" s="4">
        <f>SUM(D35:O35)</f>
        <v>25000</v>
      </c>
      <c r="Q35" s="4">
        <f>+P35-C35</f>
        <v>0</v>
      </c>
    </row>
    <row r="36" spans="2:17" ht="16.5">
      <c r="B36" s="15" t="s">
        <v>68</v>
      </c>
      <c r="C36" s="16">
        <f>+C34+C35</f>
        <v>139000</v>
      </c>
      <c r="D36" s="17">
        <f>+D34+D35</f>
        <v>11583</v>
      </c>
      <c r="E36" s="17">
        <f>+E34+E35</f>
        <v>11583</v>
      </c>
      <c r="F36" s="17">
        <f>+F34+F35</f>
        <v>11583</v>
      </c>
      <c r="G36" s="17">
        <f>+G34+G35</f>
        <v>11583</v>
      </c>
      <c r="H36" s="17">
        <f>+H34+H35</f>
        <v>11583</v>
      </c>
      <c r="I36" s="17">
        <f>+I34+I35</f>
        <v>11583</v>
      </c>
      <c r="J36" s="17">
        <f>+J34+J35</f>
        <v>11583</v>
      </c>
      <c r="K36" s="17">
        <f>+K34+K35</f>
        <v>11583</v>
      </c>
      <c r="L36" s="17">
        <f>+L34+L35</f>
        <v>11583</v>
      </c>
      <c r="M36" s="17">
        <f>+M34+M35</f>
        <v>11583</v>
      </c>
      <c r="N36" s="17">
        <f>+N34+N35</f>
        <v>11583</v>
      </c>
      <c r="O36" s="17">
        <f>+O34+O35</f>
        <v>11587</v>
      </c>
      <c r="P36" s="4">
        <f>SUM(D36:O36)</f>
        <v>139000</v>
      </c>
      <c r="Q36" s="4">
        <f>+P36-C36</f>
        <v>0</v>
      </c>
    </row>
    <row r="37" spans="2:17" ht="16.5">
      <c r="B37" s="12" t="s">
        <v>67</v>
      </c>
      <c r="C37" s="13">
        <v>10000</v>
      </c>
      <c r="D37" s="14">
        <v>0</v>
      </c>
      <c r="E37" s="14">
        <v>0</v>
      </c>
      <c r="F37" s="14">
        <v>10000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4"/>
      <c r="Q37" s="4"/>
    </row>
    <row r="38" spans="2:17" ht="16.5">
      <c r="B38" s="12" t="s">
        <v>66</v>
      </c>
      <c r="C38" s="13">
        <v>5000</v>
      </c>
      <c r="D38" s="14">
        <v>0</v>
      </c>
      <c r="E38" s="14">
        <v>0</v>
      </c>
      <c r="F38" s="14">
        <v>0</v>
      </c>
      <c r="G38" s="14">
        <v>5000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4">
        <f>SUM(D38:O38)</f>
        <v>5000</v>
      </c>
      <c r="Q38" s="4">
        <f>+P38-C38</f>
        <v>0</v>
      </c>
    </row>
    <row r="39" spans="2:17" ht="24">
      <c r="B39" s="15" t="s">
        <v>65</v>
      </c>
      <c r="C39" s="16">
        <f>SUM(C37:C38)</f>
        <v>15000</v>
      </c>
      <c r="D39" s="17">
        <f>SUM(D37:D38)</f>
        <v>0</v>
      </c>
      <c r="E39" s="17">
        <f>SUM(E37:E38)</f>
        <v>0</v>
      </c>
      <c r="F39" s="17">
        <f>SUM(F37:F38)</f>
        <v>10000</v>
      </c>
      <c r="G39" s="17">
        <f>SUM(G37:G38)</f>
        <v>5000</v>
      </c>
      <c r="H39" s="17">
        <f>SUM(H37:H38)</f>
        <v>0</v>
      </c>
      <c r="I39" s="17">
        <f>SUM(I37:I38)</f>
        <v>0</v>
      </c>
      <c r="J39" s="17">
        <f>SUM(J37:J38)</f>
        <v>0</v>
      </c>
      <c r="K39" s="17">
        <f>SUM(K37:K38)</f>
        <v>0</v>
      </c>
      <c r="L39" s="17">
        <f>SUM(L37:L38)</f>
        <v>0</v>
      </c>
      <c r="M39" s="17">
        <f>SUM(M37:M38)</f>
        <v>0</v>
      </c>
      <c r="N39" s="17">
        <f>SUM(N37:N38)</f>
        <v>0</v>
      </c>
      <c r="O39" s="17">
        <f>SUM(O37:O38)</f>
        <v>0</v>
      </c>
      <c r="P39" s="4">
        <f>SUM(D39:O39)</f>
        <v>15000</v>
      </c>
      <c r="Q39" s="4">
        <f>+P39-C39</f>
        <v>0</v>
      </c>
    </row>
    <row r="40" spans="2:17" ht="16.5">
      <c r="B40" s="12" t="s">
        <v>64</v>
      </c>
      <c r="C40" s="13">
        <v>5000</v>
      </c>
      <c r="D40" s="14">
        <v>0</v>
      </c>
      <c r="E40" s="14">
        <v>0</v>
      </c>
      <c r="F40" s="14">
        <v>0</v>
      </c>
      <c r="G40" s="14">
        <v>5000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4">
        <f>SUM(D40:O40)</f>
        <v>5000</v>
      </c>
      <c r="Q40" s="4">
        <f>+P40-C40</f>
        <v>0</v>
      </c>
    </row>
    <row r="41" spans="2:17" ht="24">
      <c r="B41" s="12" t="s">
        <v>63</v>
      </c>
      <c r="C41" s="13">
        <v>8000</v>
      </c>
      <c r="D41" s="18">
        <v>0</v>
      </c>
      <c r="E41" s="18">
        <v>0</v>
      </c>
      <c r="F41" s="18">
        <v>3000</v>
      </c>
      <c r="G41" s="18">
        <v>5000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4">
        <f>SUM(D41:O41)</f>
        <v>8000</v>
      </c>
      <c r="Q41" s="4">
        <f>+P41-C41</f>
        <v>0</v>
      </c>
    </row>
    <row r="42" spans="2:17" ht="24">
      <c r="B42" s="15" t="s">
        <v>62</v>
      </c>
      <c r="C42" s="16">
        <f>SUM(C40:C41)</f>
        <v>13000</v>
      </c>
      <c r="D42" s="17">
        <f>+D40+D41</f>
        <v>0</v>
      </c>
      <c r="E42" s="17">
        <f>+E40+E41</f>
        <v>0</v>
      </c>
      <c r="F42" s="17">
        <f>+F40+F41</f>
        <v>3000</v>
      </c>
      <c r="G42" s="17">
        <f>+G40+G41</f>
        <v>10000</v>
      </c>
      <c r="H42" s="17">
        <f>+H40+H41</f>
        <v>0</v>
      </c>
      <c r="I42" s="17">
        <f>+I40+I41</f>
        <v>0</v>
      </c>
      <c r="J42" s="17">
        <f>+J40+J41</f>
        <v>0</v>
      </c>
      <c r="K42" s="17">
        <f>+K40+K41</f>
        <v>0</v>
      </c>
      <c r="L42" s="17">
        <f>+L40+L41</f>
        <v>0</v>
      </c>
      <c r="M42" s="17">
        <f>+M40+M41</f>
        <v>0</v>
      </c>
      <c r="N42" s="17">
        <f>+N40+N41</f>
        <v>0</v>
      </c>
      <c r="O42" s="17">
        <f>+O40+O41</f>
        <v>0</v>
      </c>
      <c r="P42" s="4">
        <f>SUM(D42:O42)</f>
        <v>13000</v>
      </c>
      <c r="Q42" s="4">
        <f>+P42-C42</f>
        <v>0</v>
      </c>
    </row>
    <row r="43" spans="2:17" ht="16.5">
      <c r="B43" s="19" t="s">
        <v>61</v>
      </c>
      <c r="C43" s="21">
        <f>+C26+C29+C33+C36+C39+C42</f>
        <v>836728</v>
      </c>
      <c r="D43" s="21">
        <f>+D26+D29+D33+D36+D39+D42</f>
        <v>19083</v>
      </c>
      <c r="E43" s="21">
        <f>+E26+E29+E33+E36+E39+E42</f>
        <v>28083</v>
      </c>
      <c r="F43" s="21">
        <f>+F26+F29+F33+F36+F39+F42</f>
        <v>62083</v>
      </c>
      <c r="G43" s="21">
        <f>+G26+G29+G33+G36+G39+G42</f>
        <v>269083</v>
      </c>
      <c r="H43" s="21">
        <f>+H26+H29+H33+H36+H39+H42</f>
        <v>26083</v>
      </c>
      <c r="I43" s="21">
        <f>+I26+I29+I33+I36+I39+I42</f>
        <v>28083</v>
      </c>
      <c r="J43" s="21">
        <f>+J26+J29+J33+J36+J39+J42</f>
        <v>33083</v>
      </c>
      <c r="K43" s="21">
        <f>+K26+K29+K33+K36+K39+K42</f>
        <v>32811</v>
      </c>
      <c r="L43" s="21">
        <f>+L26+L29+L33+L36+L39+L42</f>
        <v>21083</v>
      </c>
      <c r="M43" s="21">
        <f>+M26+M29+M33+M36+M39+M42</f>
        <v>45083</v>
      </c>
      <c r="N43" s="21">
        <f>+N26+N29+N33+N36+N39+N42</f>
        <v>21083</v>
      </c>
      <c r="O43" s="21">
        <f>+O26+O29+O33+O36+O39+O42</f>
        <v>251087</v>
      </c>
      <c r="P43" s="4">
        <f>SUM(D43:O43)</f>
        <v>836728</v>
      </c>
      <c r="Q43" s="4">
        <f>+P43-C43</f>
        <v>0</v>
      </c>
    </row>
    <row r="44" spans="2:17" ht="16.5">
      <c r="B44" s="12" t="s">
        <v>60</v>
      </c>
      <c r="C44" s="13">
        <v>670000</v>
      </c>
      <c r="D44" s="14">
        <v>27000</v>
      </c>
      <c r="E44" s="14">
        <v>27000</v>
      </c>
      <c r="F44" s="14">
        <v>27000</v>
      </c>
      <c r="G44" s="14">
        <v>27000</v>
      </c>
      <c r="H44" s="14">
        <v>27000</v>
      </c>
      <c r="I44" s="14">
        <v>27000</v>
      </c>
      <c r="J44" s="14">
        <v>27000</v>
      </c>
      <c r="K44" s="14">
        <v>27000</v>
      </c>
      <c r="L44" s="14">
        <v>27000</v>
      </c>
      <c r="M44" s="14">
        <v>27000</v>
      </c>
      <c r="N44" s="14">
        <v>30000</v>
      </c>
      <c r="O44" s="14">
        <v>370000</v>
      </c>
      <c r="P44" s="4">
        <f>SUM(D44:O44)</f>
        <v>670000</v>
      </c>
      <c r="Q44" s="4">
        <f>+P44-C44</f>
        <v>0</v>
      </c>
    </row>
    <row r="45" spans="2:17" ht="16.5">
      <c r="B45" s="12" t="s">
        <v>59</v>
      </c>
      <c r="C45" s="13">
        <v>40000</v>
      </c>
      <c r="D45" s="14">
        <v>3333</v>
      </c>
      <c r="E45" s="14">
        <v>3333</v>
      </c>
      <c r="F45" s="14">
        <v>3333</v>
      </c>
      <c r="G45" s="14">
        <v>3333</v>
      </c>
      <c r="H45" s="14">
        <v>3333</v>
      </c>
      <c r="I45" s="14">
        <v>3333</v>
      </c>
      <c r="J45" s="14">
        <v>3333</v>
      </c>
      <c r="K45" s="14">
        <v>3333</v>
      </c>
      <c r="L45" s="14">
        <v>3333</v>
      </c>
      <c r="M45" s="14">
        <v>3333</v>
      </c>
      <c r="N45" s="14">
        <v>3333</v>
      </c>
      <c r="O45" s="14">
        <v>3337</v>
      </c>
      <c r="P45" s="4">
        <f>SUM(D45:O45)</f>
        <v>40000</v>
      </c>
      <c r="Q45" s="4">
        <f>+P45-C45</f>
        <v>0</v>
      </c>
    </row>
    <row r="46" spans="2:17" ht="16.5">
      <c r="B46" s="12" t="s">
        <v>58</v>
      </c>
      <c r="C46" s="13">
        <v>50000</v>
      </c>
      <c r="D46" s="18">
        <v>0</v>
      </c>
      <c r="E46" s="18">
        <v>0</v>
      </c>
      <c r="F46" s="18">
        <v>5000</v>
      </c>
      <c r="G46" s="18">
        <v>5000</v>
      </c>
      <c r="H46" s="18">
        <v>5000</v>
      </c>
      <c r="I46" s="18">
        <v>5000</v>
      </c>
      <c r="J46" s="18">
        <v>5000</v>
      </c>
      <c r="K46" s="18">
        <v>5000</v>
      </c>
      <c r="L46" s="18">
        <v>5000</v>
      </c>
      <c r="M46" s="18">
        <v>5000</v>
      </c>
      <c r="N46" s="18">
        <v>5000</v>
      </c>
      <c r="O46" s="18">
        <v>5000</v>
      </c>
      <c r="P46" s="4">
        <f>SUM(D46:O46)</f>
        <v>50000</v>
      </c>
      <c r="Q46" s="4">
        <f>+P46-C46</f>
        <v>0</v>
      </c>
    </row>
    <row r="47" spans="2:17" s="5" customFormat="1" ht="16.5">
      <c r="B47" s="12" t="s">
        <v>57</v>
      </c>
      <c r="C47" s="13">
        <v>9000</v>
      </c>
      <c r="D47" s="22">
        <v>0</v>
      </c>
      <c r="E47" s="22">
        <v>1000</v>
      </c>
      <c r="F47" s="22">
        <v>1000</v>
      </c>
      <c r="G47" s="22">
        <v>4000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3000</v>
      </c>
      <c r="N47" s="22">
        <v>0</v>
      </c>
      <c r="O47" s="22">
        <v>0</v>
      </c>
      <c r="P47" s="4">
        <f>SUM(D47:O47)</f>
        <v>9000</v>
      </c>
      <c r="Q47" s="4">
        <f>+P47-C47</f>
        <v>0</v>
      </c>
    </row>
    <row r="48" spans="2:17" ht="16.5">
      <c r="B48" s="12" t="s">
        <v>56</v>
      </c>
      <c r="C48" s="13">
        <v>184000</v>
      </c>
      <c r="D48" s="14">
        <v>0</v>
      </c>
      <c r="E48" s="14">
        <v>0</v>
      </c>
      <c r="F48" s="14">
        <v>6000</v>
      </c>
      <c r="G48" s="14">
        <v>0</v>
      </c>
      <c r="H48" s="14">
        <v>30000</v>
      </c>
      <c r="I48" s="14">
        <v>0</v>
      </c>
      <c r="J48" s="14">
        <v>8000</v>
      </c>
      <c r="K48" s="14">
        <v>0</v>
      </c>
      <c r="L48" s="14">
        <v>0</v>
      </c>
      <c r="M48" s="14">
        <v>0</v>
      </c>
      <c r="N48" s="14">
        <v>0</v>
      </c>
      <c r="O48" s="14">
        <v>140000</v>
      </c>
      <c r="P48" s="4">
        <f>SUM(D48:O48)</f>
        <v>184000</v>
      </c>
      <c r="Q48" s="4">
        <f>+P48-C48</f>
        <v>0</v>
      </c>
    </row>
    <row r="49" spans="2:17" ht="16.5">
      <c r="B49" s="15" t="s">
        <v>55</v>
      </c>
      <c r="C49" s="16">
        <f>SUM(C44:C48)</f>
        <v>953000</v>
      </c>
      <c r="D49" s="16">
        <f>SUM(D44:D48)</f>
        <v>30333</v>
      </c>
      <c r="E49" s="16">
        <f>SUM(E44:E48)</f>
        <v>31333</v>
      </c>
      <c r="F49" s="16">
        <f>SUM(F44:F48)</f>
        <v>42333</v>
      </c>
      <c r="G49" s="16">
        <f>SUM(G44:G48)</f>
        <v>39333</v>
      </c>
      <c r="H49" s="16">
        <f>SUM(H44:H48)</f>
        <v>65333</v>
      </c>
      <c r="I49" s="16">
        <f>SUM(I44:I48)</f>
        <v>35333</v>
      </c>
      <c r="J49" s="16">
        <f>SUM(J44:J48)</f>
        <v>43333</v>
      </c>
      <c r="K49" s="16">
        <f>SUM(K44:K48)</f>
        <v>35333</v>
      </c>
      <c r="L49" s="16">
        <f>SUM(L44:L48)</f>
        <v>35333</v>
      </c>
      <c r="M49" s="16">
        <f>SUM(M44:M48)</f>
        <v>38333</v>
      </c>
      <c r="N49" s="16">
        <f>SUM(N44:N48)</f>
        <v>38333</v>
      </c>
      <c r="O49" s="16">
        <f>SUM(O44:O48)</f>
        <v>518337</v>
      </c>
      <c r="P49" s="4">
        <f>SUM(D49:O49)</f>
        <v>953000</v>
      </c>
      <c r="Q49" s="4">
        <f>+P49-C49</f>
        <v>0</v>
      </c>
    </row>
    <row r="50" spans="2:17" ht="24">
      <c r="B50" s="12" t="s">
        <v>54</v>
      </c>
      <c r="C50" s="13">
        <v>70000</v>
      </c>
      <c r="D50" s="14">
        <v>5833</v>
      </c>
      <c r="E50" s="14">
        <v>5833</v>
      </c>
      <c r="F50" s="14">
        <v>5833</v>
      </c>
      <c r="G50" s="14">
        <v>5833</v>
      </c>
      <c r="H50" s="14">
        <v>5833</v>
      </c>
      <c r="I50" s="14">
        <v>5833</v>
      </c>
      <c r="J50" s="14">
        <v>5833</v>
      </c>
      <c r="K50" s="14">
        <v>5833</v>
      </c>
      <c r="L50" s="14">
        <v>5833</v>
      </c>
      <c r="M50" s="14">
        <v>5833</v>
      </c>
      <c r="N50" s="14">
        <v>5833</v>
      </c>
      <c r="O50" s="14">
        <v>5837</v>
      </c>
      <c r="P50" s="4">
        <f>SUM(D50:O50)</f>
        <v>70000</v>
      </c>
      <c r="Q50" s="4">
        <f>+P50-C50</f>
        <v>0</v>
      </c>
    </row>
    <row r="51" spans="2:17" ht="16.5">
      <c r="B51" s="12" t="s">
        <v>53</v>
      </c>
      <c r="C51" s="13">
        <v>594104</v>
      </c>
      <c r="D51" s="14">
        <v>49507</v>
      </c>
      <c r="E51" s="14">
        <v>49507</v>
      </c>
      <c r="F51" s="14">
        <v>49507</v>
      </c>
      <c r="G51" s="14">
        <v>49507</v>
      </c>
      <c r="H51" s="14">
        <v>49507</v>
      </c>
      <c r="I51" s="14">
        <v>49507</v>
      </c>
      <c r="J51" s="14">
        <v>49507</v>
      </c>
      <c r="K51" s="14">
        <v>49507</v>
      </c>
      <c r="L51" s="14">
        <v>49507</v>
      </c>
      <c r="M51" s="14">
        <v>49507</v>
      </c>
      <c r="N51" s="14">
        <v>49507</v>
      </c>
      <c r="O51" s="14">
        <v>49527</v>
      </c>
      <c r="P51" s="4">
        <f>SUM(D51:O51)</f>
        <v>594104</v>
      </c>
      <c r="Q51" s="4">
        <f>+P51-C51</f>
        <v>0</v>
      </c>
    </row>
    <row r="52" spans="2:17" ht="16.5">
      <c r="B52" s="15" t="s">
        <v>52</v>
      </c>
      <c r="C52" s="16">
        <f>SUM(C50:C51)</f>
        <v>664104</v>
      </c>
      <c r="D52" s="17">
        <f>SUM(D50:D51)</f>
        <v>55340</v>
      </c>
      <c r="E52" s="17">
        <f>SUM(E50:E51)</f>
        <v>55340</v>
      </c>
      <c r="F52" s="17">
        <f>SUM(F50:F51)</f>
        <v>55340</v>
      </c>
      <c r="G52" s="17">
        <f>SUM(G50:G51)</f>
        <v>55340</v>
      </c>
      <c r="H52" s="17">
        <f>SUM(H50:H51)</f>
        <v>55340</v>
      </c>
      <c r="I52" s="17">
        <f>SUM(I50:I51)</f>
        <v>55340</v>
      </c>
      <c r="J52" s="17">
        <f>SUM(J50:J51)</f>
        <v>55340</v>
      </c>
      <c r="K52" s="17">
        <f>SUM(K50:K51)</f>
        <v>55340</v>
      </c>
      <c r="L52" s="17">
        <f>SUM(L50:L51)</f>
        <v>55340</v>
      </c>
      <c r="M52" s="17">
        <f>SUM(M50:M51)</f>
        <v>55340</v>
      </c>
      <c r="N52" s="17">
        <f>SUM(N50:N51)</f>
        <v>55340</v>
      </c>
      <c r="O52" s="17">
        <f>SUM(O50:O51)</f>
        <v>55364</v>
      </c>
      <c r="P52" s="4">
        <f>SUM(D52:O52)</f>
        <v>664104</v>
      </c>
      <c r="Q52" s="4">
        <f>+P52-C52</f>
        <v>0</v>
      </c>
    </row>
    <row r="53" spans="2:17" ht="16.5">
      <c r="B53" s="12" t="s">
        <v>51</v>
      </c>
      <c r="C53" s="13">
        <v>150000</v>
      </c>
      <c r="D53" s="18">
        <v>12500</v>
      </c>
      <c r="E53" s="18">
        <v>12500</v>
      </c>
      <c r="F53" s="18">
        <v>12500</v>
      </c>
      <c r="G53" s="18">
        <v>12500</v>
      </c>
      <c r="H53" s="18">
        <v>12500</v>
      </c>
      <c r="I53" s="18">
        <v>12500</v>
      </c>
      <c r="J53" s="18">
        <v>12500</v>
      </c>
      <c r="K53" s="18">
        <v>12500</v>
      </c>
      <c r="L53" s="18">
        <v>12500</v>
      </c>
      <c r="M53" s="18">
        <v>12500</v>
      </c>
      <c r="N53" s="18">
        <v>12500</v>
      </c>
      <c r="O53" s="18">
        <v>12500</v>
      </c>
      <c r="P53" s="4">
        <f>SUM(D53:O53)</f>
        <v>150000</v>
      </c>
      <c r="Q53" s="4">
        <f>+P53-C53</f>
        <v>0</v>
      </c>
    </row>
    <row r="54" spans="2:17" ht="24">
      <c r="B54" s="12" t="s">
        <v>50</v>
      </c>
      <c r="C54" s="13">
        <v>8000000</v>
      </c>
      <c r="D54" s="14">
        <v>0</v>
      </c>
      <c r="E54" s="14">
        <v>0</v>
      </c>
      <c r="F54" s="14">
        <v>0</v>
      </c>
      <c r="G54" s="14">
        <v>8000000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4">
        <f>SUM(D54:O54)</f>
        <v>8000000</v>
      </c>
      <c r="Q54" s="4">
        <f>+P54-C54</f>
        <v>0</v>
      </c>
    </row>
    <row r="55" spans="2:17" ht="16.5">
      <c r="B55" s="12" t="s">
        <v>49</v>
      </c>
      <c r="C55" s="13">
        <v>40000</v>
      </c>
      <c r="D55" s="14">
        <v>0</v>
      </c>
      <c r="E55" s="14">
        <v>0</v>
      </c>
      <c r="F55" s="14">
        <v>20000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20000</v>
      </c>
      <c r="N55" s="14"/>
      <c r="O55" s="14">
        <v>0</v>
      </c>
      <c r="P55" s="4">
        <f>SUM(D55:O55)</f>
        <v>40000</v>
      </c>
      <c r="Q55" s="4">
        <f>+P55-C55</f>
        <v>0</v>
      </c>
    </row>
    <row r="56" spans="2:17" ht="16.5">
      <c r="B56" s="12" t="s">
        <v>48</v>
      </c>
      <c r="C56" s="13">
        <v>2015408</v>
      </c>
      <c r="D56" s="14">
        <v>46284</v>
      </c>
      <c r="E56" s="14">
        <v>46284</v>
      </c>
      <c r="F56" s="14">
        <v>46284</v>
      </c>
      <c r="G56" s="14">
        <v>61596</v>
      </c>
      <c r="H56" s="14">
        <v>46284</v>
      </c>
      <c r="I56" s="14">
        <v>46284</v>
      </c>
      <c r="J56" s="14">
        <v>46284</v>
      </c>
      <c r="K56" s="14">
        <v>96284</v>
      </c>
      <c r="L56" s="14">
        <v>46284</v>
      </c>
      <c r="M56" s="14">
        <v>46284</v>
      </c>
      <c r="N56" s="14">
        <v>46284</v>
      </c>
      <c r="O56" s="14">
        <f>1046284+394688</f>
        <v>1440972</v>
      </c>
      <c r="P56" s="4">
        <f>SUM(D56:O56)</f>
        <v>2015408</v>
      </c>
      <c r="Q56" s="4">
        <f>+P56-C56</f>
        <v>0</v>
      </c>
    </row>
    <row r="57" spans="2:17" ht="24">
      <c r="B57" s="12" t="s">
        <v>47</v>
      </c>
      <c r="C57" s="13">
        <v>1079000</v>
      </c>
      <c r="D57" s="14">
        <v>45000</v>
      </c>
      <c r="E57" s="14">
        <v>45000</v>
      </c>
      <c r="F57" s="14">
        <v>45000</v>
      </c>
      <c r="G57" s="14">
        <v>45000</v>
      </c>
      <c r="H57" s="14">
        <v>79000</v>
      </c>
      <c r="I57" s="14">
        <v>45000</v>
      </c>
      <c r="J57" s="14">
        <v>45000</v>
      </c>
      <c r="K57" s="14">
        <v>45000</v>
      </c>
      <c r="L57" s="14">
        <v>45000</v>
      </c>
      <c r="M57" s="14">
        <v>45000</v>
      </c>
      <c r="N57" s="14">
        <v>45000</v>
      </c>
      <c r="O57" s="14">
        <v>550000</v>
      </c>
      <c r="P57" s="4">
        <f>SUM(D57:O57)</f>
        <v>1079000</v>
      </c>
      <c r="Q57" s="4">
        <f>+P57-C57</f>
        <v>0</v>
      </c>
    </row>
    <row r="58" spans="2:17" ht="24">
      <c r="B58" s="15" t="s">
        <v>46</v>
      </c>
      <c r="C58" s="16">
        <f>SUM(C53:C57)</f>
        <v>11284408</v>
      </c>
      <c r="D58" s="16">
        <f>SUM(D53:D57)</f>
        <v>103784</v>
      </c>
      <c r="E58" s="16">
        <f>SUM(E53:E57)</f>
        <v>103784</v>
      </c>
      <c r="F58" s="16">
        <f>SUM(F53:F57)</f>
        <v>123784</v>
      </c>
      <c r="G58" s="16">
        <f>SUM(G53:G57)</f>
        <v>8119096</v>
      </c>
      <c r="H58" s="16">
        <f>SUM(H53:H57)</f>
        <v>137784</v>
      </c>
      <c r="I58" s="16">
        <f>SUM(I53:I57)</f>
        <v>103784</v>
      </c>
      <c r="J58" s="16">
        <f>SUM(J53:J57)</f>
        <v>103784</v>
      </c>
      <c r="K58" s="16">
        <f>SUM(K53:K57)</f>
        <v>153784</v>
      </c>
      <c r="L58" s="16">
        <f>SUM(L53:L57)</f>
        <v>103784</v>
      </c>
      <c r="M58" s="16">
        <f>SUM(M53:M57)</f>
        <v>123784</v>
      </c>
      <c r="N58" s="16">
        <f>SUM(N53:N57)</f>
        <v>103784</v>
      </c>
      <c r="O58" s="16">
        <f>SUM(O53:O57)</f>
        <v>2003472</v>
      </c>
      <c r="P58" s="4">
        <f>SUM(D58:O58)</f>
        <v>11284408</v>
      </c>
      <c r="Q58" s="4">
        <f>+P58-C58</f>
        <v>0</v>
      </c>
    </row>
    <row r="59" spans="2:17" ht="16.5">
      <c r="B59" s="12" t="s">
        <v>45</v>
      </c>
      <c r="C59" s="13">
        <v>32000</v>
      </c>
      <c r="D59" s="18">
        <v>2666</v>
      </c>
      <c r="E59" s="18">
        <v>2666</v>
      </c>
      <c r="F59" s="18">
        <v>2666</v>
      </c>
      <c r="G59" s="18">
        <v>2666</v>
      </c>
      <c r="H59" s="18">
        <v>2666</v>
      </c>
      <c r="I59" s="18">
        <v>2666</v>
      </c>
      <c r="J59" s="18">
        <v>2666</v>
      </c>
      <c r="K59" s="18">
        <v>2666</v>
      </c>
      <c r="L59" s="18">
        <v>2666</v>
      </c>
      <c r="M59" s="18">
        <v>2666</v>
      </c>
      <c r="N59" s="18">
        <v>2666</v>
      </c>
      <c r="O59" s="18">
        <v>2674</v>
      </c>
      <c r="P59" s="4">
        <f>SUM(D59:O59)</f>
        <v>32000</v>
      </c>
      <c r="Q59" s="4">
        <f>+P59-C59</f>
        <v>0</v>
      </c>
    </row>
    <row r="60" spans="2:17" ht="24">
      <c r="B60" s="12" t="s">
        <v>44</v>
      </c>
      <c r="C60" s="13">
        <v>80000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80000</v>
      </c>
      <c r="P60" s="4">
        <f>SUM(D60:O60)</f>
        <v>80000</v>
      </c>
      <c r="Q60" s="4">
        <f>+P60-C60</f>
        <v>0</v>
      </c>
    </row>
    <row r="61" spans="2:17" ht="24">
      <c r="B61" s="12" t="s">
        <v>43</v>
      </c>
      <c r="C61" s="13">
        <v>12000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12000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4">
        <f>SUM(D61:O61)</f>
        <v>12000</v>
      </c>
      <c r="Q61" s="4">
        <f>+P61-C61</f>
        <v>0</v>
      </c>
    </row>
    <row r="62" spans="2:17" ht="16.5">
      <c r="B62" s="12" t="s">
        <v>42</v>
      </c>
      <c r="C62" s="13">
        <v>23000</v>
      </c>
      <c r="D62" s="14">
        <v>0</v>
      </c>
      <c r="E62" s="14">
        <v>0</v>
      </c>
      <c r="F62" s="14">
        <v>0</v>
      </c>
      <c r="G62" s="14">
        <v>17000</v>
      </c>
      <c r="H62" s="14">
        <v>0</v>
      </c>
      <c r="I62" s="14">
        <v>6000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4">
        <f>SUM(D62:O62)</f>
        <v>23000</v>
      </c>
      <c r="Q62" s="4">
        <f>+P62-C62</f>
        <v>0</v>
      </c>
    </row>
    <row r="63" spans="2:17" ht="16.5">
      <c r="B63" s="12" t="s">
        <v>41</v>
      </c>
      <c r="C63" s="13">
        <v>20000</v>
      </c>
      <c r="D63" s="14">
        <v>0</v>
      </c>
      <c r="E63" s="14">
        <v>0</v>
      </c>
      <c r="F63" s="14">
        <v>10000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10000</v>
      </c>
      <c r="P63" s="4">
        <f>SUM(D63:O63)</f>
        <v>20000</v>
      </c>
      <c r="Q63" s="4">
        <f>+P63-C63</f>
        <v>0</v>
      </c>
    </row>
    <row r="64" spans="2:17" ht="24">
      <c r="B64" s="15" t="s">
        <v>40</v>
      </c>
      <c r="C64" s="16">
        <f>SUM(C59:C63)</f>
        <v>167000</v>
      </c>
      <c r="D64" s="17">
        <f>SUM(D59:D63)</f>
        <v>2666</v>
      </c>
      <c r="E64" s="17">
        <f>SUM(E59:E63)</f>
        <v>2666</v>
      </c>
      <c r="F64" s="17">
        <f>SUM(F59:F63)</f>
        <v>12666</v>
      </c>
      <c r="G64" s="17">
        <f>SUM(G59:G63)</f>
        <v>19666</v>
      </c>
      <c r="H64" s="17">
        <f>SUM(H59:H63)</f>
        <v>2666</v>
      </c>
      <c r="I64" s="17">
        <f>SUM(I59:I63)</f>
        <v>20666</v>
      </c>
      <c r="J64" s="17">
        <f>SUM(J59:J63)</f>
        <v>2666</v>
      </c>
      <c r="K64" s="17">
        <f>SUM(K59:K63)</f>
        <v>2666</v>
      </c>
      <c r="L64" s="17">
        <f>SUM(L59:L63)</f>
        <v>2666</v>
      </c>
      <c r="M64" s="17">
        <f>SUM(M59:M63)</f>
        <v>2666</v>
      </c>
      <c r="N64" s="17">
        <f>SUM(N59:N63)</f>
        <v>2666</v>
      </c>
      <c r="O64" s="17">
        <f>SUM(O59:O63)</f>
        <v>92674</v>
      </c>
      <c r="P64" s="4">
        <f>SUM(D64:O64)</f>
        <v>167000</v>
      </c>
      <c r="Q64" s="4">
        <f>+P64-C64</f>
        <v>0</v>
      </c>
    </row>
    <row r="65" spans="2:17" ht="16.5">
      <c r="B65" s="12" t="s">
        <v>39</v>
      </c>
      <c r="C65" s="13">
        <v>2243200</v>
      </c>
      <c r="D65" s="18">
        <v>80000</v>
      </c>
      <c r="E65" s="18">
        <v>80000</v>
      </c>
      <c r="F65" s="18">
        <v>80000</v>
      </c>
      <c r="G65" s="18">
        <v>120000</v>
      </c>
      <c r="H65" s="18">
        <v>80000</v>
      </c>
      <c r="I65" s="18">
        <v>80000</v>
      </c>
      <c r="J65" s="18">
        <v>80000</v>
      </c>
      <c r="K65" s="18">
        <v>80000</v>
      </c>
      <c r="L65" s="18">
        <v>80000</v>
      </c>
      <c r="M65" s="18">
        <v>100000</v>
      </c>
      <c r="N65" s="18">
        <v>100000</v>
      </c>
      <c r="O65" s="18">
        <f>910000+373200</f>
        <v>1283200</v>
      </c>
      <c r="P65" s="4">
        <f>SUM(D65:O65)</f>
        <v>2243200</v>
      </c>
      <c r="Q65" s="4">
        <f>+P65-C65</f>
        <v>0</v>
      </c>
    </row>
    <row r="66" spans="2:17" ht="24">
      <c r="B66" s="12" t="s">
        <v>38</v>
      </c>
      <c r="C66" s="13">
        <f>SUM(D66:O66)</f>
        <v>5000</v>
      </c>
      <c r="D66" s="14">
        <v>0</v>
      </c>
      <c r="E66" s="14">
        <v>0</v>
      </c>
      <c r="F66" s="14">
        <v>0</v>
      </c>
      <c r="G66" s="14">
        <v>5000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4">
        <f>SUM(D66:O66)</f>
        <v>5000</v>
      </c>
      <c r="Q66" s="4">
        <f>+P66-C66</f>
        <v>0</v>
      </c>
    </row>
    <row r="67" spans="2:17" ht="24">
      <c r="B67" s="12" t="s">
        <v>37</v>
      </c>
      <c r="C67" s="13">
        <v>50000</v>
      </c>
      <c r="D67" s="14">
        <v>0</v>
      </c>
      <c r="E67" s="14">
        <v>17000</v>
      </c>
      <c r="F67" s="14">
        <v>0</v>
      </c>
      <c r="G67" s="14">
        <v>2000</v>
      </c>
      <c r="H67" s="14">
        <v>0</v>
      </c>
      <c r="I67" s="14">
        <v>4000</v>
      </c>
      <c r="J67" s="14">
        <v>3000</v>
      </c>
      <c r="K67" s="14">
        <v>12000</v>
      </c>
      <c r="L67" s="14">
        <v>0</v>
      </c>
      <c r="M67" s="14">
        <v>8000</v>
      </c>
      <c r="N67" s="14">
        <v>4000</v>
      </c>
      <c r="O67" s="14">
        <v>0</v>
      </c>
      <c r="P67" s="4">
        <f>SUM(D67:O67)</f>
        <v>50000</v>
      </c>
      <c r="Q67" s="4">
        <f>+P67-C67</f>
        <v>0</v>
      </c>
    </row>
    <row r="68" spans="2:17" ht="24">
      <c r="B68" s="12" t="s">
        <v>36</v>
      </c>
      <c r="C68" s="13">
        <v>20000</v>
      </c>
      <c r="D68" s="18">
        <v>0</v>
      </c>
      <c r="E68" s="18">
        <v>10000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10000</v>
      </c>
      <c r="N68" s="18">
        <v>0</v>
      </c>
      <c r="O68" s="18">
        <v>0</v>
      </c>
      <c r="P68" s="4">
        <f>SUM(D68:O68)</f>
        <v>20000</v>
      </c>
      <c r="Q68" s="4">
        <f>+P68-C68</f>
        <v>0</v>
      </c>
    </row>
    <row r="69" spans="2:17" ht="16.5">
      <c r="B69" s="12" t="s">
        <v>35</v>
      </c>
      <c r="C69" s="13">
        <v>180000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180000</v>
      </c>
      <c r="P69" s="4">
        <f>SUM(D69:O69)</f>
        <v>180000</v>
      </c>
      <c r="Q69" s="4">
        <f>+P69-C69</f>
        <v>0</v>
      </c>
    </row>
    <row r="70" spans="2:17" ht="16.5">
      <c r="B70" s="12" t="s">
        <v>34</v>
      </c>
      <c r="C70" s="13">
        <v>22000</v>
      </c>
      <c r="D70" s="14">
        <v>0</v>
      </c>
      <c r="E70" s="14">
        <v>0</v>
      </c>
      <c r="F70" s="14">
        <v>0</v>
      </c>
      <c r="G70" s="14">
        <v>0</v>
      </c>
      <c r="H70" s="14">
        <v>6548</v>
      </c>
      <c r="I70" s="14">
        <v>4000</v>
      </c>
      <c r="J70" s="14">
        <v>0</v>
      </c>
      <c r="K70" s="14">
        <v>0</v>
      </c>
      <c r="L70" s="14">
        <v>3000</v>
      </c>
      <c r="M70" s="14">
        <v>4000</v>
      </c>
      <c r="N70" s="14">
        <v>4452</v>
      </c>
      <c r="O70" s="14">
        <v>0</v>
      </c>
      <c r="P70" s="4">
        <f>SUM(D70:O70)</f>
        <v>22000</v>
      </c>
      <c r="Q70" s="4">
        <f>+P70-C70</f>
        <v>0</v>
      </c>
    </row>
    <row r="71" spans="2:17" ht="24">
      <c r="B71" s="15" t="s">
        <v>33</v>
      </c>
      <c r="C71" s="16">
        <f>SUM(C65:C70)</f>
        <v>2520200</v>
      </c>
      <c r="D71" s="17">
        <f>SUM(D65:D70)</f>
        <v>80000</v>
      </c>
      <c r="E71" s="17">
        <f>SUM(E65:E70)</f>
        <v>107000</v>
      </c>
      <c r="F71" s="17">
        <f>SUM(F65:F70)</f>
        <v>80000</v>
      </c>
      <c r="G71" s="17">
        <f>SUM(G65:G70)</f>
        <v>127000</v>
      </c>
      <c r="H71" s="17">
        <f>SUM(H65:H70)</f>
        <v>86548</v>
      </c>
      <c r="I71" s="17">
        <f>SUM(I65:I70)</f>
        <v>88000</v>
      </c>
      <c r="J71" s="17">
        <f>SUM(J65:J70)</f>
        <v>83000</v>
      </c>
      <c r="K71" s="17">
        <f>SUM(K65:K70)</f>
        <v>92000</v>
      </c>
      <c r="L71" s="17">
        <f>SUM(L65:L70)</f>
        <v>83000</v>
      </c>
      <c r="M71" s="17">
        <f>SUM(M65:M70)</f>
        <v>122000</v>
      </c>
      <c r="N71" s="17">
        <f>SUM(N65:N70)</f>
        <v>108452</v>
      </c>
      <c r="O71" s="17">
        <f>SUM(O65:O70)</f>
        <v>1463200</v>
      </c>
      <c r="P71" s="4">
        <f>SUM(D71:O71)</f>
        <v>2520200</v>
      </c>
      <c r="Q71" s="4">
        <f>+P71-C71</f>
        <v>0</v>
      </c>
    </row>
    <row r="72" spans="2:17" ht="24">
      <c r="B72" s="12" t="s">
        <v>32</v>
      </c>
      <c r="C72" s="13">
        <v>20000</v>
      </c>
      <c r="D72" s="18">
        <v>0</v>
      </c>
      <c r="E72" s="18">
        <v>10000</v>
      </c>
      <c r="F72" s="18">
        <v>0</v>
      </c>
      <c r="G72" s="18">
        <v>0</v>
      </c>
      <c r="H72" s="18">
        <v>0</v>
      </c>
      <c r="I72" s="18">
        <v>10000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4">
        <f>SUM(D72:O72)</f>
        <v>20000</v>
      </c>
      <c r="Q72" s="4">
        <f>+P72-C72</f>
        <v>0</v>
      </c>
    </row>
    <row r="73" spans="2:17" ht="16.5">
      <c r="B73" s="12" t="s">
        <v>31</v>
      </c>
      <c r="C73" s="13">
        <v>1959720</v>
      </c>
      <c r="D73" s="18">
        <v>0</v>
      </c>
      <c r="E73" s="18">
        <v>20000</v>
      </c>
      <c r="F73" s="18">
        <v>80000</v>
      </c>
      <c r="G73" s="18">
        <v>350000</v>
      </c>
      <c r="H73" s="18">
        <v>0</v>
      </c>
      <c r="I73" s="18">
        <v>0</v>
      </c>
      <c r="J73" s="18">
        <v>20000</v>
      </c>
      <c r="K73" s="18">
        <v>0</v>
      </c>
      <c r="L73" s="18">
        <v>0</v>
      </c>
      <c r="M73" s="18">
        <v>0</v>
      </c>
      <c r="N73" s="18">
        <v>20000</v>
      </c>
      <c r="O73" s="18">
        <f>1350000+119720</f>
        <v>1469720</v>
      </c>
      <c r="P73" s="4">
        <f>SUM(D73:O73)</f>
        <v>1959720</v>
      </c>
      <c r="Q73" s="4">
        <f>+P73-C73</f>
        <v>0</v>
      </c>
    </row>
    <row r="74" spans="2:17" ht="24">
      <c r="B74" s="12" t="s">
        <v>30</v>
      </c>
      <c r="C74" s="13">
        <v>40000</v>
      </c>
      <c r="D74" s="14">
        <v>0</v>
      </c>
      <c r="E74" s="14">
        <v>0</v>
      </c>
      <c r="F74" s="14">
        <v>20000</v>
      </c>
      <c r="G74" s="14">
        <v>0</v>
      </c>
      <c r="H74" s="14">
        <v>0</v>
      </c>
      <c r="I74" s="14">
        <v>0</v>
      </c>
      <c r="J74" s="14">
        <v>0</v>
      </c>
      <c r="K74" s="14">
        <v>20000</v>
      </c>
      <c r="L74" s="14">
        <v>0</v>
      </c>
      <c r="M74" s="14">
        <v>0</v>
      </c>
      <c r="N74" s="14">
        <v>0</v>
      </c>
      <c r="O74" s="14">
        <v>0</v>
      </c>
      <c r="P74" s="4">
        <f>SUM(D74:O74)</f>
        <v>40000</v>
      </c>
      <c r="Q74" s="4">
        <f>+P74-C74</f>
        <v>0</v>
      </c>
    </row>
    <row r="75" spans="2:17" ht="24">
      <c r="B75" s="12" t="s">
        <v>29</v>
      </c>
      <c r="C75" s="13">
        <v>30000</v>
      </c>
      <c r="D75" s="14">
        <v>0</v>
      </c>
      <c r="E75" s="14">
        <v>0</v>
      </c>
      <c r="F75" s="14">
        <v>15000</v>
      </c>
      <c r="G75" s="14">
        <v>15000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4">
        <f>SUM(D75:O75)</f>
        <v>30000</v>
      </c>
      <c r="Q75" s="4">
        <f>+P75-C75</f>
        <v>0</v>
      </c>
    </row>
    <row r="76" spans="2:17" ht="16.5">
      <c r="B76" s="12" t="s">
        <v>28</v>
      </c>
      <c r="C76" s="13">
        <v>6000</v>
      </c>
      <c r="D76" s="14">
        <v>0</v>
      </c>
      <c r="E76" s="14">
        <v>1000</v>
      </c>
      <c r="F76" s="14">
        <v>0</v>
      </c>
      <c r="G76" s="14">
        <v>0</v>
      </c>
      <c r="H76" s="14">
        <v>2000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3000</v>
      </c>
      <c r="O76" s="14">
        <v>0</v>
      </c>
      <c r="P76" s="4">
        <f>SUM(D76:O76)</f>
        <v>6000</v>
      </c>
      <c r="Q76" s="4">
        <f>+P76-C76</f>
        <v>0</v>
      </c>
    </row>
    <row r="77" spans="2:17" ht="24">
      <c r="B77" s="15" t="s">
        <v>27</v>
      </c>
      <c r="C77" s="16">
        <f>SUM(C72:C76)</f>
        <v>2055720</v>
      </c>
      <c r="D77" s="17">
        <f>SUM(D72:D76)</f>
        <v>0</v>
      </c>
      <c r="E77" s="17">
        <f>SUM(E72:E76)</f>
        <v>31000</v>
      </c>
      <c r="F77" s="17">
        <f>SUM(F72:F76)</f>
        <v>115000</v>
      </c>
      <c r="G77" s="17">
        <f>SUM(G72:G76)</f>
        <v>365000</v>
      </c>
      <c r="H77" s="17">
        <f>SUM(H72:H76)</f>
        <v>2000</v>
      </c>
      <c r="I77" s="17">
        <f>SUM(I72:I76)</f>
        <v>10000</v>
      </c>
      <c r="J77" s="17">
        <f>SUM(J72:J76)</f>
        <v>20000</v>
      </c>
      <c r="K77" s="17">
        <f>SUM(K72:K76)</f>
        <v>20000</v>
      </c>
      <c r="L77" s="17">
        <f>SUM(L72:L76)</f>
        <v>0</v>
      </c>
      <c r="M77" s="17">
        <f>SUM(M72:M76)</f>
        <v>0</v>
      </c>
      <c r="N77" s="17">
        <f>SUM(N72:N76)</f>
        <v>23000</v>
      </c>
      <c r="O77" s="17">
        <f>SUM(O72:O76)</f>
        <v>1469720</v>
      </c>
      <c r="P77" s="4">
        <f>SUM(D77:O77)</f>
        <v>2055720</v>
      </c>
      <c r="Q77" s="4">
        <f>+P77-C77</f>
        <v>0</v>
      </c>
    </row>
    <row r="78" spans="2:17" ht="36">
      <c r="B78" s="23" t="s">
        <v>26</v>
      </c>
      <c r="C78" s="13">
        <v>16000</v>
      </c>
      <c r="D78" s="18">
        <v>1333</v>
      </c>
      <c r="E78" s="18">
        <v>1333</v>
      </c>
      <c r="F78" s="18">
        <v>1333</v>
      </c>
      <c r="G78" s="18">
        <v>1333</v>
      </c>
      <c r="H78" s="18">
        <v>1333</v>
      </c>
      <c r="I78" s="18">
        <v>1333</v>
      </c>
      <c r="J78" s="18">
        <v>1333</v>
      </c>
      <c r="K78" s="18">
        <v>1333</v>
      </c>
      <c r="L78" s="18">
        <v>1333</v>
      </c>
      <c r="M78" s="18">
        <v>1333</v>
      </c>
      <c r="N78" s="18">
        <v>1333</v>
      </c>
      <c r="O78" s="18">
        <v>1337</v>
      </c>
      <c r="P78" s="4">
        <f>SUM(D78:O78)</f>
        <v>16000</v>
      </c>
      <c r="Q78" s="4">
        <f>+P78-C78</f>
        <v>0</v>
      </c>
    </row>
    <row r="79" spans="2:17" ht="24">
      <c r="B79" s="12" t="s">
        <v>25</v>
      </c>
      <c r="C79" s="13">
        <v>105000</v>
      </c>
      <c r="D79" s="18">
        <v>8750</v>
      </c>
      <c r="E79" s="18">
        <v>8750</v>
      </c>
      <c r="F79" s="18">
        <v>8750</v>
      </c>
      <c r="G79" s="18">
        <v>8750</v>
      </c>
      <c r="H79" s="18">
        <v>8750</v>
      </c>
      <c r="I79" s="18">
        <v>8750</v>
      </c>
      <c r="J79" s="18">
        <v>8750</v>
      </c>
      <c r="K79" s="18">
        <v>8750</v>
      </c>
      <c r="L79" s="18">
        <v>8750</v>
      </c>
      <c r="M79" s="18">
        <v>8750</v>
      </c>
      <c r="N79" s="18">
        <v>8750</v>
      </c>
      <c r="O79" s="18">
        <v>8750</v>
      </c>
      <c r="P79" s="4">
        <f>SUM(D79:O79)</f>
        <v>105000</v>
      </c>
      <c r="Q79" s="4">
        <f>+P79-C79</f>
        <v>0</v>
      </c>
    </row>
    <row r="80" spans="2:17" ht="16.5">
      <c r="B80" s="12" t="s">
        <v>24</v>
      </c>
      <c r="C80" s="13">
        <v>15000</v>
      </c>
      <c r="D80" s="14">
        <v>1250</v>
      </c>
      <c r="E80" s="14">
        <v>1250</v>
      </c>
      <c r="F80" s="14">
        <v>1250</v>
      </c>
      <c r="G80" s="14">
        <v>1250</v>
      </c>
      <c r="H80" s="14">
        <v>1250</v>
      </c>
      <c r="I80" s="14">
        <v>1250</v>
      </c>
      <c r="J80" s="14">
        <v>1250</v>
      </c>
      <c r="K80" s="14">
        <v>1250</v>
      </c>
      <c r="L80" s="14">
        <v>1250</v>
      </c>
      <c r="M80" s="14">
        <v>1250</v>
      </c>
      <c r="N80" s="14">
        <v>1250</v>
      </c>
      <c r="O80" s="14">
        <v>1250</v>
      </c>
      <c r="P80" s="4">
        <f>SUM(D80:O80)</f>
        <v>15000</v>
      </c>
      <c r="Q80" s="4">
        <f>+P80-C80</f>
        <v>0</v>
      </c>
    </row>
    <row r="81" spans="2:17" ht="16.5">
      <c r="B81" s="15" t="s">
        <v>23</v>
      </c>
      <c r="C81" s="16">
        <f>SUM(C78:C80)</f>
        <v>136000</v>
      </c>
      <c r="D81" s="17">
        <f>SUM(D78:D80)</f>
        <v>11333</v>
      </c>
      <c r="E81" s="17">
        <f>SUM(E78:E80)</f>
        <v>11333</v>
      </c>
      <c r="F81" s="17">
        <f>SUM(F78:F80)</f>
        <v>11333</v>
      </c>
      <c r="G81" s="17">
        <f>SUM(G78:G80)</f>
        <v>11333</v>
      </c>
      <c r="H81" s="17">
        <f>SUM(H78:H80)</f>
        <v>11333</v>
      </c>
      <c r="I81" s="17">
        <f>SUM(I78:I80)</f>
        <v>11333</v>
      </c>
      <c r="J81" s="17">
        <f>SUM(J78:J80)</f>
        <v>11333</v>
      </c>
      <c r="K81" s="17">
        <f>SUM(K78:K80)</f>
        <v>11333</v>
      </c>
      <c r="L81" s="17">
        <f>SUM(L78:L80)</f>
        <v>11333</v>
      </c>
      <c r="M81" s="17">
        <f>SUM(M78:M80)</f>
        <v>11333</v>
      </c>
      <c r="N81" s="17">
        <f>SUM(N78:N80)</f>
        <v>11333</v>
      </c>
      <c r="O81" s="17">
        <f>SUM(O78:O80)</f>
        <v>11337</v>
      </c>
      <c r="P81" s="4">
        <f>SUM(D81:O81)</f>
        <v>136000</v>
      </c>
      <c r="Q81" s="4">
        <f>+P81-C81</f>
        <v>0</v>
      </c>
    </row>
    <row r="82" spans="2:17" ht="16.5">
      <c r="B82" s="12" t="s">
        <v>22</v>
      </c>
      <c r="C82" s="13">
        <v>20824949</v>
      </c>
      <c r="D82" s="14">
        <v>0</v>
      </c>
      <c r="E82" s="14">
        <v>0</v>
      </c>
      <c r="F82" s="14">
        <v>300000</v>
      </c>
      <c r="G82" s="14">
        <v>800000</v>
      </c>
      <c r="H82" s="14">
        <v>0</v>
      </c>
      <c r="I82" s="14">
        <v>0</v>
      </c>
      <c r="J82" s="14">
        <v>700000</v>
      </c>
      <c r="K82" s="14">
        <v>450000</v>
      </c>
      <c r="L82" s="14">
        <v>0</v>
      </c>
      <c r="M82" s="14">
        <v>1500000</v>
      </c>
      <c r="N82" s="14">
        <v>1874949</v>
      </c>
      <c r="O82" s="14">
        <v>15200000</v>
      </c>
      <c r="P82" s="4">
        <f>SUM(D82:O82)</f>
        <v>20824949</v>
      </c>
      <c r="Q82" s="4">
        <f>+P82-C82</f>
        <v>0</v>
      </c>
    </row>
    <row r="83" spans="2:17" ht="24">
      <c r="B83" s="23" t="s">
        <v>21</v>
      </c>
      <c r="C83" s="13">
        <v>65000</v>
      </c>
      <c r="D83" s="14">
        <v>5416</v>
      </c>
      <c r="E83" s="14">
        <v>5416</v>
      </c>
      <c r="F83" s="14">
        <v>5416</v>
      </c>
      <c r="G83" s="14">
        <v>5416</v>
      </c>
      <c r="H83" s="14">
        <v>5416</v>
      </c>
      <c r="I83" s="14">
        <v>5416</v>
      </c>
      <c r="J83" s="14">
        <v>5416</v>
      </c>
      <c r="K83" s="14">
        <v>5416</v>
      </c>
      <c r="L83" s="14">
        <v>5416</v>
      </c>
      <c r="M83" s="14">
        <v>5416</v>
      </c>
      <c r="N83" s="14">
        <v>5416</v>
      </c>
      <c r="O83" s="14">
        <v>5424</v>
      </c>
      <c r="P83" s="4">
        <f>SUM(D83:O83)</f>
        <v>65000</v>
      </c>
      <c r="Q83" s="4">
        <f>+P83-C83</f>
        <v>0</v>
      </c>
    </row>
    <row r="84" spans="2:17" ht="16.5">
      <c r="B84" s="12" t="s">
        <v>20</v>
      </c>
      <c r="C84" s="13">
        <v>50000</v>
      </c>
      <c r="D84" s="14">
        <v>0</v>
      </c>
      <c r="E84" s="14">
        <v>10000</v>
      </c>
      <c r="F84" s="14">
        <v>0</v>
      </c>
      <c r="G84" s="14">
        <v>10000</v>
      </c>
      <c r="H84" s="14">
        <v>0</v>
      </c>
      <c r="I84" s="14">
        <v>0</v>
      </c>
      <c r="J84" s="14">
        <v>10000</v>
      </c>
      <c r="K84" s="14">
        <v>0</v>
      </c>
      <c r="L84" s="14">
        <v>0</v>
      </c>
      <c r="M84" s="14">
        <v>20000</v>
      </c>
      <c r="N84" s="14">
        <v>0</v>
      </c>
      <c r="O84" s="14">
        <v>0</v>
      </c>
      <c r="P84" s="4">
        <f>SUM(D84:O84)</f>
        <v>50000</v>
      </c>
      <c r="Q84" s="4">
        <f>+P84-C84</f>
        <v>0</v>
      </c>
    </row>
    <row r="85" spans="2:17" ht="16.5">
      <c r="B85" s="15" t="s">
        <v>19</v>
      </c>
      <c r="C85" s="16">
        <f>SUM(C82:C84)</f>
        <v>20939949</v>
      </c>
      <c r="D85" s="16">
        <f>SUM(D82:D84)</f>
        <v>5416</v>
      </c>
      <c r="E85" s="16">
        <f>SUM(E82:E84)</f>
        <v>15416</v>
      </c>
      <c r="F85" s="16">
        <f>SUM(F82:F84)</f>
        <v>305416</v>
      </c>
      <c r="G85" s="16">
        <f>SUM(G82:G84)</f>
        <v>815416</v>
      </c>
      <c r="H85" s="16">
        <f>SUM(H82:H84)</f>
        <v>5416</v>
      </c>
      <c r="I85" s="16">
        <f>SUM(I82:I84)</f>
        <v>5416</v>
      </c>
      <c r="J85" s="16">
        <f>SUM(J82:J84)</f>
        <v>715416</v>
      </c>
      <c r="K85" s="16">
        <f>SUM(K82:K84)</f>
        <v>455416</v>
      </c>
      <c r="L85" s="16">
        <f>SUM(L82:L84)</f>
        <v>5416</v>
      </c>
      <c r="M85" s="16">
        <f>SUM(M82:M84)</f>
        <v>1525416</v>
      </c>
      <c r="N85" s="16">
        <f>SUM(N82:N84)</f>
        <v>1880365</v>
      </c>
      <c r="O85" s="16">
        <f>SUM(O82:O84)</f>
        <v>15205424</v>
      </c>
      <c r="P85" s="4">
        <f>SUM(D85:O85)</f>
        <v>20939949</v>
      </c>
      <c r="Q85" s="4">
        <f>+P85-C85</f>
        <v>0</v>
      </c>
    </row>
    <row r="86" spans="2:17" ht="16.5">
      <c r="B86" s="12" t="s">
        <v>18</v>
      </c>
      <c r="C86" s="13">
        <v>20000</v>
      </c>
      <c r="D86" s="14">
        <v>0</v>
      </c>
      <c r="E86" s="14">
        <v>0</v>
      </c>
      <c r="F86" s="14">
        <v>0</v>
      </c>
      <c r="G86" s="14">
        <v>8000</v>
      </c>
      <c r="H86" s="14">
        <v>0</v>
      </c>
      <c r="I86" s="14">
        <v>5000</v>
      </c>
      <c r="J86" s="14">
        <v>0</v>
      </c>
      <c r="K86" s="14">
        <v>0</v>
      </c>
      <c r="L86" s="14">
        <v>0</v>
      </c>
      <c r="M86" s="14">
        <v>0</v>
      </c>
      <c r="N86" s="14">
        <v>7000</v>
      </c>
      <c r="O86" s="14">
        <v>0</v>
      </c>
      <c r="P86" s="4">
        <f>SUM(D86:O86)</f>
        <v>20000</v>
      </c>
      <c r="Q86" s="4">
        <f>+P86-C86</f>
        <v>0</v>
      </c>
    </row>
    <row r="87" spans="2:17" ht="16.5">
      <c r="B87" s="12" t="s">
        <v>17</v>
      </c>
      <c r="C87" s="13">
        <v>66089</v>
      </c>
      <c r="D87" s="14">
        <v>5507</v>
      </c>
      <c r="E87" s="14">
        <v>5507</v>
      </c>
      <c r="F87" s="14">
        <v>5507</v>
      </c>
      <c r="G87" s="14">
        <v>5507</v>
      </c>
      <c r="H87" s="14">
        <v>5507</v>
      </c>
      <c r="I87" s="14">
        <v>5507</v>
      </c>
      <c r="J87" s="14">
        <v>5507</v>
      </c>
      <c r="K87" s="14">
        <v>5507</v>
      </c>
      <c r="L87" s="14">
        <v>5507</v>
      </c>
      <c r="M87" s="14">
        <v>5507</v>
      </c>
      <c r="N87" s="14">
        <v>5507</v>
      </c>
      <c r="O87" s="14">
        <v>5512</v>
      </c>
      <c r="P87" s="4">
        <f>SUM(D87:O87)</f>
        <v>66089</v>
      </c>
      <c r="Q87" s="4">
        <f>+P87-C87</f>
        <v>0</v>
      </c>
    </row>
    <row r="88" spans="2:17" ht="16.5">
      <c r="B88" s="15" t="s">
        <v>16</v>
      </c>
      <c r="C88" s="16">
        <f>SUM(C86:C87)</f>
        <v>86089</v>
      </c>
      <c r="D88" s="16">
        <f>SUM(D86:D87)</f>
        <v>5507</v>
      </c>
      <c r="E88" s="16">
        <f>SUM(E86:E87)</f>
        <v>5507</v>
      </c>
      <c r="F88" s="16">
        <f>SUM(F86:F87)</f>
        <v>5507</v>
      </c>
      <c r="G88" s="16">
        <f>SUM(G86:G87)</f>
        <v>13507</v>
      </c>
      <c r="H88" s="16">
        <f>SUM(H86:H87)</f>
        <v>5507</v>
      </c>
      <c r="I88" s="16">
        <f>SUM(I86:I87)</f>
        <v>10507</v>
      </c>
      <c r="J88" s="16">
        <f>SUM(J86:J87)</f>
        <v>5507</v>
      </c>
      <c r="K88" s="16">
        <f>SUM(K86:K87)</f>
        <v>5507</v>
      </c>
      <c r="L88" s="16">
        <f>SUM(L86:L87)</f>
        <v>5507</v>
      </c>
      <c r="M88" s="16">
        <f>SUM(M86:M87)</f>
        <v>5507</v>
      </c>
      <c r="N88" s="16">
        <f>SUM(N86:N87)</f>
        <v>12507</v>
      </c>
      <c r="O88" s="16">
        <f>SUM(O86:O87)</f>
        <v>5512</v>
      </c>
      <c r="P88" s="4">
        <f>SUM(D88:O88)</f>
        <v>86089</v>
      </c>
      <c r="Q88" s="4">
        <f>+P88-C88</f>
        <v>0</v>
      </c>
    </row>
    <row r="89" spans="2:17" ht="16.5">
      <c r="B89" s="19" t="s">
        <v>15</v>
      </c>
      <c r="C89" s="20">
        <f>+C49+C52+C58+C64+C71+C77+C81+C85+C88</f>
        <v>38806470</v>
      </c>
      <c r="D89" s="21">
        <f>+D49+D52+D58+D64+D71+D77+D81+D85+D88</f>
        <v>294379</v>
      </c>
      <c r="E89" s="21">
        <f>+E49+E52+E58+E64+E71+E77+E81+E85+E88</f>
        <v>363379</v>
      </c>
      <c r="F89" s="21">
        <f>+F49+F52+F58+F64+F71+F77+F81+F85+F88</f>
        <v>751379</v>
      </c>
      <c r="G89" s="21">
        <f>+G49+G52+G58+G64+G71+G77+G81+G85+G88</f>
        <v>9565691</v>
      </c>
      <c r="H89" s="21">
        <f>+H49+H52+H58+H64+H71+H77+H81+H85+H88</f>
        <v>371927</v>
      </c>
      <c r="I89" s="21">
        <f>+I49+I52+I58+I64+I71+I77+I81+I85+I88</f>
        <v>340379</v>
      </c>
      <c r="J89" s="21">
        <f>+J49+J52+J58+J64+J71+J77+J81+J85+J88</f>
        <v>1040379</v>
      </c>
      <c r="K89" s="21">
        <f>+K49+K52+K58+K64+K71+K77+K81+K85+K88</f>
        <v>831379</v>
      </c>
      <c r="L89" s="21">
        <f>+L49+L52+L58+L64+L71+L77+L81+L85+L88</f>
        <v>302379</v>
      </c>
      <c r="M89" s="21">
        <f>+M49+M52+M58+M64+M71+M77+M81+M85+M88</f>
        <v>1884379</v>
      </c>
      <c r="N89" s="21">
        <f>+N49+N52+N58+N64+N71+N77+N81+N85+N88</f>
        <v>2235780</v>
      </c>
      <c r="O89" s="21">
        <f>+O49+O52+O58+O64+O71+O77+O81+O85+O88</f>
        <v>20825040</v>
      </c>
      <c r="P89" s="4">
        <f>SUM(D89:O89)</f>
        <v>38806470</v>
      </c>
      <c r="Q89" s="4">
        <f>+P89-C89</f>
        <v>0</v>
      </c>
    </row>
    <row r="90" spans="2:17" ht="24">
      <c r="B90" s="12" t="s">
        <v>14</v>
      </c>
      <c r="C90" s="13">
        <f>SUM(D90:O90)</f>
        <v>120000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120000</v>
      </c>
      <c r="P90" s="4">
        <f>SUM(D90:O90)</f>
        <v>120000</v>
      </c>
      <c r="Q90" s="4">
        <f>+P90-C90</f>
        <v>0</v>
      </c>
    </row>
    <row r="91" spans="2:17" ht="16.5">
      <c r="B91" s="12" t="s">
        <v>13</v>
      </c>
      <c r="C91" s="13">
        <v>100000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100000</v>
      </c>
      <c r="P91" s="4">
        <f>SUM(D91:O91)</f>
        <v>100000</v>
      </c>
      <c r="Q91" s="4">
        <f>+P91-C91</f>
        <v>0</v>
      </c>
    </row>
    <row r="92" spans="2:17" ht="16.5">
      <c r="B92" s="15" t="s">
        <v>12</v>
      </c>
      <c r="C92" s="16">
        <f>SUM(C90:C91)</f>
        <v>220000</v>
      </c>
      <c r="D92" s="17">
        <f>+D90+D91</f>
        <v>0</v>
      </c>
      <c r="E92" s="17">
        <f>+E90+E91</f>
        <v>0</v>
      </c>
      <c r="F92" s="17">
        <f>+F90+F91</f>
        <v>0</v>
      </c>
      <c r="G92" s="17">
        <f>+G90+G91</f>
        <v>0</v>
      </c>
      <c r="H92" s="17">
        <f>+H90+H91</f>
        <v>0</v>
      </c>
      <c r="I92" s="17">
        <f>+I90+I91</f>
        <v>0</v>
      </c>
      <c r="J92" s="17">
        <f>+J90+J91</f>
        <v>0</v>
      </c>
      <c r="K92" s="17">
        <f>+K90+K91</f>
        <v>0</v>
      </c>
      <c r="L92" s="17">
        <f>+L90+L91</f>
        <v>0</v>
      </c>
      <c r="M92" s="17">
        <f>+M90+M91</f>
        <v>0</v>
      </c>
      <c r="N92" s="17">
        <f>+N90+N91</f>
        <v>0</v>
      </c>
      <c r="O92" s="17">
        <f>+O90+O91</f>
        <v>220000</v>
      </c>
      <c r="P92" s="4">
        <f>SUM(D92:O92)</f>
        <v>220000</v>
      </c>
      <c r="Q92" s="4">
        <f>+P92-C92</f>
        <v>0</v>
      </c>
    </row>
    <row r="93" spans="2:17" ht="24">
      <c r="B93" s="19" t="s">
        <v>11</v>
      </c>
      <c r="C93" s="20">
        <f>+C92</f>
        <v>220000</v>
      </c>
      <c r="D93" s="21">
        <f>+D92</f>
        <v>0</v>
      </c>
      <c r="E93" s="21">
        <f>+E92</f>
        <v>0</v>
      </c>
      <c r="F93" s="21">
        <f>+F92</f>
        <v>0</v>
      </c>
      <c r="G93" s="21">
        <f>+G92</f>
        <v>0</v>
      </c>
      <c r="H93" s="21">
        <f>+H92</f>
        <v>0</v>
      </c>
      <c r="I93" s="21">
        <f>+I92</f>
        <v>0</v>
      </c>
      <c r="J93" s="21">
        <f>+J92</f>
        <v>0</v>
      </c>
      <c r="K93" s="21">
        <f>+K92</f>
        <v>0</v>
      </c>
      <c r="L93" s="21">
        <f>+L92</f>
        <v>0</v>
      </c>
      <c r="M93" s="21">
        <f>+M92</f>
        <v>0</v>
      </c>
      <c r="N93" s="21">
        <f>+N92</f>
        <v>0</v>
      </c>
      <c r="O93" s="21">
        <f>+O92</f>
        <v>220000</v>
      </c>
      <c r="P93" s="4">
        <f>SUM(D93:O93)</f>
        <v>220000</v>
      </c>
      <c r="Q93" s="4">
        <f>+P93-C93</f>
        <v>0</v>
      </c>
    </row>
    <row r="94" spans="2:17" ht="16.5">
      <c r="B94" s="12" t="s">
        <v>10</v>
      </c>
      <c r="C94" s="13">
        <v>40000</v>
      </c>
      <c r="D94" s="18">
        <v>0</v>
      </c>
      <c r="E94" s="18">
        <v>0</v>
      </c>
      <c r="F94" s="18">
        <v>0</v>
      </c>
      <c r="G94" s="18">
        <v>0</v>
      </c>
      <c r="H94" s="18">
        <v>40000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4">
        <f>SUM(D94:O94)</f>
        <v>40000</v>
      </c>
      <c r="Q94" s="4">
        <f>+P94-C94</f>
        <v>0</v>
      </c>
    </row>
    <row r="95" spans="2:17" ht="16.5">
      <c r="B95" s="15" t="s">
        <v>9</v>
      </c>
      <c r="C95" s="16">
        <f>SUM(C94:C94)</f>
        <v>40000</v>
      </c>
      <c r="D95" s="17">
        <f>+D94</f>
        <v>0</v>
      </c>
      <c r="E95" s="17">
        <f>+E94</f>
        <v>0</v>
      </c>
      <c r="F95" s="17">
        <f>+F94</f>
        <v>0</v>
      </c>
      <c r="G95" s="17">
        <f>+G94</f>
        <v>0</v>
      </c>
      <c r="H95" s="17">
        <f>+H94</f>
        <v>40000</v>
      </c>
      <c r="I95" s="17">
        <f>+I94</f>
        <v>0</v>
      </c>
      <c r="J95" s="17">
        <f>+J94</f>
        <v>0</v>
      </c>
      <c r="K95" s="17">
        <f>+K94</f>
        <v>0</v>
      </c>
      <c r="L95" s="17">
        <f>+L94</f>
        <v>0</v>
      </c>
      <c r="M95" s="17">
        <f>+M94</f>
        <v>0</v>
      </c>
      <c r="N95" s="17">
        <f>+N94</f>
        <v>0</v>
      </c>
      <c r="O95" s="17">
        <f>+O94</f>
        <v>0</v>
      </c>
      <c r="P95" s="4">
        <f>SUM(D95:O95)</f>
        <v>40000</v>
      </c>
      <c r="Q95" s="4">
        <f>+P95-C95</f>
        <v>0</v>
      </c>
    </row>
    <row r="96" spans="2:17" ht="16.5">
      <c r="B96" s="12" t="s">
        <v>8</v>
      </c>
      <c r="C96" s="13">
        <v>185000</v>
      </c>
      <c r="D96" s="14">
        <v>0</v>
      </c>
      <c r="E96" s="14">
        <v>0</v>
      </c>
      <c r="F96" s="14">
        <v>0</v>
      </c>
      <c r="G96" s="14">
        <v>0</v>
      </c>
      <c r="H96" s="14">
        <v>185000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4">
        <f>SUM(D96:O96)</f>
        <v>185000</v>
      </c>
      <c r="Q96" s="4">
        <f>+P96-C96</f>
        <v>0</v>
      </c>
    </row>
    <row r="97" spans="2:17" ht="16.5">
      <c r="B97" s="15" t="s">
        <v>7</v>
      </c>
      <c r="C97" s="16">
        <f>+C96</f>
        <v>185000</v>
      </c>
      <c r="D97" s="16">
        <f>+D96</f>
        <v>0</v>
      </c>
      <c r="E97" s="16">
        <f>+E96</f>
        <v>0</v>
      </c>
      <c r="F97" s="16">
        <f>+F96</f>
        <v>0</v>
      </c>
      <c r="G97" s="16">
        <f>+G96</f>
        <v>0</v>
      </c>
      <c r="H97" s="16">
        <f>+H96</f>
        <v>185000</v>
      </c>
      <c r="I97" s="16">
        <f>+I96</f>
        <v>0</v>
      </c>
      <c r="J97" s="16">
        <f>+J96</f>
        <v>0</v>
      </c>
      <c r="K97" s="16">
        <f>+K96</f>
        <v>0</v>
      </c>
      <c r="L97" s="16">
        <f>+L96</f>
        <v>0</v>
      </c>
      <c r="M97" s="16">
        <f>+M96</f>
        <v>0</v>
      </c>
      <c r="N97" s="16">
        <f>+N96</f>
        <v>0</v>
      </c>
      <c r="O97" s="16">
        <f>+O96</f>
        <v>0</v>
      </c>
      <c r="P97" s="4">
        <f>SUM(D97:O97)</f>
        <v>185000</v>
      </c>
      <c r="Q97" s="4">
        <f>+P97-C97</f>
        <v>0</v>
      </c>
    </row>
    <row r="98" spans="2:17" s="5" customFormat="1" ht="16.5">
      <c r="B98" s="23" t="s">
        <v>6</v>
      </c>
      <c r="C98" s="24">
        <v>20000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20000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6"/>
      <c r="Q98" s="6"/>
    </row>
    <row r="99" spans="2:17" ht="24">
      <c r="B99" s="15" t="s">
        <v>5</v>
      </c>
      <c r="C99" s="16">
        <f>+C98</f>
        <v>20000</v>
      </c>
      <c r="D99" s="16">
        <f>+D98</f>
        <v>0</v>
      </c>
      <c r="E99" s="16">
        <f>+E98</f>
        <v>0</v>
      </c>
      <c r="F99" s="16">
        <f>+F98</f>
        <v>0</v>
      </c>
      <c r="G99" s="16">
        <f>+G98</f>
        <v>0</v>
      </c>
      <c r="H99" s="16">
        <f>+H98</f>
        <v>0</v>
      </c>
      <c r="I99" s="16">
        <f>+I98</f>
        <v>20000</v>
      </c>
      <c r="J99" s="16">
        <f>+J98</f>
        <v>0</v>
      </c>
      <c r="K99" s="16">
        <f>+K98</f>
        <v>0</v>
      </c>
      <c r="L99" s="16">
        <f>+L98</f>
        <v>0</v>
      </c>
      <c r="M99" s="16">
        <f>+M98</f>
        <v>0</v>
      </c>
      <c r="N99" s="16">
        <f>+N98</f>
        <v>0</v>
      </c>
      <c r="O99" s="16">
        <f>+O98</f>
        <v>0</v>
      </c>
      <c r="P99" s="4"/>
      <c r="Q99" s="4"/>
    </row>
    <row r="100" spans="2:17" ht="16.5">
      <c r="B100" s="19" t="s">
        <v>4</v>
      </c>
      <c r="C100" s="20">
        <f>+C95+C97+C99</f>
        <v>245000</v>
      </c>
      <c r="D100" s="20">
        <f>+D95+D97+D99</f>
        <v>0</v>
      </c>
      <c r="E100" s="20">
        <f>+E95+E97+E99</f>
        <v>0</v>
      </c>
      <c r="F100" s="20">
        <f>+F95+F97+F99</f>
        <v>0</v>
      </c>
      <c r="G100" s="20">
        <f>+G95+G97+G99</f>
        <v>0</v>
      </c>
      <c r="H100" s="20">
        <f>+H95+H97+H99</f>
        <v>225000</v>
      </c>
      <c r="I100" s="20">
        <f>+I95+I97+I99</f>
        <v>20000</v>
      </c>
      <c r="J100" s="20">
        <f>+J95+J97+J99</f>
        <v>0</v>
      </c>
      <c r="K100" s="20">
        <f>+K95+K97+K99</f>
        <v>0</v>
      </c>
      <c r="L100" s="20">
        <f>+L95+L97+L99</f>
        <v>0</v>
      </c>
      <c r="M100" s="20">
        <f>+M95+M97+M99</f>
        <v>0</v>
      </c>
      <c r="N100" s="20">
        <f>+N95+N97+N99</f>
        <v>0</v>
      </c>
      <c r="O100" s="20">
        <f>+O95+O97+O99</f>
        <v>0</v>
      </c>
      <c r="P100" s="4">
        <f>SUM(D100:O100)</f>
        <v>245000</v>
      </c>
      <c r="Q100" s="4">
        <f>+P100-C100</f>
        <v>0</v>
      </c>
    </row>
    <row r="101" spans="2:17" ht="16.5">
      <c r="B101" s="12" t="s">
        <v>3</v>
      </c>
      <c r="C101" s="13">
        <f>SUM(D101:O101)</f>
        <v>41000000</v>
      </c>
      <c r="D101" s="24">
        <v>0</v>
      </c>
      <c r="E101" s="24">
        <v>0</v>
      </c>
      <c r="F101" s="24">
        <v>0</v>
      </c>
      <c r="G101" s="24">
        <v>0</v>
      </c>
      <c r="H101" s="24">
        <v>41000000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4">
        <f>SUM(D101:O101)</f>
        <v>41000000</v>
      </c>
      <c r="Q101" s="4">
        <f>+P101-C101</f>
        <v>0</v>
      </c>
    </row>
    <row r="102" spans="2:17" ht="16.5">
      <c r="B102" s="15" t="s">
        <v>2</v>
      </c>
      <c r="C102" s="16">
        <f>SUM(C101:C101)</f>
        <v>41000000</v>
      </c>
      <c r="D102" s="16">
        <f>SUM(D101:D101)</f>
        <v>0</v>
      </c>
      <c r="E102" s="16">
        <f>SUM(E101:E101)</f>
        <v>0</v>
      </c>
      <c r="F102" s="16">
        <f>SUM(F101:F101)</f>
        <v>0</v>
      </c>
      <c r="G102" s="16">
        <f>SUM(G101:G101)</f>
        <v>0</v>
      </c>
      <c r="H102" s="16">
        <f>SUM(H101:H101)</f>
        <v>41000000</v>
      </c>
      <c r="I102" s="16">
        <f>SUM(I101:I101)</f>
        <v>0</v>
      </c>
      <c r="J102" s="16">
        <f>SUM(J101:J101)</f>
        <v>0</v>
      </c>
      <c r="K102" s="16">
        <f>SUM(K101:K101)</f>
        <v>0</v>
      </c>
      <c r="L102" s="16">
        <f>SUM(L101:L101)</f>
        <v>0</v>
      </c>
      <c r="M102" s="16">
        <f>SUM(M101:M101)</f>
        <v>0</v>
      </c>
      <c r="N102" s="16">
        <f>SUM(N101:N101)</f>
        <v>0</v>
      </c>
      <c r="O102" s="16">
        <f>SUM(O101:O101)</f>
        <v>0</v>
      </c>
      <c r="P102" s="4">
        <f>SUM(D102:O102)</f>
        <v>41000000</v>
      </c>
      <c r="Q102" s="4">
        <f>+P102-C102</f>
        <v>0</v>
      </c>
    </row>
    <row r="103" spans="2:17" ht="16.5">
      <c r="B103" s="19" t="s">
        <v>1</v>
      </c>
      <c r="C103" s="20">
        <f>+C102</f>
        <v>41000000</v>
      </c>
      <c r="D103" s="20">
        <f>+D102</f>
        <v>0</v>
      </c>
      <c r="E103" s="20">
        <f>+E102</f>
        <v>0</v>
      </c>
      <c r="F103" s="20">
        <f>+F102</f>
        <v>0</v>
      </c>
      <c r="G103" s="20">
        <f>+G102</f>
        <v>0</v>
      </c>
      <c r="H103" s="20">
        <f>+H102</f>
        <v>41000000</v>
      </c>
      <c r="I103" s="20">
        <f>+I102</f>
        <v>0</v>
      </c>
      <c r="J103" s="20">
        <f>+J102</f>
        <v>0</v>
      </c>
      <c r="K103" s="20">
        <f>+K102</f>
        <v>0</v>
      </c>
      <c r="L103" s="20">
        <f>+L102</f>
        <v>0</v>
      </c>
      <c r="M103" s="20">
        <f>+M102</f>
        <v>0</v>
      </c>
      <c r="N103" s="20">
        <f>+N102</f>
        <v>0</v>
      </c>
      <c r="O103" s="20">
        <f>+O102</f>
        <v>0</v>
      </c>
      <c r="P103" s="4">
        <f>SUM(D103:O103)</f>
        <v>41000000</v>
      </c>
      <c r="Q103" s="4">
        <f>+P103-C103</f>
        <v>0</v>
      </c>
    </row>
    <row r="104" spans="2:17" ht="16.5">
      <c r="B104" s="19" t="s">
        <v>0</v>
      </c>
      <c r="C104" s="20">
        <f>+C21+C43+C89+C93+C100+C103</f>
        <v>85282391</v>
      </c>
      <c r="D104" s="20">
        <f>+D21+D43+D89+D93+D100+D103</f>
        <v>588201.56</v>
      </c>
      <c r="E104" s="20">
        <f>+E21+E43+E89+E93+E100+E103</f>
        <v>862232.48</v>
      </c>
      <c r="F104" s="20">
        <f>+F21+F43+F89+F93+F100+F103</f>
        <v>1088201.56</v>
      </c>
      <c r="G104" s="20">
        <f>+G21+G43+G89+G93+G100+G103</f>
        <v>10155544.48</v>
      </c>
      <c r="H104" s="20">
        <f>+H21+H43+H89+H93+H100+H103</f>
        <v>41897749.56</v>
      </c>
      <c r="I104" s="20">
        <f>+I21+I43+I89+I93+I100+I103</f>
        <v>737220.52</v>
      </c>
      <c r="J104" s="20">
        <f>+J21+J43+J89+J93+J100+J103</f>
        <v>1348201.56</v>
      </c>
      <c r="K104" s="20">
        <f>+K21+K43+K89+K93+K100+K103</f>
        <v>1184960.48</v>
      </c>
      <c r="L104" s="20">
        <f>+L21+L43+L89+L93+L100+L103</f>
        <v>598201.56</v>
      </c>
      <c r="M104" s="20">
        <f>+M21+M43+M89+M93+M100+M103</f>
        <v>2250232.48</v>
      </c>
      <c r="N104" s="20">
        <f>+N21+N43+N89+N93+N100+N103</f>
        <v>2559590.6</v>
      </c>
      <c r="O104" s="20">
        <f>+O21+O43+O89+O93+O100+O103</f>
        <v>22012054.16</v>
      </c>
      <c r="P104" s="4">
        <f>SUM(D104:O104)</f>
        <v>85282391</v>
      </c>
      <c r="Q104" s="4">
        <f>+P104-C104</f>
        <v>0</v>
      </c>
    </row>
  </sheetData>
  <sheetProtection/>
  <autoFilter ref="B5:O104"/>
  <mergeCells count="2">
    <mergeCell ref="B3:O3"/>
    <mergeCell ref="B2:O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2017-05-30T13:53:30Z</dcterms:created>
  <dcterms:modified xsi:type="dcterms:W3CDTF">2017-05-30T13:56:57Z</dcterms:modified>
  <cp:category/>
  <cp:version/>
  <cp:contentType/>
  <cp:contentStatus/>
</cp:coreProperties>
</file>