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7995" activeTab="2"/>
  </bookViews>
  <sheets>
    <sheet name="EAI" sheetId="1" r:id="rId1"/>
    <sheet name="CRI" sheetId="2" r:id="rId2"/>
    <sheet name="CFF" sheetId="3" r:id="rId3"/>
  </sheets>
  <definedNames>
    <definedName name="_xlnm.Print_Titles" localSheetId="1">'CRI'!$1:$2</definedName>
  </definedNames>
  <calcPr fullCalcOnLoad="1"/>
</workbook>
</file>

<file path=xl/sharedStrings.xml><?xml version="1.0" encoding="utf-8"?>
<sst xmlns="http://schemas.openxmlformats.org/spreadsheetml/2006/main" count="92" uniqueCount="43">
  <si>
    <t>CONCEPTO</t>
  </si>
  <si>
    <t>CRI</t>
  </si>
  <si>
    <t>CE</t>
  </si>
  <si>
    <t>CFF</t>
  </si>
  <si>
    <t>PRESUPUESTO DE INGRESOS</t>
  </si>
  <si>
    <t>ESTIMADO</t>
  </si>
  <si>
    <t>MODIFICADO</t>
  </si>
  <si>
    <t>DEVENGADO</t>
  </si>
  <si>
    <t>EXCEDENTES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</si>
  <si>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</si>
  <si>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</si>
  <si>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</si>
  <si>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</si>
  <si>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</si>
  <si>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</si>
  <si>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</si>
  <si>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</si>
  <si>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</si>
  <si>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</si>
  <si>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</si>
  <si>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</si>
  <si>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</si>
  <si>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</si>
  <si>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</si>
  <si>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</si>
  <si>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</si>
  <si>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00</t>
  </si>
  <si>
    <t>AMPLIACIONES Y REDUCCIONES</t>
  </si>
  <si>
    <t>Aprovechamientos no comprendidos en las fracciones de la Ley de Ingresos causadas en ejercicios fiscales anteriores pendientes de liquidación o pago</t>
  </si>
  <si>
    <t>1.1.8</t>
  </si>
  <si>
    <t>RECURSOS FISCALES</t>
  </si>
  <si>
    <t xml:space="preserve"> Transferencias corrientes</t>
  </si>
  <si>
    <t xml:space="preserve"> Convenios</t>
  </si>
  <si>
    <t xml:space="preserve"> Transferencias Internas y Asign a</t>
  </si>
  <si>
    <t>INGRESOS PROPIOS</t>
  </si>
  <si>
    <t>1.1.6</t>
  </si>
  <si>
    <t xml:space="preserve"> Ventas de bienes y servicios</t>
  </si>
  <si>
    <t xml:space="preserve"> Ingresos vtas de bienes y servicio</t>
  </si>
  <si>
    <t>RECURSOS FEDERALES</t>
  </si>
  <si>
    <t>RECURSOS ESTATALES</t>
  </si>
  <si>
    <t>PATRONATO DE LA FERIA PUERTA DE ORO DEL BAJÍO
ESTADO ANALÍTICO DE INGRESOS 
DEL 1 DE ENERO AL 30 DE ABRIL DE 2017</t>
  </si>
  <si>
    <t>PATRONATO DE LA FERIA REGIONAL PUERTA DE ORO DEL BAJÍO
ESTADO ANALÍTICO DE INGRESOS POR RUBRO
DEL 1 DE ENERO AL 30 DE ABRIL DE 2017</t>
  </si>
  <si>
    <t>PATRONATO DE LA FERIA REGIONAL PUERTA DE ORO DEL BAJÍO
ESTADO ANALÍTICO DE INGRESOS POR FUENTE DE FINANCIAMIENTO
DEL 1 DE ENERO AL 30 ABRIL DE 2017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</si>
</sst>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43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164" fontId="2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3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41" fillId="0" borderId="0" xfId="59" applyFont="1" applyFill="1" applyBorder="1" applyAlignment="1">
      <alignment vertical="top"/>
      <protection/>
    </xf>
    <xf numFmtId="0" fontId="0" fillId="0" borderId="0" xfId="59" applyFont="1" applyFill="1" applyBorder="1" applyAlignment="1">
      <alignment horizontal="center" vertical="top"/>
      <protection/>
    </xf>
    <xf numFmtId="0" fontId="0" fillId="0" borderId="0" xfId="59" applyFont="1" applyFill="1" applyBorder="1" applyAlignment="1">
      <alignment vertical="top"/>
      <protection/>
    </xf>
    <xf numFmtId="4" fontId="0" fillId="0" borderId="0" xfId="59" applyNumberFormat="1" applyFont="1" applyFill="1" applyBorder="1" applyAlignment="1" applyProtection="1">
      <alignment vertical="top"/>
      <protection locked="0"/>
    </xf>
    <xf numFmtId="4" fontId="41" fillId="0" borderId="0" xfId="59" applyNumberFormat="1" applyFont="1" applyFill="1" applyBorder="1" applyAlignment="1" applyProtection="1">
      <alignment vertical="top"/>
      <protection locked="0"/>
    </xf>
    <xf numFmtId="0" fontId="0" fillId="0" borderId="0" xfId="59" applyFont="1" applyFill="1" applyBorder="1" applyAlignment="1" applyProtection="1">
      <alignment horizontal="center" vertical="top"/>
      <protection locked="0"/>
    </xf>
    <xf numFmtId="0" fontId="41" fillId="0" borderId="0" xfId="59" applyFont="1" applyFill="1" applyBorder="1" applyAlignment="1" applyProtection="1">
      <alignment vertical="top" wrapText="1"/>
      <protection locked="0"/>
    </xf>
    <xf numFmtId="0" fontId="0" fillId="0" borderId="0" xfId="59" applyFont="1" applyFill="1" applyBorder="1" applyAlignment="1" applyProtection="1">
      <alignment vertical="top"/>
      <protection locked="0"/>
    </xf>
    <xf numFmtId="0" fontId="0" fillId="0" borderId="0" xfId="59" applyFont="1" applyFill="1" applyBorder="1" applyAlignment="1" applyProtection="1">
      <alignment vertical="top"/>
      <protection/>
    </xf>
    <xf numFmtId="0" fontId="42" fillId="0" borderId="0" xfId="60" applyFont="1" applyBorder="1" applyAlignment="1" applyProtection="1">
      <alignment horizontal="center" vertical="top"/>
      <protection/>
    </xf>
    <xf numFmtId="0" fontId="42" fillId="0" borderId="0" xfId="60" applyFont="1" applyBorder="1" applyAlignment="1" applyProtection="1">
      <alignment horizontal="center" vertical="top"/>
      <protection hidden="1"/>
    </xf>
    <xf numFmtId="0" fontId="41" fillId="0" borderId="0" xfId="59" applyFont="1" applyFill="1" applyBorder="1" applyAlignment="1" applyProtection="1">
      <alignment vertical="top"/>
      <protection locked="0"/>
    </xf>
    <xf numFmtId="0" fontId="41" fillId="0" borderId="0" xfId="59" applyFont="1" applyFill="1" applyBorder="1" applyAlignment="1" applyProtection="1">
      <alignment vertical="top"/>
      <protection/>
    </xf>
    <xf numFmtId="4" fontId="0" fillId="0" borderId="10" xfId="59" applyNumberFormat="1" applyFont="1" applyFill="1" applyBorder="1" applyAlignment="1" applyProtection="1">
      <alignment vertical="top"/>
      <protection locked="0"/>
    </xf>
    <xf numFmtId="0" fontId="41" fillId="0" borderId="0" xfId="59" applyFont="1" applyFill="1" applyBorder="1" applyAlignment="1" applyProtection="1">
      <alignment vertical="top" wrapText="1"/>
      <protection/>
    </xf>
    <xf numFmtId="0" fontId="0" fillId="0" borderId="0" xfId="59" applyFont="1" applyFill="1" applyBorder="1" applyAlignment="1" applyProtection="1">
      <alignment horizontal="center" vertical="top"/>
      <protection/>
    </xf>
    <xf numFmtId="0" fontId="42" fillId="0" borderId="11" xfId="60" applyFont="1" applyBorder="1" applyAlignment="1" applyProtection="1">
      <alignment horizontal="center" vertical="top"/>
      <protection locked="0"/>
    </xf>
    <xf numFmtId="0" fontId="0" fillId="0" borderId="11" xfId="59" applyFont="1" applyFill="1" applyBorder="1" applyAlignment="1" applyProtection="1">
      <alignment horizontal="center" vertical="top"/>
      <protection locked="0"/>
    </xf>
    <xf numFmtId="0" fontId="0" fillId="0" borderId="0" xfId="59" applyFont="1" applyFill="1" applyBorder="1" applyAlignment="1" applyProtection="1">
      <alignment horizontal="left" vertical="top" indent="1"/>
      <protection locked="0"/>
    </xf>
    <xf numFmtId="0" fontId="0" fillId="0" borderId="0" xfId="59" applyFont="1" applyFill="1" applyBorder="1" applyAlignment="1" applyProtection="1">
      <alignment horizontal="left" vertical="top" wrapText="1" indent="1"/>
      <protection locked="0"/>
    </xf>
    <xf numFmtId="0" fontId="0" fillId="0" borderId="12" xfId="59" applyFont="1" applyFill="1" applyBorder="1" applyAlignment="1" applyProtection="1" quotePrefix="1">
      <alignment horizontal="center" vertical="top"/>
      <protection locked="0"/>
    </xf>
    <xf numFmtId="0" fontId="0" fillId="0" borderId="13" xfId="59" applyFont="1" applyFill="1" applyBorder="1" applyAlignment="1" applyProtection="1">
      <alignment vertical="top"/>
      <protection locked="0"/>
    </xf>
    <xf numFmtId="0" fontId="0" fillId="0" borderId="0" xfId="59" applyFont="1" applyFill="1" applyBorder="1" applyAlignment="1" applyProtection="1">
      <alignment horizontal="left" vertical="top" wrapText="1" indent="1"/>
      <protection/>
    </xf>
    <xf numFmtId="0" fontId="0" fillId="0" borderId="0" xfId="59" applyFont="1" applyFill="1" applyBorder="1" applyAlignment="1" applyProtection="1">
      <alignment horizontal="left" vertical="top" indent="2"/>
      <protection/>
    </xf>
    <xf numFmtId="0" fontId="41" fillId="0" borderId="0" xfId="59" applyFont="1" applyFill="1" applyBorder="1" applyAlignment="1" applyProtection="1">
      <alignment horizontal="justify" vertical="top" wrapText="1"/>
      <protection/>
    </xf>
    <xf numFmtId="0" fontId="0" fillId="0" borderId="13" xfId="59" applyFont="1" applyFill="1" applyBorder="1" applyAlignment="1" applyProtection="1">
      <alignment horizontal="left" vertical="top" wrapText="1" indent="1"/>
      <protection/>
    </xf>
    <xf numFmtId="0" fontId="42" fillId="0" borderId="14" xfId="60" applyFont="1" applyBorder="1" applyAlignment="1" applyProtection="1">
      <alignment horizontal="center" vertical="top"/>
      <protection/>
    </xf>
    <xf numFmtId="0" fontId="41" fillId="0" borderId="15" xfId="59" applyFont="1" applyFill="1" applyBorder="1" applyAlignment="1" applyProtection="1">
      <alignment vertical="top" wrapText="1"/>
      <protection/>
    </xf>
    <xf numFmtId="0" fontId="42" fillId="0" borderId="11" xfId="60" applyFont="1" applyBorder="1" applyAlignment="1" applyProtection="1">
      <alignment horizontal="center" vertical="top"/>
      <protection/>
    </xf>
    <xf numFmtId="0" fontId="0" fillId="0" borderId="11" xfId="59" applyFont="1" applyFill="1" applyBorder="1" applyAlignment="1" applyProtection="1">
      <alignment horizontal="center" vertical="top"/>
      <protection/>
    </xf>
    <xf numFmtId="0" fontId="0" fillId="0" borderId="12" xfId="59" applyFont="1" applyFill="1" applyBorder="1" applyAlignment="1" applyProtection="1" quotePrefix="1">
      <alignment horizontal="center" vertical="top"/>
      <protection/>
    </xf>
    <xf numFmtId="0" fontId="41" fillId="0" borderId="0" xfId="59" applyFont="1" applyFill="1" applyBorder="1" applyAlignment="1" applyProtection="1">
      <alignment horizontal="left" vertical="top"/>
      <protection locked="0"/>
    </xf>
    <xf numFmtId="0" fontId="41" fillId="0" borderId="0" xfId="59" applyFont="1" applyFill="1" applyBorder="1" applyAlignment="1" applyProtection="1">
      <alignment horizontal="justify" vertical="top" wrapText="1"/>
      <protection locked="0"/>
    </xf>
    <xf numFmtId="0" fontId="0" fillId="0" borderId="0" xfId="59" applyFont="1" applyFill="1" applyBorder="1" applyAlignment="1" applyProtection="1">
      <alignment horizontal="left" vertical="top"/>
      <protection locked="0"/>
    </xf>
    <xf numFmtId="43" fontId="41" fillId="0" borderId="15" xfId="49" applyFont="1" applyFill="1" applyBorder="1" applyAlignment="1" applyProtection="1">
      <alignment vertical="top"/>
      <protection locked="0"/>
    </xf>
    <xf numFmtId="43" fontId="41" fillId="0" borderId="0" xfId="49" applyFont="1" applyFill="1" applyBorder="1" applyAlignment="1" applyProtection="1">
      <alignment vertical="top"/>
      <protection locked="0"/>
    </xf>
    <xf numFmtId="43" fontId="41" fillId="0" borderId="16" xfId="49" applyFont="1" applyFill="1" applyBorder="1" applyAlignment="1" applyProtection="1">
      <alignment vertical="top"/>
      <protection locked="0"/>
    </xf>
    <xf numFmtId="43" fontId="41" fillId="0" borderId="10" xfId="49" applyFont="1" applyFill="1" applyBorder="1" applyAlignment="1" applyProtection="1">
      <alignment vertical="top"/>
      <protection locked="0"/>
    </xf>
    <xf numFmtId="43" fontId="0" fillId="0" borderId="0" xfId="49" applyFont="1" applyFill="1" applyBorder="1" applyAlignment="1" applyProtection="1">
      <alignment vertical="top"/>
      <protection locked="0"/>
    </xf>
    <xf numFmtId="43" fontId="0" fillId="0" borderId="10" xfId="49" applyFont="1" applyFill="1" applyBorder="1" applyAlignment="1" applyProtection="1">
      <alignment vertical="top"/>
      <protection locked="0"/>
    </xf>
    <xf numFmtId="43" fontId="0" fillId="0" borderId="13" xfId="49" applyFont="1" applyFill="1" applyBorder="1" applyAlignment="1" applyProtection="1">
      <alignment vertical="top"/>
      <protection locked="0"/>
    </xf>
    <xf numFmtId="43" fontId="0" fillId="0" borderId="17" xfId="49" applyFont="1" applyFill="1" applyBorder="1" applyAlignment="1" applyProtection="1">
      <alignment vertical="top"/>
      <protection locked="0"/>
    </xf>
    <xf numFmtId="0" fontId="42" fillId="33" borderId="18" xfId="59" applyFont="1" applyFill="1" applyBorder="1" applyAlignment="1" applyProtection="1">
      <alignment horizontal="center" vertical="center" wrapText="1"/>
      <protection locked="0"/>
    </xf>
    <xf numFmtId="0" fontId="42" fillId="34" borderId="19" xfId="59" applyFont="1" applyFill="1" applyBorder="1" applyAlignment="1" applyProtection="1">
      <alignment horizontal="center" vertical="center" wrapText="1"/>
      <protection locked="0"/>
    </xf>
    <xf numFmtId="0" fontId="42" fillId="35" borderId="20" xfId="59" applyFont="1" applyFill="1" applyBorder="1" applyAlignment="1" applyProtection="1">
      <alignment horizontal="center" vertical="center" wrapText="1"/>
      <protection locked="0"/>
    </xf>
    <xf numFmtId="0" fontId="42" fillId="36" borderId="21" xfId="59" applyFont="1" applyFill="1" applyBorder="1" applyAlignment="1">
      <alignment horizontal="center" vertical="center"/>
      <protection/>
    </xf>
    <xf numFmtId="0" fontId="42" fillId="37" borderId="21" xfId="59" applyFont="1" applyFill="1" applyBorder="1" applyAlignment="1">
      <alignment horizontal="center" vertical="center" wrapText="1"/>
      <protection/>
    </xf>
    <xf numFmtId="0" fontId="42" fillId="38" borderId="21" xfId="59" applyFont="1" applyFill="1" applyBorder="1" applyAlignment="1" applyProtection="1">
      <alignment horizontal="center" vertical="center"/>
      <protection/>
    </xf>
    <xf numFmtId="0" fontId="42" fillId="39" borderId="22" xfId="59" applyFont="1" applyFill="1" applyBorder="1" applyAlignment="1" applyProtection="1">
      <alignment horizontal="center" vertical="center"/>
      <protection/>
    </xf>
    <xf numFmtId="0" fontId="42" fillId="40" borderId="22" xfId="59" applyFont="1" applyFill="1" applyBorder="1" applyAlignment="1" applyProtection="1">
      <alignment horizontal="center" vertical="center" wrapText="1"/>
      <protection/>
    </xf>
    <xf numFmtId="0" fontId="42" fillId="41" borderId="21" xfId="59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Incorrecto" xfId="48"/>
    <cellStyle name="Comma" xfId="49"/>
    <cellStyle name="Comma [0]" xfId="50"/>
    <cellStyle name="Millares 2" xfId="51"/>
    <cellStyle name="Millares 2 2" xfId="52"/>
    <cellStyle name="Millares 2 3" xfId="53"/>
    <cellStyle name="Millares 3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3" xfId="61"/>
    <cellStyle name="Normal 4" xfId="62"/>
    <cellStyle name="Normal 4 2" xfId="63"/>
    <cellStyle name="Normal 5" xfId="64"/>
    <cellStyle name="Normal 5 2" xfId="65"/>
    <cellStyle name="Normal 6" xfId="66"/>
    <cellStyle name="Normal 6 2" xfId="67"/>
    <cellStyle name="Notas" xfId="68"/>
    <cellStyle name="Percent" xfId="69"/>
    <cellStyle name="Porcentual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114300</xdr:rowOff>
    </xdr:from>
    <xdr:to>
      <xdr:col>2</xdr:col>
      <xdr:colOff>47625</xdr:colOff>
      <xdr:row>0</xdr:row>
      <xdr:rowOff>714375</xdr:rowOff>
    </xdr:to>
    <xdr:pic>
      <xdr:nvPicPr>
        <xdr:cNvPr id="1" name="1 Imagen" descr="D:\Documents and Settings\Administrador\Mis documentos\Google Drive\Ecofórum Celaya 2013\Logos\Logo Ecofórum Celay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14300"/>
          <a:ext cx="6096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0</xdr:row>
      <xdr:rowOff>57150</xdr:rowOff>
    </xdr:from>
    <xdr:to>
      <xdr:col>1</xdr:col>
      <xdr:colOff>552450</xdr:colOff>
      <xdr:row>0</xdr:row>
      <xdr:rowOff>695325</xdr:rowOff>
    </xdr:to>
    <xdr:pic>
      <xdr:nvPicPr>
        <xdr:cNvPr id="1" name="1 Imagen" descr="D:\Documents and Settings\Administrador\Mis documentos\Google Drive\Ecofórum Celaya 2013\Logos\Logo Ecofórum Celay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57150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95250</xdr:rowOff>
    </xdr:from>
    <xdr:to>
      <xdr:col>1</xdr:col>
      <xdr:colOff>419100</xdr:colOff>
      <xdr:row>0</xdr:row>
      <xdr:rowOff>723900</xdr:rowOff>
    </xdr:to>
    <xdr:pic>
      <xdr:nvPicPr>
        <xdr:cNvPr id="1" name="1 Imagen" descr="D:\Documents and Settings\Administrador\Mis documentos\Google Drive\Ecofórum Celaya 2013\Logos\Logo Ecofórum Celay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95250"/>
          <a:ext cx="6381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A1" sqref="A1:K1"/>
    </sheetView>
  </sheetViews>
  <sheetFormatPr defaultColWidth="12" defaultRowHeight="11.25"/>
  <cols>
    <col min="1" max="3" width="8.83203125" style="8" customWidth="1"/>
    <col min="4" max="4" width="50.83203125" style="8" customWidth="1"/>
    <col min="5" max="11" width="17.83203125" style="4" customWidth="1"/>
    <col min="12" max="16384" width="12" style="8" customWidth="1"/>
  </cols>
  <sheetData>
    <row r="1" spans="1:11" s="1" customFormat="1" ht="63" customHeight="1">
      <c r="A1" s="43" t="s">
        <v>40</v>
      </c>
      <c r="B1" s="44"/>
      <c r="C1" s="44"/>
      <c r="D1" s="44"/>
      <c r="E1" s="44"/>
      <c r="F1" s="44"/>
      <c r="G1" s="44"/>
      <c r="H1" s="44"/>
      <c r="I1" s="44"/>
      <c r="J1" s="44"/>
      <c r="K1" s="45"/>
    </row>
    <row r="2" spans="1:11" s="2" customFormat="1" ht="24.75" customHeight="1">
      <c r="A2" s="46" t="s">
        <v>3</v>
      </c>
      <c r="B2" s="46" t="s">
        <v>2</v>
      </c>
      <c r="C2" s="46" t="s">
        <v>1</v>
      </c>
      <c r="D2" s="46" t="s">
        <v>0</v>
      </c>
      <c r="E2" s="47" t="s">
        <v>5</v>
      </c>
      <c r="F2" s="47" t="s">
        <v>27</v>
      </c>
      <c r="G2" s="47" t="s">
        <v>6</v>
      </c>
      <c r="H2" s="47" t="s">
        <v>7</v>
      </c>
      <c r="I2" s="47" t="s">
        <v>9</v>
      </c>
      <c r="J2" s="47" t="s">
        <v>10</v>
      </c>
      <c r="K2" s="47" t="s">
        <v>8</v>
      </c>
    </row>
    <row r="3" spans="1:11" s="3" customFormat="1" ht="11.25">
      <c r="A3" s="11">
        <v>90001</v>
      </c>
      <c r="B3" s="10"/>
      <c r="C3" s="10"/>
      <c r="D3" s="15" t="s">
        <v>4</v>
      </c>
      <c r="E3" s="5">
        <f aca="true" t="shared" si="0" ref="E3:J3">+E5+E9+E12+E15</f>
        <v>85282391</v>
      </c>
      <c r="F3" s="5">
        <f t="shared" si="0"/>
        <v>0</v>
      </c>
      <c r="G3" s="5">
        <f t="shared" si="0"/>
        <v>85282391</v>
      </c>
      <c r="H3" s="5">
        <f t="shared" si="0"/>
        <v>3191271.77</v>
      </c>
      <c r="I3" s="5">
        <f t="shared" si="0"/>
        <v>3191271.77</v>
      </c>
      <c r="J3" s="5">
        <f t="shared" si="0"/>
        <v>-82091119.23</v>
      </c>
      <c r="K3" s="5">
        <v>0</v>
      </c>
    </row>
    <row r="4" spans="1:11" ht="11.25">
      <c r="A4" s="6"/>
      <c r="B4" s="6"/>
      <c r="C4" s="6"/>
      <c r="D4" s="7"/>
      <c r="E4" s="5"/>
      <c r="F4" s="5"/>
      <c r="G4" s="5"/>
      <c r="H4" s="5"/>
      <c r="I4" s="5"/>
      <c r="J4" s="5"/>
      <c r="K4" s="5"/>
    </row>
    <row r="5" spans="1:11" ht="11.25">
      <c r="A5" s="32">
        <v>1</v>
      </c>
      <c r="B5" s="32"/>
      <c r="C5" s="32"/>
      <c r="D5" s="7" t="s">
        <v>30</v>
      </c>
      <c r="E5" s="5">
        <v>28665000</v>
      </c>
      <c r="F5" s="4">
        <v>0</v>
      </c>
      <c r="G5" s="4">
        <v>28665000</v>
      </c>
      <c r="H5" s="4">
        <v>2900000</v>
      </c>
      <c r="I5" s="4">
        <v>2900000</v>
      </c>
      <c r="J5" s="4">
        <v>-25765000</v>
      </c>
      <c r="K5" s="14">
        <v>0</v>
      </c>
    </row>
    <row r="6" spans="1:11" ht="11.25">
      <c r="A6" s="32">
        <v>1</v>
      </c>
      <c r="B6" s="32" t="s">
        <v>29</v>
      </c>
      <c r="C6" s="32"/>
      <c r="D6" s="33" t="s">
        <v>31</v>
      </c>
      <c r="E6" s="4">
        <v>28665000</v>
      </c>
      <c r="F6" s="4">
        <v>0</v>
      </c>
      <c r="G6" s="4">
        <v>28665000</v>
      </c>
      <c r="H6" s="4">
        <v>2900000</v>
      </c>
      <c r="I6" s="4">
        <v>2900000</v>
      </c>
      <c r="J6" s="4">
        <v>-25765000</v>
      </c>
      <c r="K6" s="14">
        <v>0</v>
      </c>
    </row>
    <row r="7" spans="1:11" ht="11.25">
      <c r="A7" s="32">
        <v>1</v>
      </c>
      <c r="B7" s="32" t="s">
        <v>29</v>
      </c>
      <c r="C7" s="32">
        <v>83</v>
      </c>
      <c r="D7" s="33" t="s">
        <v>32</v>
      </c>
      <c r="E7" s="4">
        <v>23000000</v>
      </c>
      <c r="F7" s="4">
        <v>0</v>
      </c>
      <c r="G7" s="4">
        <v>23000000</v>
      </c>
      <c r="H7" s="4">
        <v>0</v>
      </c>
      <c r="I7" s="4">
        <v>0</v>
      </c>
      <c r="J7" s="4">
        <v>-23000000</v>
      </c>
      <c r="K7" s="14">
        <v>0</v>
      </c>
    </row>
    <row r="8" spans="1:11" ht="11.25">
      <c r="A8" s="32">
        <v>1</v>
      </c>
      <c r="B8" s="32" t="s">
        <v>29</v>
      </c>
      <c r="C8" s="32">
        <v>91</v>
      </c>
      <c r="D8" s="12" t="s">
        <v>33</v>
      </c>
      <c r="E8" s="4">
        <v>5665000</v>
      </c>
      <c r="F8" s="4">
        <v>0</v>
      </c>
      <c r="G8" s="4">
        <v>5665000</v>
      </c>
      <c r="H8" s="4">
        <v>2900000</v>
      </c>
      <c r="I8" s="4">
        <v>2900000</v>
      </c>
      <c r="J8" s="4">
        <v>-2765000</v>
      </c>
      <c r="K8" s="14">
        <v>0</v>
      </c>
    </row>
    <row r="9" spans="1:11" ht="11.25">
      <c r="A9" s="32">
        <v>4</v>
      </c>
      <c r="B9" s="32"/>
      <c r="C9" s="32"/>
      <c r="D9" s="12" t="s">
        <v>34</v>
      </c>
      <c r="E9" s="5">
        <v>28817391</v>
      </c>
      <c r="F9" s="4">
        <v>0</v>
      </c>
      <c r="G9" s="4">
        <v>28817391</v>
      </c>
      <c r="H9" s="4">
        <v>291271.77</v>
      </c>
      <c r="I9" s="4">
        <v>291271.77</v>
      </c>
      <c r="J9" s="4">
        <v>-28526119.23</v>
      </c>
      <c r="K9" s="14">
        <v>0</v>
      </c>
    </row>
    <row r="10" spans="1:11" ht="11.25">
      <c r="A10" s="34">
        <v>4</v>
      </c>
      <c r="B10" s="34" t="s">
        <v>35</v>
      </c>
      <c r="C10" s="34"/>
      <c r="D10" s="8" t="s">
        <v>36</v>
      </c>
      <c r="E10" s="4">
        <v>28817391</v>
      </c>
      <c r="F10" s="4">
        <v>0</v>
      </c>
      <c r="G10" s="4">
        <v>28817391</v>
      </c>
      <c r="H10" s="4">
        <v>291271.77</v>
      </c>
      <c r="I10" s="4">
        <v>291271.77</v>
      </c>
      <c r="J10" s="4">
        <v>-28526119.23</v>
      </c>
      <c r="K10" s="14">
        <v>0</v>
      </c>
    </row>
    <row r="11" spans="1:11" ht="11.25">
      <c r="A11" s="34">
        <v>4</v>
      </c>
      <c r="B11" s="34" t="s">
        <v>35</v>
      </c>
      <c r="C11" s="34">
        <v>71</v>
      </c>
      <c r="D11" s="8" t="s">
        <v>37</v>
      </c>
      <c r="E11" s="4">
        <v>28817391</v>
      </c>
      <c r="F11" s="4">
        <v>0</v>
      </c>
      <c r="G11" s="4">
        <v>28817391</v>
      </c>
      <c r="H11" s="4">
        <v>291271.77</v>
      </c>
      <c r="I11" s="4">
        <v>291271.77</v>
      </c>
      <c r="J11" s="4">
        <v>-28526119.23</v>
      </c>
      <c r="K11" s="14">
        <v>0</v>
      </c>
    </row>
    <row r="12" spans="1:11" ht="11.25">
      <c r="A12" s="34">
        <v>5</v>
      </c>
      <c r="B12" s="34"/>
      <c r="C12" s="34"/>
      <c r="D12" s="8" t="s">
        <v>38</v>
      </c>
      <c r="E12" s="5">
        <v>1200000</v>
      </c>
      <c r="F12" s="4">
        <v>0</v>
      </c>
      <c r="G12" s="4">
        <v>1200000</v>
      </c>
      <c r="H12" s="4">
        <v>0</v>
      </c>
      <c r="I12" s="4">
        <v>0</v>
      </c>
      <c r="J12" s="4">
        <v>-1200000</v>
      </c>
      <c r="K12" s="14">
        <v>0</v>
      </c>
    </row>
    <row r="13" spans="1:11" ht="11.25">
      <c r="A13" s="34">
        <v>5</v>
      </c>
      <c r="B13" s="34" t="s">
        <v>29</v>
      </c>
      <c r="C13" s="34"/>
      <c r="D13" s="8" t="s">
        <v>31</v>
      </c>
      <c r="E13" s="4">
        <v>1200000</v>
      </c>
      <c r="F13" s="4">
        <v>0</v>
      </c>
      <c r="G13" s="4">
        <v>1200000</v>
      </c>
      <c r="H13" s="4">
        <v>0</v>
      </c>
      <c r="I13" s="4">
        <v>0</v>
      </c>
      <c r="J13" s="4">
        <v>-1200000</v>
      </c>
      <c r="K13" s="14">
        <v>0</v>
      </c>
    </row>
    <row r="14" spans="1:11" ht="11.25">
      <c r="A14" s="34">
        <v>5</v>
      </c>
      <c r="B14" s="34" t="s">
        <v>29</v>
      </c>
      <c r="C14" s="34">
        <v>83</v>
      </c>
      <c r="D14" s="8" t="s">
        <v>32</v>
      </c>
      <c r="E14" s="4">
        <v>1200000</v>
      </c>
      <c r="F14" s="4">
        <v>0</v>
      </c>
      <c r="G14" s="4">
        <v>1200000</v>
      </c>
      <c r="H14" s="4">
        <v>0</v>
      </c>
      <c r="I14" s="4">
        <v>0</v>
      </c>
      <c r="J14" s="4">
        <v>-1200000</v>
      </c>
      <c r="K14" s="14">
        <v>0</v>
      </c>
    </row>
    <row r="15" spans="1:11" ht="11.25">
      <c r="A15" s="32">
        <v>6</v>
      </c>
      <c r="B15" s="32"/>
      <c r="C15" s="12"/>
      <c r="D15" s="32" t="s">
        <v>39</v>
      </c>
      <c r="E15" s="5">
        <v>26600000</v>
      </c>
      <c r="F15" s="4">
        <v>0</v>
      </c>
      <c r="G15" s="4">
        <v>26600000</v>
      </c>
      <c r="H15" s="4">
        <v>0</v>
      </c>
      <c r="I15" s="4">
        <v>0</v>
      </c>
      <c r="J15" s="4">
        <v>-26600000</v>
      </c>
      <c r="K15" s="14">
        <v>0</v>
      </c>
    </row>
    <row r="16" spans="1:11" ht="11.25">
      <c r="A16" s="32">
        <v>6</v>
      </c>
      <c r="B16" s="32" t="s">
        <v>29</v>
      </c>
      <c r="C16" s="32"/>
      <c r="D16" s="12" t="s">
        <v>31</v>
      </c>
      <c r="E16" s="4">
        <v>26600000</v>
      </c>
      <c r="F16" s="4">
        <v>0</v>
      </c>
      <c r="G16" s="4">
        <v>26600000</v>
      </c>
      <c r="H16" s="4">
        <v>0</v>
      </c>
      <c r="I16" s="4">
        <v>0</v>
      </c>
      <c r="J16" s="4">
        <v>-26600000</v>
      </c>
      <c r="K16" s="14">
        <v>0</v>
      </c>
    </row>
    <row r="17" spans="1:11" ht="11.25">
      <c r="A17" s="34">
        <v>6</v>
      </c>
      <c r="B17" s="34" t="s">
        <v>29</v>
      </c>
      <c r="C17" s="34">
        <v>83</v>
      </c>
      <c r="D17" s="8" t="s">
        <v>32</v>
      </c>
      <c r="E17" s="4">
        <v>26600000</v>
      </c>
      <c r="F17" s="4">
        <v>0</v>
      </c>
      <c r="G17" s="4">
        <v>26600000</v>
      </c>
      <c r="H17" s="4">
        <v>0</v>
      </c>
      <c r="I17" s="4">
        <v>0</v>
      </c>
      <c r="J17" s="4">
        <v>-26600000</v>
      </c>
      <c r="K17" s="14">
        <v>0</v>
      </c>
    </row>
  </sheetData>
  <sheetProtection formatCells="0" formatColumns="0" formatRows="0" insertRows="0" deleteRows="0" autoFilter="0"/>
  <mergeCells count="1">
    <mergeCell ref="A1:K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A1" sqref="A1:I1"/>
    </sheetView>
  </sheetViews>
  <sheetFormatPr defaultColWidth="12" defaultRowHeight="11.25"/>
  <cols>
    <col min="1" max="1" width="8.83203125" style="9" customWidth="1"/>
    <col min="2" max="2" width="50.83203125" style="9" customWidth="1"/>
    <col min="3" max="3" width="14" style="9" bestFit="1" customWidth="1"/>
    <col min="4" max="4" width="16.83203125" style="9" bestFit="1" customWidth="1"/>
    <col min="5" max="5" width="14" style="9" bestFit="1" customWidth="1"/>
    <col min="6" max="7" width="13" style="9" bestFit="1" customWidth="1"/>
    <col min="8" max="8" width="14" style="9" bestFit="1" customWidth="1"/>
    <col min="9" max="9" width="12.5" style="9" bestFit="1" customWidth="1"/>
    <col min="10" max="16384" width="12" style="8" customWidth="1"/>
  </cols>
  <sheetData>
    <row r="1" spans="1:10" s="13" customFormat="1" ht="60" customHeight="1">
      <c r="A1" s="43" t="s">
        <v>41</v>
      </c>
      <c r="B1" s="44"/>
      <c r="C1" s="44"/>
      <c r="D1" s="44"/>
      <c r="E1" s="44"/>
      <c r="F1" s="44"/>
      <c r="G1" s="44"/>
      <c r="H1" s="44"/>
      <c r="I1" s="45"/>
      <c r="J1" s="12"/>
    </row>
    <row r="2" spans="1:10" s="16" customFormat="1" ht="24.75" customHeight="1">
      <c r="A2" s="46" t="s">
        <v>1</v>
      </c>
      <c r="B2" s="46" t="s">
        <v>0</v>
      </c>
      <c r="C2" s="47" t="s">
        <v>5</v>
      </c>
      <c r="D2" s="47" t="s">
        <v>27</v>
      </c>
      <c r="E2" s="47" t="s">
        <v>6</v>
      </c>
      <c r="F2" s="47" t="s">
        <v>7</v>
      </c>
      <c r="G2" s="47" t="s">
        <v>9</v>
      </c>
      <c r="H2" s="47" t="s">
        <v>10</v>
      </c>
      <c r="I2" s="47" t="s">
        <v>8</v>
      </c>
      <c r="J2" s="6"/>
    </row>
    <row r="3" spans="1:10" s="9" customFormat="1" ht="11.25">
      <c r="A3" s="17">
        <v>90001</v>
      </c>
      <c r="B3" s="7" t="s">
        <v>4</v>
      </c>
      <c r="C3" s="36">
        <f>SUM(C4:C18)</f>
        <v>85282391</v>
      </c>
      <c r="D3" s="36">
        <f>SUM(D4:D18)</f>
        <v>0</v>
      </c>
      <c r="E3" s="36">
        <f>SUM(E4:E18)</f>
        <v>85282391</v>
      </c>
      <c r="F3" s="36">
        <f>SUM(F4:F18)</f>
        <v>3191271.77</v>
      </c>
      <c r="G3" s="36">
        <f>SUM(G4:G18)</f>
        <v>3191271.77</v>
      </c>
      <c r="H3" s="36">
        <f>+G3-C3</f>
        <v>-82091119.23</v>
      </c>
      <c r="I3" s="38">
        <v>0</v>
      </c>
      <c r="J3" s="8"/>
    </row>
    <row r="4" spans="1:10" s="9" customFormat="1" ht="11.25">
      <c r="A4" s="18">
        <v>10</v>
      </c>
      <c r="B4" s="8" t="s">
        <v>11</v>
      </c>
      <c r="C4" s="39">
        <v>0</v>
      </c>
      <c r="D4" s="39">
        <v>0</v>
      </c>
      <c r="E4" s="39">
        <v>0</v>
      </c>
      <c r="F4" s="39">
        <v>0</v>
      </c>
      <c r="G4" s="39">
        <v>0</v>
      </c>
      <c r="H4" s="39">
        <v>0</v>
      </c>
      <c r="I4" s="40"/>
      <c r="J4" s="8"/>
    </row>
    <row r="5" spans="1:10" s="9" customFormat="1" ht="11.25">
      <c r="A5" s="18">
        <v>20</v>
      </c>
      <c r="B5" s="8" t="s">
        <v>12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9">
        <v>0</v>
      </c>
      <c r="I5" s="40"/>
      <c r="J5" s="8"/>
    </row>
    <row r="6" spans="1:10" s="9" customFormat="1" ht="11.25">
      <c r="A6" s="18">
        <v>30</v>
      </c>
      <c r="B6" s="8" t="s">
        <v>13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9">
        <v>0</v>
      </c>
      <c r="I6" s="40"/>
      <c r="J6" s="8"/>
    </row>
    <row r="7" spans="1:10" s="9" customFormat="1" ht="11.25">
      <c r="A7" s="18">
        <v>40</v>
      </c>
      <c r="B7" s="8" t="s">
        <v>14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9">
        <v>0</v>
      </c>
      <c r="I7" s="40"/>
      <c r="J7" s="8"/>
    </row>
    <row r="8" spans="1:10" s="9" customFormat="1" ht="11.25">
      <c r="A8" s="18">
        <v>50</v>
      </c>
      <c r="B8" s="8" t="s">
        <v>15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40"/>
      <c r="J8" s="8"/>
    </row>
    <row r="9" spans="1:10" s="9" customFormat="1" ht="11.25">
      <c r="A9" s="18">
        <v>51</v>
      </c>
      <c r="B9" s="19" t="s">
        <v>16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40"/>
      <c r="J9" s="8"/>
    </row>
    <row r="10" spans="1:10" s="9" customFormat="1" ht="11.25">
      <c r="A10" s="18">
        <v>52</v>
      </c>
      <c r="B10" s="19" t="s">
        <v>17</v>
      </c>
      <c r="C10" s="39">
        <v>0</v>
      </c>
      <c r="D10" s="39">
        <v>0</v>
      </c>
      <c r="E10" s="39">
        <v>0</v>
      </c>
      <c r="F10" s="39">
        <v>0</v>
      </c>
      <c r="G10" s="39">
        <v>0</v>
      </c>
      <c r="H10" s="39">
        <v>0</v>
      </c>
      <c r="I10" s="40"/>
      <c r="J10" s="8"/>
    </row>
    <row r="11" spans="1:10" s="9" customFormat="1" ht="11.25">
      <c r="A11" s="18">
        <v>60</v>
      </c>
      <c r="B11" s="8" t="s">
        <v>18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40"/>
      <c r="J11" s="8"/>
    </row>
    <row r="12" spans="1:10" s="9" customFormat="1" ht="11.25">
      <c r="A12" s="18">
        <v>61</v>
      </c>
      <c r="B12" s="19" t="s">
        <v>16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40"/>
      <c r="J12" s="8"/>
    </row>
    <row r="13" spans="1:10" s="9" customFormat="1" ht="11.25">
      <c r="A13" s="18">
        <v>62</v>
      </c>
      <c r="B13" s="19" t="s">
        <v>17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40"/>
      <c r="J13" s="8"/>
    </row>
    <row r="14" spans="1:10" s="9" customFormat="1" ht="33.75">
      <c r="A14" s="18">
        <v>69</v>
      </c>
      <c r="B14" s="20" t="s">
        <v>28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40"/>
      <c r="J14" s="8"/>
    </row>
    <row r="15" spans="1:10" s="9" customFormat="1" ht="11.25">
      <c r="A15" s="18">
        <v>70</v>
      </c>
      <c r="B15" s="8" t="s">
        <v>19</v>
      </c>
      <c r="C15" s="39">
        <f>+EAI!E9</f>
        <v>28817391</v>
      </c>
      <c r="D15" s="39">
        <f>+EAI!F9</f>
        <v>0</v>
      </c>
      <c r="E15" s="39">
        <f>+EAI!G9</f>
        <v>28817391</v>
      </c>
      <c r="F15" s="39">
        <f>+EAI!H9</f>
        <v>291271.77</v>
      </c>
      <c r="G15" s="39">
        <f>+EAI!I9</f>
        <v>291271.77</v>
      </c>
      <c r="H15" s="39">
        <f>+EAI!J9</f>
        <v>-28526119.23</v>
      </c>
      <c r="I15" s="40"/>
      <c r="J15" s="8"/>
    </row>
    <row r="16" spans="1:10" s="9" customFormat="1" ht="11.25">
      <c r="A16" s="18">
        <v>80</v>
      </c>
      <c r="B16" s="8" t="s">
        <v>20</v>
      </c>
      <c r="C16" s="39">
        <f>+EAI!E7+EAI!E12+EAI!E15</f>
        <v>50800000</v>
      </c>
      <c r="D16" s="39">
        <f>+EAI!F7+EAI!F12+EAI!F15</f>
        <v>0</v>
      </c>
      <c r="E16" s="39">
        <f>+EAI!G7+EAI!G12+EAI!G15</f>
        <v>50800000</v>
      </c>
      <c r="F16" s="39">
        <f>+EAI!H7+EAI!H12+EAI!H15</f>
        <v>0</v>
      </c>
      <c r="G16" s="39">
        <f>+EAI!I7+EAI!I12+EAI!I15</f>
        <v>0</v>
      </c>
      <c r="H16" s="39">
        <f>+EAI!J7+EAI!J12+EAI!J15</f>
        <v>-50800000</v>
      </c>
      <c r="I16" s="40"/>
      <c r="J16" s="8"/>
    </row>
    <row r="17" spans="1:10" s="9" customFormat="1" ht="11.25">
      <c r="A17" s="18">
        <v>90</v>
      </c>
      <c r="B17" s="8" t="s">
        <v>22</v>
      </c>
      <c r="C17" s="39">
        <f>+EAI!E8</f>
        <v>5665000</v>
      </c>
      <c r="D17" s="39">
        <f>+EAI!F8</f>
        <v>0</v>
      </c>
      <c r="E17" s="39">
        <f>+EAI!G8</f>
        <v>5665000</v>
      </c>
      <c r="F17" s="39">
        <f>+EAI!H8</f>
        <v>2900000</v>
      </c>
      <c r="G17" s="39">
        <f>+EAI!I8</f>
        <v>2900000</v>
      </c>
      <c r="H17" s="39">
        <f>+EAI!J8</f>
        <v>-2765000</v>
      </c>
      <c r="I17" s="40"/>
      <c r="J17" s="8"/>
    </row>
    <row r="18" spans="1:10" s="9" customFormat="1" ht="11.25">
      <c r="A18" s="21" t="s">
        <v>26</v>
      </c>
      <c r="B18" s="22" t="s">
        <v>21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2"/>
      <c r="J18" s="8"/>
    </row>
  </sheetData>
  <sheetProtection/>
  <mergeCells count="1">
    <mergeCell ref="A1:I1"/>
  </mergeCells>
  <printOptions/>
  <pageMargins left="0.7086614173228347" right="0.7086614173228347" top="0.7480314960629921" bottom="0.7480314960629921" header="0.31496062992125984" footer="0.31496062992125984"/>
  <pageSetup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A1" sqref="A1:I1"/>
    </sheetView>
  </sheetViews>
  <sheetFormatPr defaultColWidth="12" defaultRowHeight="11.25"/>
  <cols>
    <col min="1" max="1" width="8.83203125" style="9" customWidth="1"/>
    <col min="2" max="2" width="50.83203125" style="9" customWidth="1"/>
    <col min="3" max="3" width="14" style="9" bestFit="1" customWidth="1"/>
    <col min="4" max="4" width="16.83203125" style="9" bestFit="1" customWidth="1"/>
    <col min="5" max="5" width="14" style="9" bestFit="1" customWidth="1"/>
    <col min="6" max="7" width="13" style="9" bestFit="1" customWidth="1"/>
    <col min="8" max="8" width="14" style="9" bestFit="1" customWidth="1"/>
    <col min="9" max="9" width="12.5" style="9" bestFit="1" customWidth="1"/>
    <col min="10" max="16384" width="12" style="9" customWidth="1"/>
  </cols>
  <sheetData>
    <row r="1" spans="1:10" s="13" customFormat="1" ht="60" customHeight="1">
      <c r="A1" s="43" t="s">
        <v>42</v>
      </c>
      <c r="B1" s="44"/>
      <c r="C1" s="44"/>
      <c r="D1" s="44"/>
      <c r="E1" s="44"/>
      <c r="F1" s="44"/>
      <c r="G1" s="44"/>
      <c r="H1" s="44"/>
      <c r="I1" s="45"/>
      <c r="J1" s="12"/>
    </row>
    <row r="2" spans="1:10" s="16" customFormat="1" ht="24.75" customHeight="1">
      <c r="A2" s="48" t="s">
        <v>1</v>
      </c>
      <c r="B2" s="49" t="s">
        <v>0</v>
      </c>
      <c r="C2" s="50" t="s">
        <v>5</v>
      </c>
      <c r="D2" s="51" t="s">
        <v>27</v>
      </c>
      <c r="E2" s="50" t="s">
        <v>6</v>
      </c>
      <c r="F2" s="50" t="s">
        <v>7</v>
      </c>
      <c r="G2" s="50" t="s">
        <v>9</v>
      </c>
      <c r="H2" s="50" t="s">
        <v>10</v>
      </c>
      <c r="I2" s="50" t="s">
        <v>8</v>
      </c>
      <c r="J2" s="6"/>
    </row>
    <row r="3" spans="1:10" ht="11.25">
      <c r="A3" s="27">
        <v>90001</v>
      </c>
      <c r="B3" s="28" t="s">
        <v>4</v>
      </c>
      <c r="C3" s="35">
        <f>+C4+C16</f>
        <v>85282391</v>
      </c>
      <c r="D3" s="35">
        <f>+D4+D16</f>
        <v>0</v>
      </c>
      <c r="E3" s="35">
        <f>+E4+E16</f>
        <v>85282391</v>
      </c>
      <c r="F3" s="35">
        <f>+F4+F16</f>
        <v>3191271.77</v>
      </c>
      <c r="G3" s="35">
        <f>+G4+G16</f>
        <v>3191271.77</v>
      </c>
      <c r="H3" s="36">
        <f>+G3-C3</f>
        <v>-82091119.23</v>
      </c>
      <c r="I3" s="37">
        <v>0</v>
      </c>
      <c r="J3" s="8"/>
    </row>
    <row r="4" spans="1:10" ht="11.25">
      <c r="A4" s="29">
        <v>90002</v>
      </c>
      <c r="B4" s="25" t="s">
        <v>23</v>
      </c>
      <c r="C4" s="36">
        <f aca="true" t="shared" si="0" ref="C4:H4">SUM(C5:C15)</f>
        <v>56465000</v>
      </c>
      <c r="D4" s="36">
        <f t="shared" si="0"/>
        <v>0</v>
      </c>
      <c r="E4" s="36">
        <f t="shared" si="0"/>
        <v>56465000</v>
      </c>
      <c r="F4" s="36">
        <f t="shared" si="0"/>
        <v>2900000</v>
      </c>
      <c r="G4" s="36">
        <f t="shared" si="0"/>
        <v>2900000</v>
      </c>
      <c r="H4" s="36">
        <f t="shared" si="0"/>
        <v>53565000</v>
      </c>
      <c r="I4" s="38"/>
      <c r="J4" s="8"/>
    </row>
    <row r="5" spans="1:10" ht="11.25">
      <c r="A5" s="30">
        <v>10</v>
      </c>
      <c r="B5" s="23" t="s">
        <v>11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9">
        <v>0</v>
      </c>
      <c r="I5" s="40"/>
      <c r="J5" s="8"/>
    </row>
    <row r="6" spans="1:10" ht="11.25">
      <c r="A6" s="30">
        <v>30</v>
      </c>
      <c r="B6" s="23" t="s">
        <v>13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9">
        <v>0</v>
      </c>
      <c r="I6" s="40"/>
      <c r="J6" s="8"/>
    </row>
    <row r="7" spans="1:10" ht="11.25">
      <c r="A7" s="30">
        <v>40</v>
      </c>
      <c r="B7" s="23" t="s">
        <v>14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9">
        <v>0</v>
      </c>
      <c r="I7" s="40"/>
      <c r="J7" s="8"/>
    </row>
    <row r="8" spans="1:10" ht="11.25">
      <c r="A8" s="30">
        <v>50</v>
      </c>
      <c r="B8" s="23" t="s">
        <v>15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40"/>
      <c r="J8" s="8"/>
    </row>
    <row r="9" spans="1:10" ht="11.25">
      <c r="A9" s="30">
        <v>51</v>
      </c>
      <c r="B9" s="24" t="s">
        <v>16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40"/>
      <c r="J9" s="8"/>
    </row>
    <row r="10" spans="1:10" ht="11.25">
      <c r="A10" s="30">
        <v>52</v>
      </c>
      <c r="B10" s="24" t="s">
        <v>17</v>
      </c>
      <c r="C10" s="39">
        <v>0</v>
      </c>
      <c r="D10" s="39">
        <v>0</v>
      </c>
      <c r="E10" s="39">
        <v>0</v>
      </c>
      <c r="F10" s="39">
        <v>0</v>
      </c>
      <c r="G10" s="39">
        <v>0</v>
      </c>
      <c r="H10" s="39">
        <v>0</v>
      </c>
      <c r="I10" s="40"/>
      <c r="J10" s="8"/>
    </row>
    <row r="11" spans="1:10" ht="11.25">
      <c r="A11" s="30">
        <v>60</v>
      </c>
      <c r="B11" s="23" t="s">
        <v>18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40"/>
      <c r="J11" s="8"/>
    </row>
    <row r="12" spans="1:10" ht="11.25">
      <c r="A12" s="30">
        <v>61</v>
      </c>
      <c r="B12" s="24" t="s">
        <v>16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40"/>
      <c r="J12" s="8"/>
    </row>
    <row r="13" spans="1:10" ht="11.25">
      <c r="A13" s="30">
        <v>62</v>
      </c>
      <c r="B13" s="24" t="s">
        <v>17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40"/>
      <c r="J13" s="8"/>
    </row>
    <row r="14" spans="1:10" ht="11.25">
      <c r="A14" s="30">
        <v>80</v>
      </c>
      <c r="B14" s="23" t="s">
        <v>20</v>
      </c>
      <c r="C14" s="39">
        <f>+CRI!C16</f>
        <v>50800000</v>
      </c>
      <c r="D14" s="39">
        <f>+CRI!D16</f>
        <v>0</v>
      </c>
      <c r="E14" s="39">
        <f>+CRI!E16</f>
        <v>50800000</v>
      </c>
      <c r="F14" s="39">
        <f>+CRI!F16</f>
        <v>0</v>
      </c>
      <c r="G14" s="39">
        <f>+F14</f>
        <v>0</v>
      </c>
      <c r="H14" s="39">
        <f>+E14-G14</f>
        <v>50800000</v>
      </c>
      <c r="I14" s="40"/>
      <c r="J14" s="8"/>
    </row>
    <row r="15" spans="1:10" ht="11.25">
      <c r="A15" s="30">
        <v>90</v>
      </c>
      <c r="B15" s="23" t="s">
        <v>22</v>
      </c>
      <c r="C15" s="39">
        <f>+CRI!C17</f>
        <v>5665000</v>
      </c>
      <c r="D15" s="39">
        <f>+CRI!D17</f>
        <v>0</v>
      </c>
      <c r="E15" s="39">
        <f>+CRI!E17</f>
        <v>5665000</v>
      </c>
      <c r="F15" s="39">
        <f>+CRI!F17</f>
        <v>2900000</v>
      </c>
      <c r="G15" s="39">
        <f>+F15</f>
        <v>2900000</v>
      </c>
      <c r="H15" s="39">
        <f>+E15-G15</f>
        <v>2765000</v>
      </c>
      <c r="I15" s="40"/>
      <c r="J15" s="8"/>
    </row>
    <row r="16" spans="1:10" ht="11.25">
      <c r="A16" s="29">
        <v>90003</v>
      </c>
      <c r="B16" s="25" t="s">
        <v>24</v>
      </c>
      <c r="C16" s="36">
        <f aca="true" t="shared" si="1" ref="C16:H16">SUM(C17:C19)</f>
        <v>28817391</v>
      </c>
      <c r="D16" s="36">
        <f t="shared" si="1"/>
        <v>0</v>
      </c>
      <c r="E16" s="36">
        <f t="shared" si="1"/>
        <v>28817391</v>
      </c>
      <c r="F16" s="36">
        <f t="shared" si="1"/>
        <v>291271.77</v>
      </c>
      <c r="G16" s="36">
        <f t="shared" si="1"/>
        <v>291271.77</v>
      </c>
      <c r="H16" s="36">
        <f t="shared" si="1"/>
        <v>28526119.23</v>
      </c>
      <c r="I16" s="38"/>
      <c r="J16" s="8"/>
    </row>
    <row r="17" spans="1:10" ht="11.25">
      <c r="A17" s="30">
        <v>20</v>
      </c>
      <c r="B17" s="23" t="s">
        <v>12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40"/>
      <c r="J17" s="8"/>
    </row>
    <row r="18" spans="1:10" ht="11.25">
      <c r="A18" s="30">
        <v>70</v>
      </c>
      <c r="B18" s="23" t="s">
        <v>19</v>
      </c>
      <c r="C18" s="39">
        <f>+CRI!C15</f>
        <v>28817391</v>
      </c>
      <c r="D18" s="39">
        <f>+CRI!D15</f>
        <v>0</v>
      </c>
      <c r="E18" s="39">
        <f>+CRI!E15</f>
        <v>28817391</v>
      </c>
      <c r="F18" s="39">
        <f>+CRI!F15</f>
        <v>291271.77</v>
      </c>
      <c r="G18" s="39">
        <f>+F18</f>
        <v>291271.77</v>
      </c>
      <c r="H18" s="39">
        <f>+E18-G18</f>
        <v>28526119.23</v>
      </c>
      <c r="I18" s="40"/>
      <c r="J18" s="8"/>
    </row>
    <row r="19" spans="1:10" ht="11.25">
      <c r="A19" s="30">
        <v>90</v>
      </c>
      <c r="B19" s="23" t="s">
        <v>22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40"/>
      <c r="J19" s="8"/>
    </row>
    <row r="20" spans="1:10" ht="11.25">
      <c r="A20" s="29">
        <v>90004</v>
      </c>
      <c r="B20" s="13" t="s">
        <v>25</v>
      </c>
      <c r="C20" s="36">
        <f aca="true" t="shared" si="2" ref="C20:H20">+C21</f>
        <v>0</v>
      </c>
      <c r="D20" s="36">
        <f t="shared" si="2"/>
        <v>0</v>
      </c>
      <c r="E20" s="36">
        <f t="shared" si="2"/>
        <v>0</v>
      </c>
      <c r="F20" s="36">
        <f t="shared" si="2"/>
        <v>0</v>
      </c>
      <c r="G20" s="36">
        <f t="shared" si="2"/>
        <v>0</v>
      </c>
      <c r="H20" s="36">
        <f t="shared" si="2"/>
        <v>0</v>
      </c>
      <c r="I20" s="38"/>
      <c r="J20" s="8"/>
    </row>
    <row r="21" spans="1:10" ht="11.25">
      <c r="A21" s="31" t="s">
        <v>26</v>
      </c>
      <c r="B21" s="26" t="s">
        <v>21</v>
      </c>
      <c r="C21" s="41">
        <v>0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2"/>
      <c r="J21" s="8"/>
    </row>
  </sheetData>
  <sheetProtection/>
  <mergeCells count="1">
    <mergeCell ref="A1:I1"/>
  </mergeCells>
  <printOptions/>
  <pageMargins left="0.7086614173228347" right="0.7086614173228347" top="0.7480314960629921" bottom="0.7480314960629921" header="0.31496062992125984" footer="0.31496062992125984"/>
  <pageSetup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Luis-Torres</cp:lastModifiedBy>
  <cp:lastPrinted>2017-05-24T20:38:26Z</cp:lastPrinted>
  <dcterms:created xsi:type="dcterms:W3CDTF">2012-12-11T20:48:19Z</dcterms:created>
  <dcterms:modified xsi:type="dcterms:W3CDTF">2017-06-08T18:00:41Z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