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firstSheet="1" activeTab="7"/>
  </bookViews>
  <sheets>
    <sheet name="Hoja1" sheetId="1" state="hidden" r:id="rId1"/>
    <sheet name="EAEPE" sheetId="2" r:id="rId2"/>
    <sheet name="COG" sheetId="3" r:id="rId3"/>
    <sheet name="CTG" sheetId="4" r:id="rId4"/>
    <sheet name="CFG" sheetId="5" r:id="rId5"/>
    <sheet name="CA AYUNTAMIENTO" sheetId="6" r:id="rId6"/>
    <sheet name="CA EJECUTIVO ESTATAL" sheetId="7" r:id="rId7"/>
    <sheet name="CA NO CENTRAL" sheetId="8" r:id="rId8"/>
  </sheets>
  <definedNames/>
  <calcPr fullCalcOnLoad="1"/>
</workbook>
</file>

<file path=xl/sharedStrings.xml><?xml version="1.0" encoding="utf-8"?>
<sst xmlns="http://schemas.openxmlformats.org/spreadsheetml/2006/main" count="360" uniqueCount="217">
  <si>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</si>
  <si>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</si>
  <si>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</si>
  <si>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</si>
  <si>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</si>
  <si>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</si>
  <si>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</si>
  <si>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</si>
  <si>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</si>
  <si>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</si>
  <si>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</si>
  <si>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</si>
  <si>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</si>
  <si>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</si>
  <si>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</si>
  <si>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</si>
  <si>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</si>
  <si>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</si>
  <si>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</si>
  <si>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</si>
  <si>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</si>
  <si>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</si>
  <si>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</si>
  <si>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</si>
  <si>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</si>
  <si>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</si>
  <si>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</si>
  <si>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</si>
  <si>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</si>
  <si>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</si>
  <si>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</si>
  <si>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</si>
  <si>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</si>
  <si>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</si>
  <si>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</si>
  <si>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</si>
  <si>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</si>
  <si>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</si>
  <si>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</si>
  <si>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</si>
  <si>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</si>
  <si>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</si>
  <si>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</si>
  <si>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</si>
  <si>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</si>
  <si>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</si>
  <si>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</si>
  <si>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</si>
  <si>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</si>
  <si>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</si>
  <si>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</si>
  <si>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</si>
  <si>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</si>
  <si>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</si>
  <si>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</si>
  <si>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</si>
  <si>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</si>
  <si>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</si>
  <si>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</si>
  <si>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</si>
  <si>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</si>
  <si>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</si>
  <si>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</si>
  <si>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</si>
  <si>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</si>
  <si>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</si>
  <si>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</si>
  <si>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</si>
  <si>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</si>
  <si>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</si>
  <si>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</si>
  <si>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</si>
  <si>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</si>
  <si>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</si>
  <si>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</si>
  <si>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</si>
  <si>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</si>
  <si>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</si>
  <si>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</si>
  <si>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</si>
  <si>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</si>
  <si>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</si>
  <si>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</si>
  <si>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</si>
  <si>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</si>
  <si>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</si>
  <si>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</si>
  <si>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</si>
  <si>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</si>
  <si>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</si>
  <si>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</si>
  <si>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</si>
  <si>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</si>
  <si>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</si>
  <si>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</si>
  <si>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</si>
  <si>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</si>
  <si>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</si>
  <si>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</si>
  <si>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</si>
  <si>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</si>
  <si>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</si>
  <si>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</si>
  <si>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</si>
  <si>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</si>
  <si>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</si>
  <si>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</si>
  <si>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</si>
  <si>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</si>
  <si>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</si>
  <si>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</si>
  <si>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</si>
  <si>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</si>
  <si>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</si>
  <si>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</si>
  <si>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</si>
  <si>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</si>
  <si>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</si>
  <si>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</si>
  <si>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</si>
  <si>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</si>
  <si>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</si>
  <si>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</si>
  <si>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</si>
  <si>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</si>
  <si>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</si>
  <si>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</si>
  <si>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</si>
  <si>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</si>
  <si>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</si>
  <si>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</si>
  <si>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</si>
  <si>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</si>
  <si>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@se6#16</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</si>
  <si>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</si>
  <si>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</si>
  <si>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</si>
  <si>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</si>
  <si>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</si>
  <si>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</si>
  <si>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</si>
  <si>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</si>
  <si>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</si>
  <si>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</si>
  <si>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</si>
  <si>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NO APLICA</t>
  </si>
  <si>
    <t>*****  3     SECTOR PÚBLICO MUNICIPAL</t>
  </si>
  <si>
    <t>****   31    NO FINANCIERO</t>
  </si>
  <si>
    <t>***    311   GOBIERNO GENERAL MUNICIPAL</t>
  </si>
  <si>
    <t>**     3112  Entidades Paraestatales</t>
  </si>
  <si>
    <t>*      31120 Entidades Paraestatales</t>
  </si>
  <si>
    <t xml:space="preserve">       31120-8801  DIRECCION GENERAL</t>
  </si>
  <si>
    <t xml:space="preserve">       31120-8802  DIRECCION DE PLANEACION</t>
  </si>
  <si>
    <t xml:space="preserve">       31120-8803  COORDINACIÓN ADMINIS</t>
  </si>
  <si>
    <t xml:space="preserve">       31120-8804  COORDINACIÓN DE COPLADEM</t>
  </si>
  <si>
    <t xml:space="preserve">       31120-8805  DIRECCION DE PROYECTOS</t>
  </si>
  <si>
    <t>*****  1.8.2  SERVICIOS ESTADISTICOS</t>
  </si>
  <si>
    <t>****   E0001  DIRECCIONAMIENTO DEL IMIPE</t>
  </si>
  <si>
    <t>***    11601  RECURSO MUNICIPAL 2016</t>
  </si>
  <si>
    <t>**     31120-8801  DIRECCION GENERAL</t>
  </si>
  <si>
    <t>*      1 Corriente</t>
  </si>
  <si>
    <t xml:space="preserve">       1131  Sueldos Base</t>
  </si>
  <si>
    <t xml:space="preserve">       1321  Prima Vacacional</t>
  </si>
  <si>
    <t xml:space="preserve">       1323  Gratificación de fin de año</t>
  </si>
  <si>
    <t xml:space="preserve">       1413  Aportaciones IMSS</t>
  </si>
  <si>
    <t xml:space="preserve">       1421  Aportaciones INFONAVIT</t>
  </si>
  <si>
    <t xml:space="preserve">       2121  Maty útiles impresi</t>
  </si>
  <si>
    <t xml:space="preserve">       2612  Combus p Serv pub</t>
  </si>
  <si>
    <t xml:space="preserve">       3152  Radiolocalización</t>
  </si>
  <si>
    <t xml:space="preserve">       3171  Servicios de acceso de internet</t>
  </si>
  <si>
    <t xml:space="preserve">       3353  Serv Estadísticos</t>
  </si>
  <si>
    <t xml:space="preserve">       3451  Seguro de bienes patrimoniales</t>
  </si>
  <si>
    <t xml:space="preserve">       3511  Cons y mantto Inm</t>
  </si>
  <si>
    <t xml:space="preserve">       3531  Instal BInformat</t>
  </si>
  <si>
    <t xml:space="preserve">       3551  Mantto Vehíc</t>
  </si>
  <si>
    <t xml:space="preserve">       3721  Pasajes terr Nac</t>
  </si>
  <si>
    <t xml:space="preserve">       3751  Viáticos nacionales</t>
  </si>
  <si>
    <t xml:space="preserve">       3791  Otros Serv Traslado</t>
  </si>
  <si>
    <t xml:space="preserve">       3852  Gto Oficina SP</t>
  </si>
  <si>
    <t xml:space="preserve">       3853  Gastos de representación</t>
  </si>
  <si>
    <t xml:space="preserve">       3921  Otros impuestos y derechos</t>
  </si>
  <si>
    <t xml:space="preserve">       3981  Impuesto sobre nóminas</t>
  </si>
  <si>
    <t>****   E0002  ASPECTO OPERATIVO DEL INSTITUTO</t>
  </si>
  <si>
    <t>**     31120-8802  DIRECCION DE PLANEACION</t>
  </si>
  <si>
    <t xml:space="preserve">       1212  Honorarios asimilados</t>
  </si>
  <si>
    <t>*      2 Capital</t>
  </si>
  <si>
    <t xml:space="preserve">       5111  Muebles de oficina y estantería</t>
  </si>
  <si>
    <t>****   E0003  ADMINISTRAR Y CONTRO</t>
  </si>
  <si>
    <t>**     31120-8803  COORDINACIÓN ADMINIS</t>
  </si>
  <si>
    <t xml:space="preserve">       1331  Remun Horas extra</t>
  </si>
  <si>
    <t xml:space="preserve">       1411  Aportaciones al ISSEG</t>
  </si>
  <si>
    <t xml:space="preserve">       1551  Capacitación SP</t>
  </si>
  <si>
    <t xml:space="preserve">       2111  Materiales y útiles de oficina</t>
  </si>
  <si>
    <t xml:space="preserve">       2161  Material de limpieza</t>
  </si>
  <si>
    <t xml:space="preserve">       2711  Vestuario y uniformes</t>
  </si>
  <si>
    <t xml:space="preserve">       3111  Servicio de energía eléctrica</t>
  </si>
  <si>
    <t xml:space="preserve">       3141  Servicio telefonía tradicional</t>
  </si>
  <si>
    <t xml:space="preserve">       3151  Servicio telefonía celular</t>
  </si>
  <si>
    <t xml:space="preserve">       3381  Servicios de vigilancia</t>
  </si>
  <si>
    <t xml:space="preserve">       3411  Serv Financieros</t>
  </si>
  <si>
    <t xml:space="preserve">       3614  Inserc no formen pa</t>
  </si>
  <si>
    <t>****   E0004  PLANEACIÓN DEL DESAR</t>
  </si>
  <si>
    <t>**     31120-8804  COORDINACIÓN DE COPLADEM</t>
  </si>
  <si>
    <t xml:space="preserve">       3181  Servicio postal</t>
  </si>
  <si>
    <t>****   E0005  AREA DE PROYECTOS</t>
  </si>
  <si>
    <t>**     31120-8805  DIRECCION DE PROYECTOS</t>
  </si>
  <si>
    <t xml:space="preserve">       5151  Computadoras y equipo periférico</t>
  </si>
  <si>
    <t xml:space="preserve">       1341  Compens Serv Eventua</t>
  </si>
  <si>
    <t xml:space="preserve">       2531  Medicinas y prod far</t>
  </si>
  <si>
    <t xml:space="preserve">       3712  Pasajes aéreos Inter</t>
  </si>
  <si>
    <t xml:space="preserve">       3761  Viáticos Extranjero</t>
  </si>
  <si>
    <t xml:space="preserve">       3521  Instal Mobil Adm</t>
  </si>
  <si>
    <t>INSTITUTO MUNICIPAL DE INVESTIGACION, PLANEACION Y ESTADISTICA PARA EL MUNICIPIO DE CELAYA, GTO.
ESTADO ANALÍTICO DEL EJERCICIO DEL PRESUPUESTO DE EGRESOS
DEL 01 DE ENERO AL 31 DE DICIEMBRE DE 2016</t>
  </si>
  <si>
    <t>INSTITUTO MUNICIPAL DE INVESTIGACION, PLANEACION Y ESTADISTICA PARA EL MUNICIPIO DE CELAYA, GTO.
ESTADO ANALÍTICO DEL EJERCICIO DEL PRESUPUESTO DE EGRESOS POR OBJETO DEL GASTO (CAPÍTULO Y CONCEPTO)
DEL 01 DE ENERO AL 31 DE DICIEMBRE DE 2016</t>
  </si>
  <si>
    <t>INSTITUTO MUNICIPAL DE INVESTIGACION, PLANEACION Y ESTADISTICA PARA EL MUNICIPIO DE CELAYA, GTO.
ESTADO ANALÍTICO DEL EJERCICIO DEL PRESUPUESTO DE EGRESOS CLASIFICACIÓN ECONÓMICA (POR TIPO DE GASTO)
DEL 01 DE ENERO AL 31 DE DICIEMBRE DE 2016</t>
  </si>
  <si>
    <t>INSTITUTO MUNICIPAL DE INVESTIGACION, PLANEACION Y ESTADISTICA PARA EL MUNICIPIO DE CELAYA, GTO.
ESTADO ANALÍTICO DEL EJERCICIO DEL PRESUPUESTO DE EGRESOS CLASIFICACIÓN FUNCIONAL (FINALIDAD Y FUNCIÓN)
DEL 01 DE ENERO AL 31 DE DICIEMBRE DE 2016</t>
  </si>
  <si>
    <t>INSTITUTO MUNICIPAL DE INVESTIGACION, PLANEACION Y ESTADISTICA PARA EL MUNICIPIO DE CELAYA, GTO.
ESTADO ANALÍTICO DEL EJERCICIO DEL PRESUPUESTO DE EGRESOS CLASIFICACIÓN ADMINISTRATIVA
DEL 01 DE ENERO AL 31 DE DICIEMBRE DE 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</si>
</sst>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8"/>
      <color theme="1"/>
      <name val="Arial"/>
      <family val="2"/>
    </font>
    <font>
      <sz val="11"/>
      <color indexed="8"/>
      <name val="Calibri"/>
      <family val="2"/>
    </font>
    <font>
      <sz val="10"/>
      <name val="Arial"/>
      <family val="2"/>
    </font>
    <font>
      <b/>
      <sz val="8"/>
      <name val="Arial"/>
      <family val="2"/>
    </font>
    <font>
      <sz val="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9"/>
      <name val="Arial"/>
      <family val="2"/>
    </font>
    <font>
      <b/>
      <sz val="8"/>
      <color indexed="8"/>
      <name val="Arial"/>
      <family val="2"/>
    </font>
    <font>
      <sz val="8"/>
      <color indexed="9"/>
      <name val="Arial"/>
      <family val="2"/>
    </font>
    <font>
      <b/>
      <sz val="12"/>
      <color indexed="8"/>
      <name val="Arial"/>
      <family val="2"/>
    </font>
    <font>
      <strike/>
      <sz val="8"/>
      <color indexed="8"/>
      <name val="Arial"/>
      <family val="2"/>
    </font>
    <font>
      <b/>
      <sz val="10"/>
      <color indexed="8"/>
      <name val="Courier New"/>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family val="2"/>
    </font>
    <font>
      <b/>
      <sz val="8"/>
      <color theme="1"/>
      <name val="Arial"/>
      <family val="2"/>
    </font>
    <font>
      <sz val="8"/>
      <color theme="0"/>
      <name val="Arial"/>
      <family val="2"/>
    </font>
    <font>
      <b/>
      <sz val="12"/>
      <color theme="1"/>
      <name val="Arial"/>
      <family val="2"/>
    </font>
    <font>
      <strike/>
      <sz val="8"/>
      <color theme="1"/>
      <name val="Arial"/>
      <family val="2"/>
    </font>
    <font>
      <b/>
      <sz val="10"/>
      <color theme="1"/>
      <name val="Courier New"/>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9" fillId="0" borderId="0">
      <alignment/>
      <protection/>
    </xf>
    <xf numFmtId="0" fontId="2" fillId="0" borderId="0">
      <alignment/>
      <protection/>
    </xf>
    <xf numFmtId="0" fontId="4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1">
    <xf numFmtId="0" fontId="0" fillId="0" borderId="0" xfId="0" applyAlignment="1">
      <alignment/>
    </xf>
    <xf numFmtId="0" fontId="3" fillId="0" borderId="0" xfId="54" applyFont="1" applyFill="1" applyBorder="1" applyAlignment="1" applyProtection="1">
      <alignment/>
      <protection/>
    </xf>
    <xf numFmtId="0" fontId="47" fillId="0" borderId="10" xfId="53" applyFont="1" applyBorder="1" applyAlignment="1" applyProtection="1">
      <alignment horizontal="center" vertical="top"/>
      <protection hidden="1"/>
    </xf>
    <xf numFmtId="0" fontId="3" fillId="0" borderId="11" xfId="54" applyFont="1" applyFill="1" applyBorder="1" applyAlignment="1" applyProtection="1">
      <alignment/>
      <protection/>
    </xf>
    <xf numFmtId="0" fontId="3" fillId="0" borderId="11" xfId="54" applyFont="1" applyFill="1" applyBorder="1" applyAlignment="1" applyProtection="1">
      <alignment wrapText="1"/>
      <protection/>
    </xf>
    <xf numFmtId="4" fontId="0" fillId="0" borderId="0" xfId="0" applyNumberFormat="1" applyBorder="1" applyAlignment="1" applyProtection="1">
      <alignment/>
      <protection locked="0"/>
    </xf>
    <xf numFmtId="4" fontId="0" fillId="0" borderId="12" xfId="0" applyNumberFormat="1" applyBorder="1" applyAlignment="1" applyProtection="1">
      <alignment/>
      <protection locked="0"/>
    </xf>
    <xf numFmtId="4" fontId="0" fillId="0" borderId="13" xfId="0" applyNumberFormat="1" applyBorder="1" applyAlignment="1" applyProtection="1">
      <alignment/>
      <protection locked="0"/>
    </xf>
    <xf numFmtId="4" fontId="0" fillId="0" borderId="14" xfId="0" applyNumberFormat="1" applyBorder="1" applyAlignment="1" applyProtection="1">
      <alignment/>
      <protection locked="0"/>
    </xf>
    <xf numFmtId="0" fontId="47" fillId="0" borderId="10" xfId="53" applyFont="1" applyFill="1" applyBorder="1" applyAlignment="1" applyProtection="1">
      <alignment horizontal="center" vertical="top"/>
      <protection hidden="1"/>
    </xf>
    <xf numFmtId="0" fontId="0" fillId="0" borderId="15"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6" xfId="0" applyFont="1" applyFill="1" applyBorder="1" applyAlignment="1" applyProtection="1">
      <alignment horizontal="center"/>
      <protection/>
    </xf>
    <xf numFmtId="0" fontId="0" fillId="0" borderId="13" xfId="0" applyFont="1" applyFill="1" applyBorder="1" applyAlignment="1" applyProtection="1">
      <alignment/>
      <protection/>
    </xf>
    <xf numFmtId="0" fontId="0" fillId="0" borderId="15" xfId="0" applyFont="1" applyBorder="1" applyAlignment="1" applyProtection="1">
      <alignment horizontal="center"/>
      <protection/>
    </xf>
    <xf numFmtId="0" fontId="0" fillId="0" borderId="0" xfId="0" applyFont="1" applyBorder="1" applyAlignment="1" applyProtection="1">
      <alignment/>
      <protection/>
    </xf>
    <xf numFmtId="0" fontId="0" fillId="0" borderId="16" xfId="0" applyFont="1" applyBorder="1" applyAlignment="1" applyProtection="1">
      <alignment horizontal="center"/>
      <protection/>
    </xf>
    <xf numFmtId="0" fontId="0" fillId="0" borderId="13" xfId="0" applyFont="1" applyBorder="1" applyAlignment="1" applyProtection="1">
      <alignment/>
      <protection/>
    </xf>
    <xf numFmtId="0" fontId="48" fillId="0" borderId="15" xfId="0" applyFont="1" applyFill="1" applyBorder="1" applyAlignment="1">
      <alignment horizontal="center" vertical="center"/>
    </xf>
    <xf numFmtId="0" fontId="48" fillId="0" borderId="0" xfId="0" applyFont="1" applyFill="1" applyBorder="1" applyAlignment="1">
      <alignment wrapText="1"/>
    </xf>
    <xf numFmtId="0" fontId="0" fillId="0" borderId="15" xfId="0" applyFont="1" applyFill="1" applyBorder="1" applyAlignment="1">
      <alignment horizontal="center" vertical="center"/>
    </xf>
    <xf numFmtId="0" fontId="0" fillId="0" borderId="0" xfId="0" applyFont="1" applyFill="1" applyBorder="1" applyAlignment="1">
      <alignment wrapText="1"/>
    </xf>
    <xf numFmtId="0" fontId="0" fillId="0" borderId="16" xfId="0" applyFont="1" applyFill="1" applyBorder="1" applyAlignment="1">
      <alignment horizontal="center" vertical="center"/>
    </xf>
    <xf numFmtId="0" fontId="0" fillId="0" borderId="13" xfId="0" applyFont="1" applyFill="1" applyBorder="1" applyAlignment="1">
      <alignment wrapText="1"/>
    </xf>
    <xf numFmtId="0" fontId="49" fillId="0" borderId="0" xfId="0" applyFont="1" applyAlignment="1">
      <alignment/>
    </xf>
    <xf numFmtId="0" fontId="0" fillId="0" borderId="0" xfId="0" applyBorder="1" applyAlignment="1" applyProtection="1">
      <alignment/>
      <protection/>
    </xf>
    <xf numFmtId="0" fontId="0" fillId="0" borderId="15" xfId="0" applyBorder="1" applyAlignment="1" applyProtection="1">
      <alignment horizontal="center"/>
      <protection/>
    </xf>
    <xf numFmtId="0" fontId="49" fillId="0" borderId="15" xfId="0" applyFont="1" applyBorder="1" applyAlignment="1" applyProtection="1">
      <alignment horizontal="center"/>
      <protection/>
    </xf>
    <xf numFmtId="0" fontId="48" fillId="0" borderId="0" xfId="0" applyFont="1" applyFill="1" applyBorder="1" applyAlignment="1" applyProtection="1">
      <alignment/>
      <protection/>
    </xf>
    <xf numFmtId="0" fontId="0" fillId="0" borderId="16" xfId="0" applyBorder="1" applyAlignment="1" applyProtection="1">
      <alignment horizontal="center"/>
      <protection/>
    </xf>
    <xf numFmtId="0" fontId="0" fillId="0" borderId="13" xfId="0" applyBorder="1" applyAlignment="1" applyProtection="1">
      <alignment/>
      <protection/>
    </xf>
    <xf numFmtId="0" fontId="0" fillId="0" borderId="0" xfId="0" applyFill="1" applyBorder="1" applyAlignment="1" applyProtection="1">
      <alignment/>
      <protection/>
    </xf>
    <xf numFmtId="0" fontId="47" fillId="0" borderId="10" xfId="53" applyFont="1" applyBorder="1" applyAlignment="1" applyProtection="1">
      <alignment horizontal="center" vertical="top"/>
      <protection/>
    </xf>
    <xf numFmtId="0" fontId="0" fillId="0" borderId="15" xfId="0" applyFill="1" applyBorder="1" applyAlignment="1" applyProtection="1">
      <alignment horizontal="center"/>
      <protection/>
    </xf>
    <xf numFmtId="0" fontId="49" fillId="0" borderId="15"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0" xfId="0" applyFont="1" applyFill="1" applyBorder="1" applyAlignment="1" applyProtection="1">
      <alignment/>
      <protection/>
    </xf>
    <xf numFmtId="0" fontId="0" fillId="0" borderId="16" xfId="0" applyFill="1" applyBorder="1" applyAlignment="1" applyProtection="1">
      <alignment horizontal="center"/>
      <protection/>
    </xf>
    <xf numFmtId="0" fontId="0" fillId="0" borderId="13" xfId="0" applyFill="1" applyBorder="1" applyAlignment="1" applyProtection="1">
      <alignment/>
      <protection/>
    </xf>
    <xf numFmtId="4" fontId="50" fillId="0" borderId="0" xfId="0" applyNumberFormat="1" applyFont="1" applyBorder="1" applyAlignment="1" applyProtection="1">
      <alignment/>
      <protection locked="0"/>
    </xf>
    <xf numFmtId="0" fontId="48" fillId="0" borderId="17" xfId="52" applyFont="1" applyFill="1" applyBorder="1" applyAlignment="1" applyProtection="1">
      <alignment horizontal="left" vertical="center" wrapText="1"/>
      <protection locked="0"/>
    </xf>
    <xf numFmtId="43" fontId="48" fillId="0" borderId="17" xfId="47" applyFont="1" applyFill="1" applyBorder="1" applyAlignment="1" applyProtection="1">
      <alignment horizontal="right" wrapText="1"/>
      <protection locked="0"/>
    </xf>
    <xf numFmtId="43" fontId="48" fillId="0" borderId="17" xfId="47" applyFont="1" applyFill="1" applyBorder="1" applyAlignment="1" applyProtection="1">
      <alignment wrapText="1"/>
      <protection locked="0"/>
    </xf>
    <xf numFmtId="43" fontId="0" fillId="0" borderId="17" xfId="47" applyFont="1" applyFill="1" applyBorder="1" applyAlignment="1" applyProtection="1">
      <alignment horizontal="right" wrapText="1"/>
      <protection locked="0"/>
    </xf>
    <xf numFmtId="43" fontId="0" fillId="0" borderId="17" xfId="47" applyFont="1" applyFill="1" applyBorder="1" applyAlignment="1" applyProtection="1">
      <alignment horizontal="right" wrapText="1"/>
      <protection locked="0"/>
    </xf>
    <xf numFmtId="0" fontId="48" fillId="0" borderId="11" xfId="53" applyFont="1" applyBorder="1" applyAlignment="1" applyProtection="1">
      <alignment horizontal="center" vertical="top"/>
      <protection hidden="1"/>
    </xf>
    <xf numFmtId="0" fontId="48" fillId="0" borderId="0" xfId="53" applyFont="1" applyBorder="1" applyAlignment="1" applyProtection="1">
      <alignment horizontal="center" vertical="top"/>
      <protection/>
    </xf>
    <xf numFmtId="0" fontId="48" fillId="0" borderId="0" xfId="54" applyFont="1" applyFill="1" applyBorder="1" applyAlignment="1" applyProtection="1">
      <alignment/>
      <protection/>
    </xf>
    <xf numFmtId="0" fontId="48" fillId="0" borderId="0" xfId="54" applyFont="1" applyFill="1" applyBorder="1" applyAlignment="1" applyProtection="1">
      <alignment horizontal="left"/>
      <protection/>
    </xf>
    <xf numFmtId="0" fontId="0" fillId="0" borderId="0" xfId="54"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protection locked="0"/>
    </xf>
    <xf numFmtId="0" fontId="47" fillId="33" borderId="18" xfId="54" applyFont="1" applyFill="1" applyBorder="1" applyAlignment="1" applyProtection="1">
      <alignment horizontal="center" vertical="center" wrapText="1"/>
      <protection locked="0"/>
    </xf>
    <xf numFmtId="0" fontId="47" fillId="34" borderId="19" xfId="54" applyFont="1" applyFill="1" applyBorder="1" applyAlignment="1" applyProtection="1">
      <alignment horizontal="center" vertical="center" wrapText="1"/>
      <protection locked="0"/>
    </xf>
    <xf numFmtId="0" fontId="47" fillId="35" borderId="20" xfId="54" applyFont="1" applyFill="1" applyBorder="1" applyAlignment="1" applyProtection="1">
      <alignment horizontal="center" vertical="center" wrapText="1"/>
      <protection locked="0"/>
    </xf>
    <xf numFmtId="0" fontId="47" fillId="36" borderId="21" xfId="54" applyFont="1" applyFill="1" applyBorder="1" applyAlignment="1">
      <alignment horizontal="center" vertical="center"/>
      <protection/>
    </xf>
    <xf numFmtId="0" fontId="47" fillId="37" borderId="21" xfId="54" applyFont="1" applyFill="1" applyBorder="1" applyAlignment="1">
      <alignment horizontal="center" vertical="center" wrapText="1"/>
      <protection/>
    </xf>
    <xf numFmtId="4" fontId="47" fillId="38" borderId="21" xfId="54" applyNumberFormat="1" applyFont="1" applyFill="1" applyBorder="1" applyAlignment="1">
      <alignment horizontal="center" vertical="center" wrapText="1"/>
      <protection/>
    </xf>
    <xf numFmtId="43" fontId="0" fillId="0" borderId="17" xfId="47" applyFont="1" applyFill="1" applyBorder="1" applyAlignment="1" applyProtection="1">
      <alignment wrapText="1"/>
      <protection locked="0"/>
    </xf>
    <xf numFmtId="43" fontId="51" fillId="0" borderId="17" xfId="47" applyFont="1" applyFill="1" applyBorder="1" applyAlignment="1" applyProtection="1">
      <alignment horizontal="right" wrapText="1"/>
      <protection locked="0"/>
    </xf>
    <xf numFmtId="43" fontId="52" fillId="0" borderId="17" xfId="47" applyFont="1" applyFill="1" applyBorder="1" applyAlignment="1" applyProtection="1">
      <alignment horizontal="right" wrapText="1"/>
      <protection locked="0"/>
    </xf>
    <xf numFmtId="43" fontId="48" fillId="0" borderId="11" xfId="47" applyFont="1" applyFill="1" applyBorder="1" applyAlignment="1" applyProtection="1">
      <alignment horizontal="right"/>
      <protection locked="0"/>
    </xf>
    <xf numFmtId="43" fontId="48" fillId="0" borderId="22" xfId="47" applyFont="1" applyFill="1" applyBorder="1" applyAlignment="1" applyProtection="1">
      <alignment horizontal="right"/>
      <protection locked="0"/>
    </xf>
    <xf numFmtId="43" fontId="48" fillId="0" borderId="0" xfId="47" applyFont="1" applyBorder="1" applyAlignment="1" applyProtection="1">
      <alignment/>
      <protection locked="0"/>
    </xf>
    <xf numFmtId="43" fontId="48" fillId="0" borderId="12" xfId="47" applyFont="1" applyBorder="1" applyAlignment="1" applyProtection="1">
      <alignment/>
      <protection locked="0"/>
    </xf>
    <xf numFmtId="43" fontId="0" fillId="0" borderId="0" xfId="47" applyFont="1" applyBorder="1" applyAlignment="1" applyProtection="1">
      <alignment/>
      <protection locked="0"/>
    </xf>
    <xf numFmtId="43" fontId="0" fillId="0" borderId="12" xfId="47" applyFont="1" applyBorder="1" applyAlignment="1" applyProtection="1">
      <alignment/>
      <protection locked="0"/>
    </xf>
    <xf numFmtId="43" fontId="50" fillId="0" borderId="0" xfId="47" applyFont="1" applyBorder="1" applyAlignment="1" applyProtection="1">
      <alignment/>
      <protection locked="0"/>
    </xf>
    <xf numFmtId="0" fontId="48" fillId="0" borderId="17" xfId="0" applyFont="1" applyFill="1" applyBorder="1" applyAlignment="1" applyProtection="1">
      <alignment horizontal="left" vertical="center" wrapText="1"/>
      <protection locked="0"/>
    </xf>
    <xf numFmtId="0" fontId="48" fillId="0" borderId="11" xfId="53" applyFont="1" applyFill="1" applyBorder="1" applyAlignment="1" applyProtection="1">
      <alignment horizontal="center" vertical="top"/>
      <protection hidden="1"/>
    </xf>
    <xf numFmtId="0" fontId="0" fillId="0" borderId="0" xfId="0" applyFont="1" applyFill="1" applyAlignment="1" applyProtection="1">
      <alignment/>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rmal 4" xfId="55"/>
    <cellStyle name="Normal 5" xfId="56"/>
    <cellStyle name="Normal 6" xfId="57"/>
    <cellStyle name="Normal 7"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3</xdr:col>
      <xdr:colOff>333375</xdr:colOff>
      <xdr:row>0</xdr:row>
      <xdr:rowOff>419100</xdr:rowOff>
    </xdr:to>
    <xdr:pic>
      <xdr:nvPicPr>
        <xdr:cNvPr id="1" name="5 Imagen" descr="C:\Documents and Settings\administrativa\Configuración local\Temp\LOGO IMIPE.jpg"/>
        <xdr:cNvPicPr preferRelativeResize="1">
          <a:picLocks noChangeAspect="1"/>
        </xdr:cNvPicPr>
      </xdr:nvPicPr>
      <xdr:blipFill>
        <a:blip r:embed="rId1"/>
        <a:stretch>
          <a:fillRect/>
        </a:stretch>
      </xdr:blipFill>
      <xdr:spPr>
        <a:xfrm>
          <a:off x="85725" y="95250"/>
          <a:ext cx="12668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371475</xdr:colOff>
      <xdr:row>0</xdr:row>
      <xdr:rowOff>514350</xdr:rowOff>
    </xdr:to>
    <xdr:pic>
      <xdr:nvPicPr>
        <xdr:cNvPr id="1" name="5 Imagen" descr="C:\Documents and Settings\administrativa\Configuración local\Temp\LOGO IMIPE.jpg"/>
        <xdr:cNvPicPr preferRelativeResize="1">
          <a:picLocks noChangeAspect="1"/>
        </xdr:cNvPicPr>
      </xdr:nvPicPr>
      <xdr:blipFill>
        <a:blip r:embed="rId1"/>
        <a:stretch>
          <a:fillRect/>
        </a:stretch>
      </xdr:blipFill>
      <xdr:spPr>
        <a:xfrm>
          <a:off x="0" y="0"/>
          <a:ext cx="10572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1028700</xdr:colOff>
      <xdr:row>0</xdr:row>
      <xdr:rowOff>742950</xdr:rowOff>
    </xdr:to>
    <xdr:pic>
      <xdr:nvPicPr>
        <xdr:cNvPr id="1" name="5 Imagen" descr="C:\Documents and Settings\administrativa\Configuración local\Temp\LOGO IMIPE.jpg"/>
        <xdr:cNvPicPr preferRelativeResize="1">
          <a:picLocks noChangeAspect="1"/>
        </xdr:cNvPicPr>
      </xdr:nvPicPr>
      <xdr:blipFill>
        <a:blip r:embed="rId1"/>
        <a:stretch>
          <a:fillRect/>
        </a:stretch>
      </xdr:blipFill>
      <xdr:spPr>
        <a:xfrm>
          <a:off x="0" y="0"/>
          <a:ext cx="17145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476250</xdr:rowOff>
    </xdr:to>
    <xdr:pic>
      <xdr:nvPicPr>
        <xdr:cNvPr id="1" name="5 Imagen" descr="C:\Documents and Settings\administrativa\Configuración local\Temp\LOGO IMIPE.jpg"/>
        <xdr:cNvPicPr preferRelativeResize="1">
          <a:picLocks noChangeAspect="1"/>
        </xdr:cNvPicPr>
      </xdr:nvPicPr>
      <xdr:blipFill>
        <a:blip r:embed="rId1"/>
        <a:stretch>
          <a:fillRect/>
        </a:stretch>
      </xdr:blipFill>
      <xdr:spPr>
        <a:xfrm>
          <a:off x="0" y="0"/>
          <a:ext cx="12001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409575</xdr:rowOff>
    </xdr:to>
    <xdr:pic>
      <xdr:nvPicPr>
        <xdr:cNvPr id="1" name="5 Imagen" descr="C:\Documents and Settings\administrativa\Configuración local\Temp\LOGO IMIPE.jpg"/>
        <xdr:cNvPicPr preferRelativeResize="1">
          <a:picLocks noChangeAspect="1"/>
        </xdr:cNvPicPr>
      </xdr:nvPicPr>
      <xdr:blipFill>
        <a:blip r:embed="rId1"/>
        <a:stretch>
          <a:fillRect/>
        </a:stretch>
      </xdr:blipFill>
      <xdr:spPr>
        <a:xfrm>
          <a:off x="0" y="0"/>
          <a:ext cx="74295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0</xdr:row>
      <xdr:rowOff>552450</xdr:rowOff>
    </xdr:to>
    <xdr:pic>
      <xdr:nvPicPr>
        <xdr:cNvPr id="1" name="5 Imagen" descr="C:\Documents and Settings\administrativa\Configuración local\Temp\LOGO IMIPE.jpg"/>
        <xdr:cNvPicPr preferRelativeResize="1">
          <a:picLocks noChangeAspect="1"/>
        </xdr:cNvPicPr>
      </xdr:nvPicPr>
      <xdr:blipFill>
        <a:blip r:embed="rId1"/>
        <a:stretch>
          <a:fillRect/>
        </a:stretch>
      </xdr:blipFill>
      <xdr:spPr>
        <a:xfrm>
          <a:off x="0" y="0"/>
          <a:ext cx="97155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1</xdr:col>
      <xdr:colOff>323850</xdr:colOff>
      <xdr:row>0</xdr:row>
      <xdr:rowOff>561975</xdr:rowOff>
    </xdr:to>
    <xdr:pic>
      <xdr:nvPicPr>
        <xdr:cNvPr id="1" name="5 Imagen" descr="C:\Documents and Settings\administrativa\Configuración local\Temp\LOGO IMIPE.jpg"/>
        <xdr:cNvPicPr preferRelativeResize="1">
          <a:picLocks noChangeAspect="1"/>
        </xdr:cNvPicPr>
      </xdr:nvPicPr>
      <xdr:blipFill>
        <a:blip r:embed="rId1"/>
        <a:stretch>
          <a:fillRect/>
        </a:stretch>
      </xdr:blipFill>
      <xdr:spPr>
        <a:xfrm>
          <a:off x="47625" y="95250"/>
          <a:ext cx="9620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2020:A2020"/>
  <sheetViews>
    <sheetView zoomScalePageLayoutView="0" workbookViewId="0" topLeftCell="A1">
      <selection activeCell="A1" sqref="A1"/>
    </sheetView>
  </sheetViews>
  <sheetFormatPr defaultColWidth="12" defaultRowHeight="11.25"/>
  <sheetData>
    <row r="2020" ht="11.25">
      <c r="A2020" s="24" t="s">
        <v>133</v>
      </c>
    </row>
  </sheetData>
  <sheetProtection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42"/>
  <sheetViews>
    <sheetView zoomScalePageLayoutView="0" workbookViewId="0" topLeftCell="A1">
      <selection activeCell="F10" sqref="F10"/>
    </sheetView>
  </sheetViews>
  <sheetFormatPr defaultColWidth="12" defaultRowHeight="11.25"/>
  <cols>
    <col min="1" max="1" width="7.16015625" style="0" bestFit="1" customWidth="1"/>
    <col min="2" max="2" width="6.16015625" style="0" bestFit="1" customWidth="1"/>
    <col min="3" max="3" width="4.5" style="0" bestFit="1" customWidth="1"/>
    <col min="4" max="4" width="10.83203125" style="0" bestFit="1" customWidth="1"/>
    <col min="5" max="5" width="5" style="0" bestFit="1" customWidth="1"/>
    <col min="6" max="6" width="5.16015625" style="0" bestFit="1" customWidth="1"/>
    <col min="7" max="7" width="49.83203125" style="0" customWidth="1"/>
    <col min="8" max="8" width="16.16015625" style="0" customWidth="1"/>
    <col min="9" max="9" width="21.83203125" style="0" customWidth="1"/>
    <col min="10" max="10" width="20.5" style="0" customWidth="1"/>
    <col min="11" max="11" width="18.5" style="0" customWidth="1"/>
    <col min="12" max="12" width="21" style="0" customWidth="1"/>
    <col min="13" max="13" width="16" style="0" customWidth="1"/>
    <col min="14" max="14" width="17.33203125" style="0" customWidth="1"/>
    <col min="15" max="15" width="21.83203125" style="0" customWidth="1"/>
  </cols>
  <sheetData>
    <row r="1" spans="1:15" ht="39" customHeight="1">
      <c r="A1" s="52" t="s">
        <v>212</v>
      </c>
      <c r="B1" s="53"/>
      <c r="C1" s="53"/>
      <c r="D1" s="53"/>
      <c r="E1" s="53"/>
      <c r="F1" s="53"/>
      <c r="G1" s="53"/>
      <c r="H1" s="53"/>
      <c r="I1" s="53"/>
      <c r="J1" s="53"/>
      <c r="K1" s="53"/>
      <c r="L1" s="53"/>
      <c r="M1" s="53"/>
      <c r="N1" s="53"/>
      <c r="O1" s="54"/>
    </row>
    <row r="2" spans="1:15" ht="45">
      <c r="A2" s="55" t="s">
        <v>0</v>
      </c>
      <c r="B2" s="56" t="s">
        <v>1</v>
      </c>
      <c r="C2" s="55" t="s">
        <v>13</v>
      </c>
      <c r="D2" s="56" t="s">
        <v>2</v>
      </c>
      <c r="E2" s="55" t="s">
        <v>16</v>
      </c>
      <c r="F2" s="55" t="s">
        <v>3</v>
      </c>
      <c r="G2" s="55" t="s">
        <v>4</v>
      </c>
      <c r="H2" s="57" t="s">
        <v>5</v>
      </c>
      <c r="I2" s="57" t="s">
        <v>131</v>
      </c>
      <c r="J2" s="57" t="s">
        <v>6</v>
      </c>
      <c r="K2" s="57" t="s">
        <v>7</v>
      </c>
      <c r="L2" s="57" t="s">
        <v>8</v>
      </c>
      <c r="M2" s="57" t="s">
        <v>9</v>
      </c>
      <c r="N2" s="57" t="s">
        <v>10</v>
      </c>
      <c r="O2" s="57" t="s">
        <v>11</v>
      </c>
    </row>
    <row r="3" spans="1:15" ht="11.25">
      <c r="A3" s="45">
        <v>900001</v>
      </c>
      <c r="B3" s="46"/>
      <c r="C3" s="47"/>
      <c r="D3" s="47"/>
      <c r="E3" s="47"/>
      <c r="F3" s="48"/>
      <c r="G3" s="1" t="s">
        <v>12</v>
      </c>
      <c r="H3" s="41">
        <v>9489442</v>
      </c>
      <c r="I3" s="41">
        <v>1840048</v>
      </c>
      <c r="J3" s="41">
        <v>11329490</v>
      </c>
      <c r="K3" s="41">
        <v>11306731.44</v>
      </c>
      <c r="L3" s="41">
        <v>11306731.44</v>
      </c>
      <c r="M3" s="41">
        <v>11306731.44</v>
      </c>
      <c r="N3" s="41">
        <v>11089228.34</v>
      </c>
      <c r="O3" s="41">
        <f>+J3-L3</f>
        <v>22758.56000000052</v>
      </c>
    </row>
    <row r="4" spans="1:15" ht="11.25">
      <c r="A4" s="49" t="str">
        <f>+MID(G4,8,5)</f>
        <v>1.8.2</v>
      </c>
      <c r="B4" s="50"/>
      <c r="C4" s="50"/>
      <c r="D4" s="50"/>
      <c r="E4" s="50"/>
      <c r="F4" s="50"/>
      <c r="G4" s="40" t="s">
        <v>156</v>
      </c>
      <c r="H4" s="42">
        <v>9489442</v>
      </c>
      <c r="I4" s="41">
        <v>1840048</v>
      </c>
      <c r="J4" s="41">
        <v>11329490</v>
      </c>
      <c r="K4" s="41">
        <v>11306731.44</v>
      </c>
      <c r="L4" s="41">
        <v>11306731.44</v>
      </c>
      <c r="M4" s="41">
        <v>11306731.44</v>
      </c>
      <c r="N4" s="41">
        <v>11089228.34</v>
      </c>
      <c r="O4" s="41">
        <f aca="true" t="shared" si="0" ref="O4:O67">+J4-L4</f>
        <v>22758.56000000052</v>
      </c>
    </row>
    <row r="5" spans="1:15" ht="11.25">
      <c r="A5" s="50"/>
      <c r="B5" s="49" t="str">
        <f>+MID(G5,8,5)</f>
        <v>E0001</v>
      </c>
      <c r="C5" s="49"/>
      <c r="D5" s="50"/>
      <c r="E5" s="50"/>
      <c r="F5" s="50"/>
      <c r="G5" s="40" t="s">
        <v>157</v>
      </c>
      <c r="H5" s="41">
        <v>2320723.47</v>
      </c>
      <c r="I5" s="41">
        <v>307201.65</v>
      </c>
      <c r="J5" s="41">
        <v>2627925.12</v>
      </c>
      <c r="K5" s="41">
        <v>2621213.44</v>
      </c>
      <c r="L5" s="41">
        <v>2621213.44</v>
      </c>
      <c r="M5" s="41">
        <v>2621213.44</v>
      </c>
      <c r="N5" s="41">
        <v>2593717.17</v>
      </c>
      <c r="O5" s="41">
        <f t="shared" si="0"/>
        <v>6711.680000000168</v>
      </c>
    </row>
    <row r="6" spans="1:15" ht="11.25">
      <c r="A6" s="50"/>
      <c r="B6" s="49"/>
      <c r="C6" s="49" t="str">
        <f>+MID(G6,8,1)</f>
        <v>1</v>
      </c>
      <c r="D6" s="49"/>
      <c r="E6" s="50"/>
      <c r="F6" s="50"/>
      <c r="G6" s="40" t="s">
        <v>158</v>
      </c>
      <c r="H6" s="41">
        <v>2320723.47</v>
      </c>
      <c r="I6" s="41">
        <v>307201.65</v>
      </c>
      <c r="J6" s="41">
        <v>2627925.12</v>
      </c>
      <c r="K6" s="41">
        <v>2621213.44</v>
      </c>
      <c r="L6" s="41">
        <v>2621213.44</v>
      </c>
      <c r="M6" s="41">
        <v>2621213.44</v>
      </c>
      <c r="N6" s="41">
        <v>2593717.17</v>
      </c>
      <c r="O6" s="41">
        <f t="shared" si="0"/>
        <v>6711.680000000168</v>
      </c>
    </row>
    <row r="7" spans="1:15" ht="11.25">
      <c r="A7" s="50"/>
      <c r="B7" s="50"/>
      <c r="C7" s="50"/>
      <c r="D7" s="49" t="str">
        <f>+MID(G7,8,10)</f>
        <v>31120-8801</v>
      </c>
      <c r="E7" s="49"/>
      <c r="F7" s="50"/>
      <c r="G7" s="40" t="s">
        <v>159</v>
      </c>
      <c r="H7" s="41">
        <v>2320723.47</v>
      </c>
      <c r="I7" s="41">
        <v>307201.65</v>
      </c>
      <c r="J7" s="41">
        <v>2627925.12</v>
      </c>
      <c r="K7" s="41">
        <v>2621213.44</v>
      </c>
      <c r="L7" s="41">
        <v>2621213.44</v>
      </c>
      <c r="M7" s="41">
        <v>2621213.44</v>
      </c>
      <c r="N7" s="41">
        <v>2593717.17</v>
      </c>
      <c r="O7" s="41">
        <f t="shared" si="0"/>
        <v>6711.680000000168</v>
      </c>
    </row>
    <row r="8" spans="1:15" ht="11.25">
      <c r="A8" s="50"/>
      <c r="B8" s="50"/>
      <c r="C8" s="50"/>
      <c r="D8" s="50"/>
      <c r="E8" s="49" t="str">
        <f>+MID(G8,8,1)</f>
        <v>1</v>
      </c>
      <c r="F8" s="49"/>
      <c r="G8" s="40" t="s">
        <v>160</v>
      </c>
      <c r="H8" s="41">
        <v>2320723.47</v>
      </c>
      <c r="I8" s="41">
        <v>299329.89</v>
      </c>
      <c r="J8" s="41">
        <v>2620053.36</v>
      </c>
      <c r="K8" s="41">
        <v>2613341.68</v>
      </c>
      <c r="L8" s="41">
        <v>2613341.68</v>
      </c>
      <c r="M8" s="41">
        <v>2613341.68</v>
      </c>
      <c r="N8" s="41">
        <v>2585845.41</v>
      </c>
      <c r="O8" s="41">
        <f t="shared" si="0"/>
        <v>6711.679999999702</v>
      </c>
    </row>
    <row r="9" spans="1:15" ht="11.25">
      <c r="A9" s="51"/>
      <c r="B9" s="51"/>
      <c r="C9" s="51"/>
      <c r="D9" s="51"/>
      <c r="E9" s="49"/>
      <c r="F9" s="49" t="str">
        <f aca="true" t="shared" si="1" ref="F9:F32">IF((LEFT($G9,1))="*","",MID($G9,8,4))</f>
        <v>1131</v>
      </c>
      <c r="G9" s="40" t="s">
        <v>161</v>
      </c>
      <c r="H9" s="43">
        <v>788101.92</v>
      </c>
      <c r="I9" s="43">
        <v>124859.74</v>
      </c>
      <c r="J9" s="43">
        <v>912961.66</v>
      </c>
      <c r="K9" s="43">
        <v>912510.87</v>
      </c>
      <c r="L9" s="43">
        <v>912510.87</v>
      </c>
      <c r="M9" s="43">
        <v>912510.87</v>
      </c>
      <c r="N9" s="43">
        <v>912510.87</v>
      </c>
      <c r="O9" s="44">
        <f t="shared" si="0"/>
        <v>450.79000000003725</v>
      </c>
    </row>
    <row r="10" spans="1:15" ht="11.25">
      <c r="A10" s="51"/>
      <c r="B10" s="51"/>
      <c r="C10" s="51"/>
      <c r="D10" s="51"/>
      <c r="E10" s="51"/>
      <c r="F10" s="49" t="str">
        <f t="shared" si="1"/>
        <v>1321</v>
      </c>
      <c r="G10" s="40" t="s">
        <v>162</v>
      </c>
      <c r="H10" s="43">
        <v>23846.8</v>
      </c>
      <c r="I10" s="43">
        <v>45.44</v>
      </c>
      <c r="J10" s="43">
        <v>23892.24</v>
      </c>
      <c r="K10" s="43">
        <v>23892.24</v>
      </c>
      <c r="L10" s="43">
        <v>23892.24</v>
      </c>
      <c r="M10" s="43">
        <v>23892.24</v>
      </c>
      <c r="N10" s="43">
        <v>23892.24</v>
      </c>
      <c r="O10" s="44">
        <f t="shared" si="0"/>
        <v>0</v>
      </c>
    </row>
    <row r="11" spans="1:15" ht="11.25">
      <c r="A11" s="51"/>
      <c r="B11" s="51"/>
      <c r="C11" s="51"/>
      <c r="D11" s="51"/>
      <c r="E11" s="51"/>
      <c r="F11" s="49" t="str">
        <f t="shared" si="1"/>
        <v>1323</v>
      </c>
      <c r="G11" s="40" t="s">
        <v>163</v>
      </c>
      <c r="H11" s="43">
        <v>93208.6</v>
      </c>
      <c r="I11" s="43">
        <v>34441.96</v>
      </c>
      <c r="J11" s="43">
        <v>127650.56</v>
      </c>
      <c r="K11" s="43">
        <v>127650.56</v>
      </c>
      <c r="L11" s="43">
        <v>127650.56</v>
      </c>
      <c r="M11" s="43">
        <v>127650.56</v>
      </c>
      <c r="N11" s="43">
        <v>127650.56</v>
      </c>
      <c r="O11" s="44">
        <f t="shared" si="0"/>
        <v>0</v>
      </c>
    </row>
    <row r="12" spans="1:15" ht="11.25">
      <c r="A12" s="51"/>
      <c r="B12" s="51"/>
      <c r="C12" s="51"/>
      <c r="D12" s="51"/>
      <c r="E12" s="51"/>
      <c r="F12" s="49" t="str">
        <f t="shared" si="1"/>
        <v>1413</v>
      </c>
      <c r="G12" s="40" t="s">
        <v>164</v>
      </c>
      <c r="H12" s="43">
        <v>83603</v>
      </c>
      <c r="I12" s="43">
        <v>62716.21</v>
      </c>
      <c r="J12" s="43">
        <v>146319.21</v>
      </c>
      <c r="K12" s="43">
        <v>146319.21</v>
      </c>
      <c r="L12" s="43">
        <v>146319.21</v>
      </c>
      <c r="M12" s="43">
        <v>146319.21</v>
      </c>
      <c r="N12" s="43">
        <v>130051.38</v>
      </c>
      <c r="O12" s="44">
        <f t="shared" si="0"/>
        <v>0</v>
      </c>
    </row>
    <row r="13" spans="1:15" ht="11.25">
      <c r="A13" s="51"/>
      <c r="B13" s="51"/>
      <c r="C13" s="51"/>
      <c r="D13" s="51"/>
      <c r="E13" s="51"/>
      <c r="F13" s="49" t="str">
        <f t="shared" si="1"/>
        <v>1421</v>
      </c>
      <c r="G13" s="40" t="s">
        <v>165</v>
      </c>
      <c r="H13" s="43">
        <v>41636</v>
      </c>
      <c r="I13" s="43">
        <v>19164.45</v>
      </c>
      <c r="J13" s="43">
        <v>60800.45</v>
      </c>
      <c r="K13" s="43">
        <v>60800.45</v>
      </c>
      <c r="L13" s="43">
        <v>60800.45</v>
      </c>
      <c r="M13" s="43">
        <v>60800.45</v>
      </c>
      <c r="N13" s="43">
        <v>52219.01</v>
      </c>
      <c r="O13" s="44">
        <f t="shared" si="0"/>
        <v>0</v>
      </c>
    </row>
    <row r="14" spans="1:15" ht="11.25">
      <c r="A14" s="51"/>
      <c r="B14" s="51"/>
      <c r="C14" s="51"/>
      <c r="D14" s="51"/>
      <c r="E14" s="51"/>
      <c r="F14" s="49" t="str">
        <f t="shared" si="1"/>
        <v>2121</v>
      </c>
      <c r="G14" s="40" t="s">
        <v>166</v>
      </c>
      <c r="H14" s="43"/>
      <c r="I14" s="43">
        <v>3720.01</v>
      </c>
      <c r="J14" s="43">
        <v>3720.01</v>
      </c>
      <c r="K14" s="43">
        <v>3720.01</v>
      </c>
      <c r="L14" s="43">
        <v>3720.01</v>
      </c>
      <c r="M14" s="43">
        <v>3720.01</v>
      </c>
      <c r="N14" s="43">
        <v>3720.01</v>
      </c>
      <c r="O14" s="44">
        <f t="shared" si="0"/>
        <v>0</v>
      </c>
    </row>
    <row r="15" spans="1:15" ht="11.25">
      <c r="A15" s="51"/>
      <c r="B15" s="51"/>
      <c r="C15" s="51"/>
      <c r="D15" s="51"/>
      <c r="E15" s="49"/>
      <c r="F15" s="49" t="str">
        <f t="shared" si="1"/>
        <v>2531</v>
      </c>
      <c r="G15" s="40" t="s">
        <v>208</v>
      </c>
      <c r="H15" s="43"/>
      <c r="I15" s="43">
        <v>435.55</v>
      </c>
      <c r="J15" s="43">
        <v>435.55</v>
      </c>
      <c r="K15" s="43">
        <v>435.55</v>
      </c>
      <c r="L15" s="43">
        <v>435.55</v>
      </c>
      <c r="M15" s="43">
        <v>435.55</v>
      </c>
      <c r="N15" s="43">
        <v>435.55</v>
      </c>
      <c r="O15" s="44">
        <f t="shared" si="0"/>
        <v>0</v>
      </c>
    </row>
    <row r="16" spans="1:15" ht="11.25">
      <c r="A16" s="51"/>
      <c r="B16" s="51"/>
      <c r="C16" s="51"/>
      <c r="D16" s="51"/>
      <c r="E16" s="49"/>
      <c r="F16" s="49" t="str">
        <f t="shared" si="1"/>
        <v>2612</v>
      </c>
      <c r="G16" s="40" t="s">
        <v>167</v>
      </c>
      <c r="H16" s="43">
        <v>11000</v>
      </c>
      <c r="I16" s="43">
        <v>21959.24</v>
      </c>
      <c r="J16" s="43">
        <v>32959.24</v>
      </c>
      <c r="K16" s="43">
        <v>32959.24</v>
      </c>
      <c r="L16" s="43">
        <v>32959.24</v>
      </c>
      <c r="M16" s="43">
        <v>32959.24</v>
      </c>
      <c r="N16" s="43">
        <v>32959.24</v>
      </c>
      <c r="O16" s="44">
        <f t="shared" si="0"/>
        <v>0</v>
      </c>
    </row>
    <row r="17" spans="1:15" ht="11.25">
      <c r="A17" s="51"/>
      <c r="B17" s="51"/>
      <c r="C17" s="51"/>
      <c r="D17" s="51"/>
      <c r="E17" s="51"/>
      <c r="F17" s="49" t="str">
        <f t="shared" si="1"/>
        <v>3152</v>
      </c>
      <c r="G17" s="40" t="s">
        <v>168</v>
      </c>
      <c r="H17" s="43">
        <v>19136</v>
      </c>
      <c r="I17" s="43">
        <v>-19136</v>
      </c>
      <c r="J17" s="43"/>
      <c r="K17" s="43"/>
      <c r="L17" s="43"/>
      <c r="M17" s="43"/>
      <c r="N17" s="43"/>
      <c r="O17" s="44">
        <f t="shared" si="0"/>
        <v>0</v>
      </c>
    </row>
    <row r="18" spans="1:15" ht="11.25">
      <c r="A18" s="51"/>
      <c r="B18" s="51"/>
      <c r="C18" s="51"/>
      <c r="D18" s="51"/>
      <c r="E18" s="51"/>
      <c r="F18" s="49" t="str">
        <f t="shared" si="1"/>
        <v>3171</v>
      </c>
      <c r="G18" s="40" t="s">
        <v>169</v>
      </c>
      <c r="H18" s="43">
        <v>1500</v>
      </c>
      <c r="I18" s="43">
        <v>-91</v>
      </c>
      <c r="J18" s="43">
        <v>1409</v>
      </c>
      <c r="K18" s="43">
        <v>1409</v>
      </c>
      <c r="L18" s="43">
        <v>1409</v>
      </c>
      <c r="M18" s="43">
        <v>1409</v>
      </c>
      <c r="N18" s="43">
        <v>1409</v>
      </c>
      <c r="O18" s="44">
        <f t="shared" si="0"/>
        <v>0</v>
      </c>
    </row>
    <row r="19" spans="1:15" ht="11.25">
      <c r="A19" s="51"/>
      <c r="B19" s="51"/>
      <c r="C19" s="51"/>
      <c r="D19" s="51"/>
      <c r="E19" s="51"/>
      <c r="F19" s="49" t="str">
        <f t="shared" si="1"/>
        <v>3353</v>
      </c>
      <c r="G19" s="40" t="s">
        <v>170</v>
      </c>
      <c r="H19" s="43">
        <v>1161048</v>
      </c>
      <c r="I19" s="43">
        <v>19000</v>
      </c>
      <c r="J19" s="43">
        <v>1180048</v>
      </c>
      <c r="K19" s="43">
        <v>1180048</v>
      </c>
      <c r="L19" s="43">
        <v>1180048</v>
      </c>
      <c r="M19" s="43">
        <v>1180048</v>
      </c>
      <c r="N19" s="43">
        <v>1180048</v>
      </c>
      <c r="O19" s="44">
        <f t="shared" si="0"/>
        <v>0</v>
      </c>
    </row>
    <row r="20" spans="1:15" ht="11.25">
      <c r="A20" s="51"/>
      <c r="B20" s="51"/>
      <c r="C20" s="51"/>
      <c r="D20" s="51"/>
      <c r="E20" s="51"/>
      <c r="F20" s="49" t="str">
        <f t="shared" si="1"/>
        <v>3451</v>
      </c>
      <c r="G20" s="40" t="s">
        <v>171</v>
      </c>
      <c r="H20" s="43">
        <v>15000</v>
      </c>
      <c r="I20" s="43">
        <v>-4960.83</v>
      </c>
      <c r="J20" s="43">
        <v>10039.17</v>
      </c>
      <c r="K20" s="43">
        <v>10039.17</v>
      </c>
      <c r="L20" s="43">
        <v>10039.17</v>
      </c>
      <c r="M20" s="43">
        <v>10039.17</v>
      </c>
      <c r="N20" s="43">
        <v>10039.17</v>
      </c>
      <c r="O20" s="44">
        <f t="shared" si="0"/>
        <v>0</v>
      </c>
    </row>
    <row r="21" spans="1:15" ht="11.25">
      <c r="A21" s="51"/>
      <c r="B21" s="51"/>
      <c r="C21" s="51"/>
      <c r="D21" s="51"/>
      <c r="E21" s="51"/>
      <c r="F21" s="49" t="str">
        <f t="shared" si="1"/>
        <v>3511</v>
      </c>
      <c r="G21" s="40" t="s">
        <v>172</v>
      </c>
      <c r="H21" s="43">
        <v>6000</v>
      </c>
      <c r="I21" s="43">
        <v>841.58</v>
      </c>
      <c r="J21" s="43">
        <v>6841.58</v>
      </c>
      <c r="K21" s="43">
        <v>6841.58</v>
      </c>
      <c r="L21" s="43">
        <v>6841.58</v>
      </c>
      <c r="M21" s="43">
        <v>6841.58</v>
      </c>
      <c r="N21" s="43">
        <v>6841.58</v>
      </c>
      <c r="O21" s="44">
        <f t="shared" si="0"/>
        <v>0</v>
      </c>
    </row>
    <row r="22" spans="1:15" ht="11.25">
      <c r="A22" s="51"/>
      <c r="B22" s="51"/>
      <c r="C22" s="51"/>
      <c r="D22" s="51"/>
      <c r="E22" s="51"/>
      <c r="F22" s="49" t="str">
        <f t="shared" si="1"/>
        <v>3531</v>
      </c>
      <c r="G22" s="40" t="s">
        <v>173</v>
      </c>
      <c r="H22" s="43">
        <v>3640</v>
      </c>
      <c r="I22" s="43">
        <v>1047.44</v>
      </c>
      <c r="J22" s="43">
        <v>4687.44</v>
      </c>
      <c r="K22" s="43">
        <v>4687.44</v>
      </c>
      <c r="L22" s="43">
        <v>4687.44</v>
      </c>
      <c r="M22" s="43">
        <v>4687.44</v>
      </c>
      <c r="N22" s="43">
        <v>4687.44</v>
      </c>
      <c r="O22" s="44">
        <f t="shared" si="0"/>
        <v>0</v>
      </c>
    </row>
    <row r="23" spans="1:15" ht="11.25">
      <c r="A23" s="51"/>
      <c r="B23" s="51"/>
      <c r="C23" s="51"/>
      <c r="D23" s="51"/>
      <c r="E23" s="51"/>
      <c r="F23" s="49" t="str">
        <f t="shared" si="1"/>
        <v>3551</v>
      </c>
      <c r="G23" s="40" t="s">
        <v>174</v>
      </c>
      <c r="H23" s="43">
        <v>18000</v>
      </c>
      <c r="I23" s="43">
        <v>10305.2</v>
      </c>
      <c r="J23" s="43">
        <v>28305.2</v>
      </c>
      <c r="K23" s="43">
        <v>28305.2</v>
      </c>
      <c r="L23" s="43">
        <v>28305.2</v>
      </c>
      <c r="M23" s="43">
        <v>28305.2</v>
      </c>
      <c r="N23" s="43">
        <v>28305.2</v>
      </c>
      <c r="O23" s="44">
        <f t="shared" si="0"/>
        <v>0</v>
      </c>
    </row>
    <row r="24" spans="1:15" ht="11.25">
      <c r="A24" s="51"/>
      <c r="B24" s="51"/>
      <c r="C24" s="51"/>
      <c r="D24" s="51"/>
      <c r="E24" s="51"/>
      <c r="F24" s="49" t="str">
        <f t="shared" si="1"/>
        <v>3712</v>
      </c>
      <c r="G24" s="40" t="s">
        <v>209</v>
      </c>
      <c r="H24" s="43"/>
      <c r="I24" s="43">
        <v>11557</v>
      </c>
      <c r="J24" s="43">
        <v>11557</v>
      </c>
      <c r="K24" s="43">
        <v>11557</v>
      </c>
      <c r="L24" s="43">
        <v>11557</v>
      </c>
      <c r="M24" s="43">
        <v>11557</v>
      </c>
      <c r="N24" s="43">
        <v>11557</v>
      </c>
      <c r="O24" s="44">
        <f t="shared" si="0"/>
        <v>0</v>
      </c>
    </row>
    <row r="25" spans="1:15" ht="11.25">
      <c r="A25" s="51"/>
      <c r="B25" s="51"/>
      <c r="C25" s="51"/>
      <c r="D25" s="51"/>
      <c r="E25" s="51"/>
      <c r="F25" s="49" t="str">
        <f t="shared" si="1"/>
        <v>3721</v>
      </c>
      <c r="G25" s="40" t="s">
        <v>175</v>
      </c>
      <c r="H25" s="43">
        <v>1500</v>
      </c>
      <c r="I25" s="43">
        <v>-632</v>
      </c>
      <c r="J25" s="43">
        <v>868</v>
      </c>
      <c r="K25" s="43">
        <v>868</v>
      </c>
      <c r="L25" s="43">
        <v>868</v>
      </c>
      <c r="M25" s="43">
        <v>868</v>
      </c>
      <c r="N25" s="43">
        <v>868</v>
      </c>
      <c r="O25" s="44">
        <f t="shared" si="0"/>
        <v>0</v>
      </c>
    </row>
    <row r="26" spans="1:15" ht="11.25">
      <c r="A26" s="51"/>
      <c r="B26" s="51"/>
      <c r="C26" s="51"/>
      <c r="D26" s="51"/>
      <c r="E26" s="51"/>
      <c r="F26" s="49" t="str">
        <f t="shared" si="1"/>
        <v>3751</v>
      </c>
      <c r="G26" s="40" t="s">
        <v>176</v>
      </c>
      <c r="H26" s="43">
        <v>20000</v>
      </c>
      <c r="I26" s="43">
        <v>-14891</v>
      </c>
      <c r="J26" s="43">
        <v>5109</v>
      </c>
      <c r="K26" s="43">
        <v>5109</v>
      </c>
      <c r="L26" s="43">
        <v>5109</v>
      </c>
      <c r="M26" s="43">
        <v>5109</v>
      </c>
      <c r="N26" s="43">
        <v>5109</v>
      </c>
      <c r="O26" s="44">
        <f t="shared" si="0"/>
        <v>0</v>
      </c>
    </row>
    <row r="27" spans="1:15" ht="11.25">
      <c r="A27" s="51"/>
      <c r="B27" s="51"/>
      <c r="C27" s="51"/>
      <c r="D27" s="51"/>
      <c r="E27" s="51"/>
      <c r="F27" s="49" t="str">
        <f t="shared" si="1"/>
        <v>3761</v>
      </c>
      <c r="G27" s="40" t="s">
        <v>210</v>
      </c>
      <c r="H27" s="43"/>
      <c r="I27" s="43">
        <v>6565</v>
      </c>
      <c r="J27" s="43">
        <v>6565</v>
      </c>
      <c r="K27" s="43">
        <v>6565</v>
      </c>
      <c r="L27" s="43">
        <v>6565</v>
      </c>
      <c r="M27" s="43">
        <v>6565</v>
      </c>
      <c r="N27" s="43">
        <v>6565</v>
      </c>
      <c r="O27" s="44">
        <f t="shared" si="0"/>
        <v>0</v>
      </c>
    </row>
    <row r="28" spans="1:15" ht="11.25">
      <c r="A28" s="51"/>
      <c r="B28" s="51"/>
      <c r="C28" s="51"/>
      <c r="D28" s="51"/>
      <c r="E28" s="51"/>
      <c r="F28" s="49" t="str">
        <f t="shared" si="1"/>
        <v>3791</v>
      </c>
      <c r="G28" s="40" t="s">
        <v>177</v>
      </c>
      <c r="H28" s="43">
        <v>3500</v>
      </c>
      <c r="I28" s="43">
        <v>-1157.84</v>
      </c>
      <c r="J28" s="43">
        <v>2342.16</v>
      </c>
      <c r="K28" s="43">
        <v>1856</v>
      </c>
      <c r="L28" s="43">
        <v>1856</v>
      </c>
      <c r="M28" s="43">
        <v>1856</v>
      </c>
      <c r="N28" s="43">
        <v>1856</v>
      </c>
      <c r="O28" s="44">
        <f t="shared" si="0"/>
        <v>486.15999999999985</v>
      </c>
    </row>
    <row r="29" spans="1:15" ht="11.25">
      <c r="A29" s="51"/>
      <c r="B29" s="49"/>
      <c r="C29" s="51"/>
      <c r="D29" s="51"/>
      <c r="E29" s="51"/>
      <c r="F29" s="49" t="str">
        <f t="shared" si="1"/>
        <v>3852</v>
      </c>
      <c r="G29" s="40" t="s">
        <v>178</v>
      </c>
      <c r="H29" s="43">
        <v>1000</v>
      </c>
      <c r="I29" s="43">
        <v>30497.89</v>
      </c>
      <c r="J29" s="43">
        <v>31497.89</v>
      </c>
      <c r="K29" s="43">
        <v>26201.16</v>
      </c>
      <c r="L29" s="43">
        <v>26201.16</v>
      </c>
      <c r="M29" s="43">
        <v>26201.16</v>
      </c>
      <c r="N29" s="43">
        <v>26201.16</v>
      </c>
      <c r="O29" s="44">
        <f t="shared" si="0"/>
        <v>5296.73</v>
      </c>
    </row>
    <row r="30" spans="1:15" ht="11.25">
      <c r="A30" s="51"/>
      <c r="B30" s="49"/>
      <c r="C30" s="51"/>
      <c r="D30" s="51"/>
      <c r="E30" s="51"/>
      <c r="F30" s="49" t="str">
        <f t="shared" si="1"/>
        <v>3853</v>
      </c>
      <c r="G30" s="40" t="s">
        <v>179</v>
      </c>
      <c r="H30" s="43">
        <v>2500</v>
      </c>
      <c r="I30" s="43">
        <v>-2500</v>
      </c>
      <c r="J30" s="43"/>
      <c r="K30" s="43"/>
      <c r="L30" s="43"/>
      <c r="M30" s="43"/>
      <c r="N30" s="43"/>
      <c r="O30" s="44">
        <f t="shared" si="0"/>
        <v>0</v>
      </c>
    </row>
    <row r="31" spans="1:15" ht="11.25">
      <c r="A31" s="51"/>
      <c r="B31" s="49"/>
      <c r="C31" s="51"/>
      <c r="D31" s="51"/>
      <c r="E31" s="49"/>
      <c r="F31" s="49" t="str">
        <f t="shared" si="1"/>
        <v>3921</v>
      </c>
      <c r="G31" s="40" t="s">
        <v>180</v>
      </c>
      <c r="H31" s="43">
        <v>5000</v>
      </c>
      <c r="I31" s="43">
        <v>-3900</v>
      </c>
      <c r="J31" s="43">
        <v>1100</v>
      </c>
      <c r="K31" s="43">
        <v>622</v>
      </c>
      <c r="L31" s="43">
        <v>622</v>
      </c>
      <c r="M31" s="43">
        <v>622</v>
      </c>
      <c r="N31" s="43">
        <v>622</v>
      </c>
      <c r="O31" s="44">
        <f t="shared" si="0"/>
        <v>478</v>
      </c>
    </row>
    <row r="32" spans="1:15" ht="11.25">
      <c r="A32" s="51"/>
      <c r="B32" s="49"/>
      <c r="C32" s="49"/>
      <c r="D32" s="50"/>
      <c r="E32" s="49"/>
      <c r="F32" s="49" t="str">
        <f t="shared" si="1"/>
        <v>3981</v>
      </c>
      <c r="G32" s="40" t="s">
        <v>181</v>
      </c>
      <c r="H32" s="43">
        <v>21503.15</v>
      </c>
      <c r="I32" s="43">
        <v>-558.15</v>
      </c>
      <c r="J32" s="43">
        <v>20945</v>
      </c>
      <c r="K32" s="43">
        <v>20945</v>
      </c>
      <c r="L32" s="43">
        <v>20945</v>
      </c>
      <c r="M32" s="43">
        <v>20945</v>
      </c>
      <c r="N32" s="43">
        <v>18298</v>
      </c>
      <c r="O32" s="44">
        <f t="shared" si="0"/>
        <v>0</v>
      </c>
    </row>
    <row r="33" spans="1:15" ht="11.25">
      <c r="A33" s="51"/>
      <c r="B33" s="49"/>
      <c r="C33" s="51"/>
      <c r="D33" s="51"/>
      <c r="E33" s="49" t="str">
        <f>+MID(G33,8,1)</f>
        <v>2</v>
      </c>
      <c r="F33" s="49"/>
      <c r="G33" s="40" t="s">
        <v>185</v>
      </c>
      <c r="H33" s="41"/>
      <c r="I33" s="41">
        <v>7871.76</v>
      </c>
      <c r="J33" s="41">
        <v>7871.76</v>
      </c>
      <c r="K33" s="41">
        <v>7871.76</v>
      </c>
      <c r="L33" s="41">
        <v>7871.76</v>
      </c>
      <c r="M33" s="41">
        <v>7871.76</v>
      </c>
      <c r="N33" s="41">
        <v>7871.76</v>
      </c>
      <c r="O33" s="41">
        <f t="shared" si="0"/>
        <v>0</v>
      </c>
    </row>
    <row r="34" spans="1:15" ht="11.25">
      <c r="A34" s="51"/>
      <c r="B34" s="49"/>
      <c r="C34" s="49"/>
      <c r="D34" s="50"/>
      <c r="E34" s="49"/>
      <c r="F34" s="49" t="str">
        <f aca="true" t="shared" si="2" ref="F34:F99">IF((LEFT($G34,1))="*","",MID($G34,8,4))</f>
        <v>5151</v>
      </c>
      <c r="G34" s="40" t="s">
        <v>206</v>
      </c>
      <c r="H34" s="43"/>
      <c r="I34" s="43">
        <v>7871.76</v>
      </c>
      <c r="J34" s="43">
        <v>7871.76</v>
      </c>
      <c r="K34" s="43">
        <v>7871.76</v>
      </c>
      <c r="L34" s="43">
        <v>7871.76</v>
      </c>
      <c r="M34" s="43">
        <v>7871.76</v>
      </c>
      <c r="N34" s="43">
        <v>7871.76</v>
      </c>
      <c r="O34" s="44">
        <f t="shared" si="0"/>
        <v>0</v>
      </c>
    </row>
    <row r="35" spans="1:15" ht="11.25">
      <c r="A35" s="51"/>
      <c r="B35" s="49" t="str">
        <f>+MID(G35,8,5)</f>
        <v>E0002</v>
      </c>
      <c r="C35" s="49"/>
      <c r="D35" s="49"/>
      <c r="E35" s="51"/>
      <c r="F35" s="49">
        <f t="shared" si="2"/>
      </c>
      <c r="G35" s="40" t="s">
        <v>182</v>
      </c>
      <c r="H35" s="41">
        <v>2899615.8</v>
      </c>
      <c r="I35" s="41">
        <v>550385.77</v>
      </c>
      <c r="J35" s="41">
        <v>3450001.57</v>
      </c>
      <c r="K35" s="41">
        <v>3449271.59</v>
      </c>
      <c r="L35" s="41">
        <v>3449271.59</v>
      </c>
      <c r="M35" s="41">
        <v>3449271.59</v>
      </c>
      <c r="N35" s="41">
        <v>3367903.22</v>
      </c>
      <c r="O35" s="41">
        <f t="shared" si="0"/>
        <v>729.9799999999814</v>
      </c>
    </row>
    <row r="36" spans="1:15" ht="11.25">
      <c r="A36" s="51"/>
      <c r="B36" s="49"/>
      <c r="C36" s="49" t="str">
        <f>+MID(G36,8,1)</f>
        <v>1</v>
      </c>
      <c r="D36" s="49"/>
      <c r="E36" s="49"/>
      <c r="F36" s="49">
        <f t="shared" si="2"/>
      </c>
      <c r="G36" s="40" t="s">
        <v>158</v>
      </c>
      <c r="H36" s="41">
        <v>2899615.8</v>
      </c>
      <c r="I36" s="41">
        <v>550385.77</v>
      </c>
      <c r="J36" s="41">
        <v>3450001.57</v>
      </c>
      <c r="K36" s="41">
        <v>3449271.59</v>
      </c>
      <c r="L36" s="41">
        <v>3449271.59</v>
      </c>
      <c r="M36" s="41">
        <v>3449271.59</v>
      </c>
      <c r="N36" s="41">
        <v>3367903.22</v>
      </c>
      <c r="O36" s="41">
        <f t="shared" si="0"/>
        <v>729.9799999999814</v>
      </c>
    </row>
    <row r="37" spans="1:15" ht="11.25">
      <c r="A37" s="51"/>
      <c r="B37" s="51"/>
      <c r="C37" s="51"/>
      <c r="D37" s="49" t="str">
        <f>+MID(G37,8,10)</f>
        <v>31120-8802</v>
      </c>
      <c r="E37" s="49"/>
      <c r="F37" s="49">
        <f t="shared" si="2"/>
      </c>
      <c r="G37" s="40" t="s">
        <v>183</v>
      </c>
      <c r="H37" s="41">
        <v>2899615.8</v>
      </c>
      <c r="I37" s="41">
        <v>550385.77</v>
      </c>
      <c r="J37" s="41">
        <v>3450001.57</v>
      </c>
      <c r="K37" s="41">
        <v>3449271.59</v>
      </c>
      <c r="L37" s="41">
        <v>3449271.59</v>
      </c>
      <c r="M37" s="41">
        <v>3449271.59</v>
      </c>
      <c r="N37" s="41">
        <v>3367903.22</v>
      </c>
      <c r="O37" s="41">
        <f t="shared" si="0"/>
        <v>729.9799999999814</v>
      </c>
    </row>
    <row r="38" spans="1:15" ht="11.25">
      <c r="A38" s="51"/>
      <c r="B38" s="51"/>
      <c r="C38" s="51"/>
      <c r="D38" s="51"/>
      <c r="E38" s="49" t="str">
        <f>+MID(G38,8,1)</f>
        <v>1</v>
      </c>
      <c r="F38" s="49">
        <f t="shared" si="2"/>
      </c>
      <c r="G38" s="40" t="s">
        <v>160</v>
      </c>
      <c r="H38" s="41">
        <v>2899615.8</v>
      </c>
      <c r="I38" s="41">
        <v>543486.77</v>
      </c>
      <c r="J38" s="41">
        <v>3443102.57</v>
      </c>
      <c r="K38" s="41">
        <v>3442372.59</v>
      </c>
      <c r="L38" s="41">
        <v>3442372.59</v>
      </c>
      <c r="M38" s="41">
        <v>3442372.59</v>
      </c>
      <c r="N38" s="41">
        <v>3361004.22</v>
      </c>
      <c r="O38" s="41">
        <f t="shared" si="0"/>
        <v>729.9799999999814</v>
      </c>
    </row>
    <row r="39" spans="1:15" ht="11.25">
      <c r="A39" s="51"/>
      <c r="B39" s="51"/>
      <c r="C39" s="51"/>
      <c r="D39" s="51"/>
      <c r="E39" s="51"/>
      <c r="F39" s="49" t="str">
        <f t="shared" si="2"/>
        <v>1131</v>
      </c>
      <c r="G39" s="40" t="s">
        <v>161</v>
      </c>
      <c r="H39" s="43">
        <v>1975239.12</v>
      </c>
      <c r="I39" s="43">
        <v>209036.39</v>
      </c>
      <c r="J39" s="43">
        <v>2184275.51</v>
      </c>
      <c r="K39" s="43">
        <v>2184275.51</v>
      </c>
      <c r="L39" s="43">
        <v>2184275.51</v>
      </c>
      <c r="M39" s="43">
        <v>2184275.51</v>
      </c>
      <c r="N39" s="43">
        <v>2184275.51</v>
      </c>
      <c r="O39" s="44">
        <f t="shared" si="0"/>
        <v>0</v>
      </c>
    </row>
    <row r="40" spans="1:15" ht="11.25">
      <c r="A40" s="51"/>
      <c r="B40" s="51"/>
      <c r="C40" s="51"/>
      <c r="D40" s="51"/>
      <c r="E40" s="51"/>
      <c r="F40" s="49" t="str">
        <f t="shared" si="2"/>
        <v>1212</v>
      </c>
      <c r="G40" s="40" t="s">
        <v>184</v>
      </c>
      <c r="H40" s="43">
        <v>13674</v>
      </c>
      <c r="I40" s="43">
        <v>47326.57</v>
      </c>
      <c r="J40" s="43">
        <v>61000.57</v>
      </c>
      <c r="K40" s="43">
        <v>61000.57</v>
      </c>
      <c r="L40" s="43">
        <v>61000.57</v>
      </c>
      <c r="M40" s="43">
        <v>61000.57</v>
      </c>
      <c r="N40" s="43">
        <v>61000.57</v>
      </c>
      <c r="O40" s="44">
        <f t="shared" si="0"/>
        <v>0</v>
      </c>
    </row>
    <row r="41" spans="1:15" ht="11.25">
      <c r="A41" s="51"/>
      <c r="B41" s="51"/>
      <c r="C41" s="51"/>
      <c r="D41" s="51"/>
      <c r="E41" s="49"/>
      <c r="F41" s="49" t="str">
        <f t="shared" si="2"/>
        <v>1321</v>
      </c>
      <c r="G41" s="40" t="s">
        <v>162</v>
      </c>
      <c r="H41" s="43">
        <v>94772.42</v>
      </c>
      <c r="I41" s="43">
        <v>-3194.59</v>
      </c>
      <c r="J41" s="43">
        <v>91577.83</v>
      </c>
      <c r="K41" s="43">
        <v>91577.83</v>
      </c>
      <c r="L41" s="43">
        <v>91577.83</v>
      </c>
      <c r="M41" s="43">
        <v>91577.83</v>
      </c>
      <c r="N41" s="43">
        <v>91577.83</v>
      </c>
      <c r="O41" s="44">
        <f t="shared" si="0"/>
        <v>0</v>
      </c>
    </row>
    <row r="42" spans="1:15" ht="11.25">
      <c r="A42" s="51"/>
      <c r="B42" s="51"/>
      <c r="C42" s="51"/>
      <c r="D42" s="51"/>
      <c r="E42" s="51"/>
      <c r="F42" s="49" t="str">
        <f t="shared" si="2"/>
        <v>1323</v>
      </c>
      <c r="G42" s="40" t="s">
        <v>163</v>
      </c>
      <c r="H42" s="43">
        <v>267904.6</v>
      </c>
      <c r="I42" s="43">
        <v>41599.38</v>
      </c>
      <c r="J42" s="43">
        <v>309503.98</v>
      </c>
      <c r="K42" s="43">
        <v>309503.98</v>
      </c>
      <c r="L42" s="43">
        <v>309503.98</v>
      </c>
      <c r="M42" s="43">
        <v>309503.98</v>
      </c>
      <c r="N42" s="43">
        <v>309503.98</v>
      </c>
      <c r="O42" s="44">
        <f t="shared" si="0"/>
        <v>0</v>
      </c>
    </row>
    <row r="43" spans="1:15" ht="11.25">
      <c r="A43" s="51"/>
      <c r="B43" s="51"/>
      <c r="C43" s="51"/>
      <c r="D43" s="51"/>
      <c r="E43" s="49"/>
      <c r="F43" s="49" t="str">
        <f t="shared" si="2"/>
        <v>1341</v>
      </c>
      <c r="G43" s="40" t="s">
        <v>207</v>
      </c>
      <c r="H43" s="43"/>
      <c r="I43" s="43">
        <v>5620</v>
      </c>
      <c r="J43" s="43">
        <v>5620</v>
      </c>
      <c r="K43" s="43">
        <v>5620</v>
      </c>
      <c r="L43" s="43">
        <v>5620</v>
      </c>
      <c r="M43" s="43">
        <v>5620</v>
      </c>
      <c r="N43" s="43">
        <v>5620</v>
      </c>
      <c r="O43" s="44">
        <f t="shared" si="0"/>
        <v>0</v>
      </c>
    </row>
    <row r="44" spans="1:15" ht="11.25">
      <c r="A44" s="51"/>
      <c r="B44" s="51"/>
      <c r="C44" s="51"/>
      <c r="D44" s="51"/>
      <c r="E44" s="51"/>
      <c r="F44" s="49" t="str">
        <f t="shared" si="2"/>
        <v>1413</v>
      </c>
      <c r="G44" s="40" t="s">
        <v>164</v>
      </c>
      <c r="H44" s="43">
        <v>269967</v>
      </c>
      <c r="I44" s="43">
        <v>121555.31</v>
      </c>
      <c r="J44" s="43">
        <v>391522.31</v>
      </c>
      <c r="K44" s="43">
        <v>391522.31</v>
      </c>
      <c r="L44" s="43">
        <v>391522.31</v>
      </c>
      <c r="M44" s="43">
        <v>391522.31</v>
      </c>
      <c r="N44" s="43">
        <v>346810.08</v>
      </c>
      <c r="O44" s="44">
        <f t="shared" si="0"/>
        <v>0</v>
      </c>
    </row>
    <row r="45" spans="1:15" ht="11.25">
      <c r="A45" s="51"/>
      <c r="B45" s="51"/>
      <c r="C45" s="51"/>
      <c r="D45" s="51"/>
      <c r="E45" s="51"/>
      <c r="F45" s="49" t="str">
        <f t="shared" si="2"/>
        <v>1421</v>
      </c>
      <c r="G45" s="40" t="s">
        <v>165</v>
      </c>
      <c r="H45" s="43">
        <v>86786</v>
      </c>
      <c r="I45" s="43">
        <v>68189.15</v>
      </c>
      <c r="J45" s="43">
        <v>154975.15</v>
      </c>
      <c r="K45" s="43">
        <v>154975.15</v>
      </c>
      <c r="L45" s="43">
        <v>154975.15</v>
      </c>
      <c r="M45" s="43">
        <v>154975.15</v>
      </c>
      <c r="N45" s="43">
        <v>132219.01</v>
      </c>
      <c r="O45" s="44">
        <f t="shared" si="0"/>
        <v>0</v>
      </c>
    </row>
    <row r="46" spans="1:15" ht="11.25">
      <c r="A46" s="51"/>
      <c r="B46" s="51"/>
      <c r="C46" s="51"/>
      <c r="D46" s="51"/>
      <c r="E46" s="51"/>
      <c r="F46" s="49" t="str">
        <f t="shared" si="2"/>
        <v>2121</v>
      </c>
      <c r="G46" s="40" t="s">
        <v>166</v>
      </c>
      <c r="H46" s="43"/>
      <c r="I46" s="43">
        <v>72787.74</v>
      </c>
      <c r="J46" s="43">
        <v>72787.74</v>
      </c>
      <c r="K46" s="43">
        <v>72787.74</v>
      </c>
      <c r="L46" s="43">
        <v>72787.74</v>
      </c>
      <c r="M46" s="43">
        <v>72787.74</v>
      </c>
      <c r="N46" s="43">
        <v>65595.74</v>
      </c>
      <c r="O46" s="44">
        <f t="shared" si="0"/>
        <v>0</v>
      </c>
    </row>
    <row r="47" spans="1:15" ht="11.25">
      <c r="A47" s="51"/>
      <c r="B47" s="51"/>
      <c r="C47" s="51"/>
      <c r="D47" s="51"/>
      <c r="E47" s="51"/>
      <c r="F47" s="49" t="str">
        <f t="shared" si="2"/>
        <v>2612</v>
      </c>
      <c r="G47" s="40" t="s">
        <v>167</v>
      </c>
      <c r="H47" s="43">
        <v>22600</v>
      </c>
      <c r="I47" s="43">
        <v>32849.98</v>
      </c>
      <c r="J47" s="43">
        <v>55449.98</v>
      </c>
      <c r="K47" s="43">
        <v>55449.98</v>
      </c>
      <c r="L47" s="43">
        <v>55449.98</v>
      </c>
      <c r="M47" s="43">
        <v>55449.98</v>
      </c>
      <c r="N47" s="43">
        <v>55449.98</v>
      </c>
      <c r="O47" s="44">
        <f t="shared" si="0"/>
        <v>0</v>
      </c>
    </row>
    <row r="48" spans="1:15" ht="11.25">
      <c r="A48" s="51"/>
      <c r="B48" s="51"/>
      <c r="C48" s="51"/>
      <c r="D48" s="51"/>
      <c r="E48" s="51"/>
      <c r="F48" s="49" t="str">
        <f t="shared" si="2"/>
        <v>3152</v>
      </c>
      <c r="G48" s="40" t="s">
        <v>168</v>
      </c>
      <c r="H48" s="43">
        <v>17888</v>
      </c>
      <c r="I48" s="43">
        <v>-17888</v>
      </c>
      <c r="J48" s="43"/>
      <c r="K48" s="43"/>
      <c r="L48" s="43"/>
      <c r="M48" s="43"/>
      <c r="N48" s="43"/>
      <c r="O48" s="44">
        <f t="shared" si="0"/>
        <v>0</v>
      </c>
    </row>
    <row r="49" spans="1:15" ht="11.25">
      <c r="A49" s="51"/>
      <c r="B49" s="51"/>
      <c r="C49" s="51"/>
      <c r="D49" s="51"/>
      <c r="E49" s="51"/>
      <c r="F49" s="49" t="str">
        <f t="shared" si="2"/>
        <v>3353</v>
      </c>
      <c r="G49" s="40" t="s">
        <v>170</v>
      </c>
      <c r="H49" s="43">
        <v>19752.86</v>
      </c>
      <c r="I49" s="43">
        <v>-1412.86</v>
      </c>
      <c r="J49" s="43">
        <v>18340</v>
      </c>
      <c r="K49" s="43">
        <v>18340</v>
      </c>
      <c r="L49" s="43">
        <v>18340</v>
      </c>
      <c r="M49" s="43">
        <v>18340</v>
      </c>
      <c r="N49" s="43">
        <v>18340</v>
      </c>
      <c r="O49" s="44">
        <f t="shared" si="0"/>
        <v>0</v>
      </c>
    </row>
    <row r="50" spans="1:15" ht="11.25">
      <c r="A50" s="51"/>
      <c r="B50" s="51"/>
      <c r="C50" s="51"/>
      <c r="D50" s="51"/>
      <c r="E50" s="51"/>
      <c r="F50" s="49" t="str">
        <f t="shared" si="2"/>
        <v>3451</v>
      </c>
      <c r="G50" s="40" t="s">
        <v>171</v>
      </c>
      <c r="H50" s="43">
        <v>11000</v>
      </c>
      <c r="I50" s="43">
        <v>-1630.18</v>
      </c>
      <c r="J50" s="43">
        <v>9369.82</v>
      </c>
      <c r="K50" s="43">
        <v>9369.82</v>
      </c>
      <c r="L50" s="43">
        <v>9369.82</v>
      </c>
      <c r="M50" s="43">
        <v>9369.82</v>
      </c>
      <c r="N50" s="43">
        <v>9369.82</v>
      </c>
      <c r="O50" s="44">
        <f t="shared" si="0"/>
        <v>0</v>
      </c>
    </row>
    <row r="51" spans="1:15" ht="11.25">
      <c r="A51" s="51"/>
      <c r="B51" s="51"/>
      <c r="C51" s="51"/>
      <c r="D51" s="51"/>
      <c r="E51" s="49"/>
      <c r="F51" s="49" t="str">
        <f t="shared" si="2"/>
        <v>3531</v>
      </c>
      <c r="G51" s="40" t="s">
        <v>173</v>
      </c>
      <c r="H51" s="43">
        <v>22000</v>
      </c>
      <c r="I51" s="43">
        <v>-4276.49</v>
      </c>
      <c r="J51" s="43">
        <v>17723.51</v>
      </c>
      <c r="K51" s="43">
        <v>17723.51</v>
      </c>
      <c r="L51" s="43">
        <v>17723.51</v>
      </c>
      <c r="M51" s="43">
        <v>17723.51</v>
      </c>
      <c r="N51" s="43">
        <v>17723.51</v>
      </c>
      <c r="O51" s="44">
        <f t="shared" si="0"/>
        <v>0</v>
      </c>
    </row>
    <row r="52" spans="1:15" ht="11.25">
      <c r="A52" s="51"/>
      <c r="B52" s="51"/>
      <c r="C52" s="51"/>
      <c r="D52" s="51"/>
      <c r="E52" s="49"/>
      <c r="F52" s="49" t="str">
        <f t="shared" si="2"/>
        <v>3551</v>
      </c>
      <c r="G52" s="40" t="s">
        <v>174</v>
      </c>
      <c r="H52" s="43">
        <v>31000</v>
      </c>
      <c r="I52" s="43">
        <v>-19635.42</v>
      </c>
      <c r="J52" s="43">
        <v>11364.58</v>
      </c>
      <c r="K52" s="43">
        <v>11364.58</v>
      </c>
      <c r="L52" s="43">
        <v>11364.58</v>
      </c>
      <c r="M52" s="43">
        <v>11364.58</v>
      </c>
      <c r="N52" s="43">
        <v>11364.58</v>
      </c>
      <c r="O52" s="44">
        <f t="shared" si="0"/>
        <v>0</v>
      </c>
    </row>
    <row r="53" spans="1:15" ht="11.25">
      <c r="A53" s="51"/>
      <c r="B53" s="49"/>
      <c r="C53" s="50"/>
      <c r="D53" s="49"/>
      <c r="E53" s="49"/>
      <c r="F53" s="49" t="str">
        <f t="shared" si="2"/>
        <v>3721</v>
      </c>
      <c r="G53" s="40" t="s">
        <v>175</v>
      </c>
      <c r="H53" s="43">
        <v>3000</v>
      </c>
      <c r="I53" s="43">
        <v>-3000</v>
      </c>
      <c r="J53" s="43"/>
      <c r="K53" s="43"/>
      <c r="L53" s="43"/>
      <c r="M53" s="43"/>
      <c r="N53" s="43"/>
      <c r="O53" s="44">
        <f t="shared" si="0"/>
        <v>0</v>
      </c>
    </row>
    <row r="54" spans="1:15" ht="11.25">
      <c r="A54" s="51"/>
      <c r="B54" s="49"/>
      <c r="C54" s="51"/>
      <c r="D54" s="51"/>
      <c r="E54" s="51"/>
      <c r="F54" s="49" t="str">
        <f t="shared" si="2"/>
        <v>3751</v>
      </c>
      <c r="G54" s="40" t="s">
        <v>176</v>
      </c>
      <c r="H54" s="43">
        <v>5000</v>
      </c>
      <c r="I54" s="43">
        <v>-2759.39</v>
      </c>
      <c r="J54" s="43">
        <v>2240.61</v>
      </c>
      <c r="K54" s="43">
        <v>2240.61</v>
      </c>
      <c r="L54" s="43">
        <v>2240.61</v>
      </c>
      <c r="M54" s="43">
        <v>2240.61</v>
      </c>
      <c r="N54" s="43">
        <v>2240.61</v>
      </c>
      <c r="O54" s="44">
        <f t="shared" si="0"/>
        <v>0</v>
      </c>
    </row>
    <row r="55" spans="1:15" ht="11.25">
      <c r="A55" s="51"/>
      <c r="B55" s="49"/>
      <c r="C55" s="49"/>
      <c r="D55" s="50"/>
      <c r="E55" s="49"/>
      <c r="F55" s="49" t="str">
        <f t="shared" si="2"/>
        <v>3791</v>
      </c>
      <c r="G55" s="40" t="s">
        <v>177</v>
      </c>
      <c r="H55" s="43">
        <v>2500</v>
      </c>
      <c r="I55" s="43">
        <v>2019.98</v>
      </c>
      <c r="J55" s="43">
        <v>4519.98</v>
      </c>
      <c r="K55" s="43">
        <v>3790</v>
      </c>
      <c r="L55" s="43">
        <v>3790</v>
      </c>
      <c r="M55" s="43">
        <v>3790</v>
      </c>
      <c r="N55" s="43">
        <v>3790</v>
      </c>
      <c r="O55" s="44">
        <f t="shared" si="0"/>
        <v>729.9799999999996</v>
      </c>
    </row>
    <row r="56" spans="1:15" ht="11.25">
      <c r="A56" s="51"/>
      <c r="B56" s="49"/>
      <c r="C56" s="51"/>
      <c r="D56" s="51"/>
      <c r="E56" s="49"/>
      <c r="F56" s="49" t="str">
        <f t="shared" si="2"/>
        <v>3921</v>
      </c>
      <c r="G56" s="40" t="s">
        <v>180</v>
      </c>
      <c r="H56" s="43">
        <v>2500</v>
      </c>
      <c r="I56" s="43">
        <v>-1407</v>
      </c>
      <c r="J56" s="43">
        <v>1093</v>
      </c>
      <c r="K56" s="43">
        <v>1093</v>
      </c>
      <c r="L56" s="43">
        <v>1093</v>
      </c>
      <c r="M56" s="43">
        <v>1093</v>
      </c>
      <c r="N56" s="43">
        <v>1093</v>
      </c>
      <c r="O56" s="44">
        <f t="shared" si="0"/>
        <v>0</v>
      </c>
    </row>
    <row r="57" spans="1:15" ht="11.25">
      <c r="A57" s="51"/>
      <c r="B57" s="49"/>
      <c r="C57" s="49"/>
      <c r="D57" s="50"/>
      <c r="E57" s="49"/>
      <c r="F57" s="49" t="str">
        <f t="shared" si="2"/>
        <v>3981</v>
      </c>
      <c r="G57" s="40" t="s">
        <v>181</v>
      </c>
      <c r="H57" s="43">
        <v>54031.8</v>
      </c>
      <c r="I57" s="43">
        <v>-2293.8</v>
      </c>
      <c r="J57" s="43">
        <v>51738</v>
      </c>
      <c r="K57" s="43">
        <v>51738</v>
      </c>
      <c r="L57" s="43">
        <v>51738</v>
      </c>
      <c r="M57" s="43">
        <v>51738</v>
      </c>
      <c r="N57" s="43">
        <v>45030</v>
      </c>
      <c r="O57" s="44">
        <f t="shared" si="0"/>
        <v>0</v>
      </c>
    </row>
    <row r="58" spans="1:15" ht="11.25">
      <c r="A58" s="51"/>
      <c r="B58" s="49"/>
      <c r="C58" s="51"/>
      <c r="D58" s="51"/>
      <c r="E58" s="49" t="str">
        <f>+MID(G58,8,1)</f>
        <v>2</v>
      </c>
      <c r="F58" s="49">
        <f t="shared" si="2"/>
      </c>
      <c r="G58" s="40" t="s">
        <v>185</v>
      </c>
      <c r="H58" s="41"/>
      <c r="I58" s="41">
        <v>6899</v>
      </c>
      <c r="J58" s="41">
        <v>6899</v>
      </c>
      <c r="K58" s="41">
        <v>6899</v>
      </c>
      <c r="L58" s="41">
        <v>6899</v>
      </c>
      <c r="M58" s="41">
        <v>6899</v>
      </c>
      <c r="N58" s="41">
        <v>6899</v>
      </c>
      <c r="O58" s="41">
        <f t="shared" si="0"/>
        <v>0</v>
      </c>
    </row>
    <row r="59" spans="1:15" ht="11.25">
      <c r="A59" s="51"/>
      <c r="B59" s="49"/>
      <c r="C59" s="49"/>
      <c r="D59" s="50"/>
      <c r="E59" s="49"/>
      <c r="F59" s="49" t="str">
        <f t="shared" si="2"/>
        <v>5111</v>
      </c>
      <c r="G59" s="40" t="s">
        <v>186</v>
      </c>
      <c r="H59" s="43"/>
      <c r="I59" s="43">
        <v>999</v>
      </c>
      <c r="J59" s="43">
        <v>999</v>
      </c>
      <c r="K59" s="43">
        <v>999</v>
      </c>
      <c r="L59" s="43">
        <v>999</v>
      </c>
      <c r="M59" s="43">
        <v>999</v>
      </c>
      <c r="N59" s="43">
        <v>999</v>
      </c>
      <c r="O59" s="44">
        <f t="shared" si="0"/>
        <v>0</v>
      </c>
    </row>
    <row r="60" spans="1:15" ht="11.25">
      <c r="A60" s="51"/>
      <c r="B60" s="49"/>
      <c r="C60" s="49"/>
      <c r="D60" s="49"/>
      <c r="E60" s="51"/>
      <c r="F60" s="49" t="str">
        <f t="shared" si="2"/>
        <v>5151</v>
      </c>
      <c r="G60" s="40" t="s">
        <v>206</v>
      </c>
      <c r="H60" s="43"/>
      <c r="I60" s="43">
        <v>5900</v>
      </c>
      <c r="J60" s="43">
        <v>5900</v>
      </c>
      <c r="K60" s="43">
        <v>5900</v>
      </c>
      <c r="L60" s="43">
        <v>5900</v>
      </c>
      <c r="M60" s="43">
        <v>5900</v>
      </c>
      <c r="N60" s="43">
        <v>5900</v>
      </c>
      <c r="O60" s="44">
        <f t="shared" si="0"/>
        <v>0</v>
      </c>
    </row>
    <row r="61" spans="1:15" ht="11.25">
      <c r="A61" s="51"/>
      <c r="B61" s="49" t="str">
        <f>+MID(G61,8,5)</f>
        <v>E0003</v>
      </c>
      <c r="C61" s="51"/>
      <c r="D61" s="51"/>
      <c r="E61" s="49"/>
      <c r="F61" s="49">
        <f t="shared" si="2"/>
      </c>
      <c r="G61" s="40" t="s">
        <v>187</v>
      </c>
      <c r="H61" s="41">
        <v>989381.67</v>
      </c>
      <c r="I61" s="41">
        <v>218745.55</v>
      </c>
      <c r="J61" s="41">
        <v>1208127.22</v>
      </c>
      <c r="K61" s="41">
        <v>1195361.98</v>
      </c>
      <c r="L61" s="41">
        <v>1195361.98</v>
      </c>
      <c r="M61" s="41">
        <v>1195361.98</v>
      </c>
      <c r="N61" s="41">
        <v>1166168.43</v>
      </c>
      <c r="O61" s="41">
        <f t="shared" si="0"/>
        <v>12765.23999999999</v>
      </c>
    </row>
    <row r="62" spans="1:15" ht="11.25">
      <c r="A62" s="51"/>
      <c r="B62" s="49"/>
      <c r="C62" s="49" t="str">
        <f>+MID(G62,8,1)</f>
        <v>1</v>
      </c>
      <c r="D62" s="50"/>
      <c r="E62" s="51"/>
      <c r="F62" s="49">
        <f t="shared" si="2"/>
      </c>
      <c r="G62" s="40" t="s">
        <v>158</v>
      </c>
      <c r="H62" s="41">
        <v>989381.67</v>
      </c>
      <c r="I62" s="41">
        <v>218745.55</v>
      </c>
      <c r="J62" s="41">
        <v>1208127.22</v>
      </c>
      <c r="K62" s="41">
        <v>1195361.98</v>
      </c>
      <c r="L62" s="41">
        <v>1195361.98</v>
      </c>
      <c r="M62" s="41">
        <v>1195361.98</v>
      </c>
      <c r="N62" s="41">
        <v>1166168.43</v>
      </c>
      <c r="O62" s="41">
        <f t="shared" si="0"/>
        <v>12765.23999999999</v>
      </c>
    </row>
    <row r="63" spans="1:15" ht="11.25">
      <c r="A63" s="51"/>
      <c r="B63" s="49"/>
      <c r="C63" s="49"/>
      <c r="D63" s="49" t="str">
        <f>+MID(G63,8,10)</f>
        <v>31120-8803</v>
      </c>
      <c r="E63" s="51"/>
      <c r="F63" s="49">
        <f t="shared" si="2"/>
      </c>
      <c r="G63" s="40" t="s">
        <v>188</v>
      </c>
      <c r="H63" s="41">
        <v>989381.67</v>
      </c>
      <c r="I63" s="41">
        <v>218745.55</v>
      </c>
      <c r="J63" s="41">
        <v>1208127.22</v>
      </c>
      <c r="K63" s="41">
        <v>1195361.98</v>
      </c>
      <c r="L63" s="41">
        <v>1195361.98</v>
      </c>
      <c r="M63" s="41">
        <v>1195361.98</v>
      </c>
      <c r="N63" s="41">
        <v>1166168.43</v>
      </c>
      <c r="O63" s="41">
        <f t="shared" si="0"/>
        <v>12765.23999999999</v>
      </c>
    </row>
    <row r="64" spans="1:15" ht="11.25">
      <c r="A64" s="51"/>
      <c r="B64" s="51"/>
      <c r="C64" s="51"/>
      <c r="D64" s="51"/>
      <c r="E64" s="49" t="str">
        <f>+MID(G64,8,1)</f>
        <v>1</v>
      </c>
      <c r="F64" s="49">
        <f t="shared" si="2"/>
      </c>
      <c r="G64" s="40" t="s">
        <v>160</v>
      </c>
      <c r="H64" s="41">
        <v>989381.67</v>
      </c>
      <c r="I64" s="41">
        <v>209156.55</v>
      </c>
      <c r="J64" s="41">
        <v>1198538.22</v>
      </c>
      <c r="K64" s="41">
        <v>1185772.98</v>
      </c>
      <c r="L64" s="41">
        <v>1185772.98</v>
      </c>
      <c r="M64" s="41">
        <v>1185772.98</v>
      </c>
      <c r="N64" s="41">
        <v>1156579.43</v>
      </c>
      <c r="O64" s="41">
        <f t="shared" si="0"/>
        <v>12765.23999999999</v>
      </c>
    </row>
    <row r="65" spans="1:15" ht="11.25">
      <c r="A65" s="51"/>
      <c r="B65" s="51"/>
      <c r="C65" s="51"/>
      <c r="D65" s="51"/>
      <c r="E65" s="51"/>
      <c r="F65" s="49" t="str">
        <f t="shared" si="2"/>
        <v>1131</v>
      </c>
      <c r="G65" s="40" t="s">
        <v>161</v>
      </c>
      <c r="H65" s="43">
        <v>596456.44</v>
      </c>
      <c r="I65" s="43">
        <v>42818.4</v>
      </c>
      <c r="J65" s="43">
        <v>639274.84</v>
      </c>
      <c r="K65" s="43">
        <v>639274.84</v>
      </c>
      <c r="L65" s="43">
        <v>639274.84</v>
      </c>
      <c r="M65" s="43">
        <v>639274.84</v>
      </c>
      <c r="N65" s="43">
        <v>639274.84</v>
      </c>
      <c r="O65" s="44">
        <f t="shared" si="0"/>
        <v>0</v>
      </c>
    </row>
    <row r="66" spans="1:15" ht="11.25">
      <c r="A66" s="51"/>
      <c r="B66" s="51"/>
      <c r="C66" s="51"/>
      <c r="D66" s="51"/>
      <c r="E66" s="49"/>
      <c r="F66" s="49" t="str">
        <f t="shared" si="2"/>
        <v>1321</v>
      </c>
      <c r="G66" s="40" t="s">
        <v>162</v>
      </c>
      <c r="H66" s="43">
        <v>22244.03</v>
      </c>
      <c r="I66" s="43">
        <v>-884.87</v>
      </c>
      <c r="J66" s="43">
        <v>21359.16</v>
      </c>
      <c r="K66" s="43">
        <v>21359.16</v>
      </c>
      <c r="L66" s="43">
        <v>21359.16</v>
      </c>
      <c r="M66" s="43">
        <v>21359.16</v>
      </c>
      <c r="N66" s="43">
        <v>21359.16</v>
      </c>
      <c r="O66" s="44">
        <f t="shared" si="0"/>
        <v>0</v>
      </c>
    </row>
    <row r="67" spans="1:15" ht="11.25">
      <c r="A67" s="51"/>
      <c r="B67" s="51"/>
      <c r="C67" s="51"/>
      <c r="D67" s="51"/>
      <c r="E67" s="49"/>
      <c r="F67" s="49" t="str">
        <f t="shared" si="2"/>
        <v>1323</v>
      </c>
      <c r="G67" s="40" t="s">
        <v>163</v>
      </c>
      <c r="H67" s="43">
        <v>73257.84</v>
      </c>
      <c r="I67" s="43">
        <v>16125.6</v>
      </c>
      <c r="J67" s="43">
        <v>89383.44</v>
      </c>
      <c r="K67" s="43">
        <v>89383.44</v>
      </c>
      <c r="L67" s="43">
        <v>89383.44</v>
      </c>
      <c r="M67" s="43">
        <v>89383.44</v>
      </c>
      <c r="N67" s="43">
        <v>89383.44</v>
      </c>
      <c r="O67" s="44">
        <f t="shared" si="0"/>
        <v>0</v>
      </c>
    </row>
    <row r="68" spans="1:15" ht="11.25">
      <c r="A68" s="51"/>
      <c r="B68" s="51"/>
      <c r="C68" s="51"/>
      <c r="D68" s="51"/>
      <c r="E68" s="51"/>
      <c r="F68" s="49" t="str">
        <f t="shared" si="2"/>
        <v>1331</v>
      </c>
      <c r="G68" s="40" t="s">
        <v>189</v>
      </c>
      <c r="H68" s="43">
        <v>5000</v>
      </c>
      <c r="I68" s="43">
        <v>-3300</v>
      </c>
      <c r="J68" s="43">
        <v>1700</v>
      </c>
      <c r="K68" s="43">
        <v>577.58</v>
      </c>
      <c r="L68" s="43">
        <v>577.58</v>
      </c>
      <c r="M68" s="43">
        <v>577.58</v>
      </c>
      <c r="N68" s="43">
        <v>577.58</v>
      </c>
      <c r="O68" s="44">
        <f aca="true" t="shared" si="3" ref="O68:O132">+J68-L68</f>
        <v>1122.42</v>
      </c>
    </row>
    <row r="69" spans="1:15" ht="11.25">
      <c r="A69" s="51"/>
      <c r="B69" s="51"/>
      <c r="C69" s="51"/>
      <c r="D69" s="51"/>
      <c r="E69" s="49"/>
      <c r="F69" s="49" t="str">
        <f t="shared" si="2"/>
        <v>1411</v>
      </c>
      <c r="G69" s="40" t="s">
        <v>190</v>
      </c>
      <c r="H69" s="43">
        <v>7600</v>
      </c>
      <c r="I69" s="43">
        <v>1000</v>
      </c>
      <c r="J69" s="43">
        <v>8600</v>
      </c>
      <c r="K69" s="43">
        <v>8238.69</v>
      </c>
      <c r="L69" s="43">
        <v>8238.69</v>
      </c>
      <c r="M69" s="43">
        <v>8238.69</v>
      </c>
      <c r="N69" s="43">
        <v>8238.69</v>
      </c>
      <c r="O69" s="44">
        <f t="shared" si="3"/>
        <v>361.3099999999995</v>
      </c>
    </row>
    <row r="70" spans="1:15" ht="11.25">
      <c r="A70" s="51"/>
      <c r="B70" s="51"/>
      <c r="C70" s="51"/>
      <c r="D70" s="51"/>
      <c r="E70" s="49"/>
      <c r="F70" s="49" t="str">
        <f t="shared" si="2"/>
        <v>1413</v>
      </c>
      <c r="G70" s="40" t="s">
        <v>164</v>
      </c>
      <c r="H70" s="43">
        <v>75576</v>
      </c>
      <c r="I70" s="43">
        <v>40777.68</v>
      </c>
      <c r="J70" s="43">
        <v>116353.68</v>
      </c>
      <c r="K70" s="43">
        <v>116353.68</v>
      </c>
      <c r="L70" s="43">
        <v>116353.68</v>
      </c>
      <c r="M70" s="43">
        <v>116353.68</v>
      </c>
      <c r="N70" s="43">
        <v>103573.55</v>
      </c>
      <c r="O70" s="44">
        <f t="shared" si="3"/>
        <v>0</v>
      </c>
    </row>
    <row r="71" spans="1:15" ht="11.25">
      <c r="A71" s="51"/>
      <c r="B71" s="51"/>
      <c r="C71" s="51"/>
      <c r="D71" s="51"/>
      <c r="E71" s="51"/>
      <c r="F71" s="49" t="str">
        <f t="shared" si="2"/>
        <v>1421</v>
      </c>
      <c r="G71" s="40" t="s">
        <v>165</v>
      </c>
      <c r="H71" s="43">
        <v>29264</v>
      </c>
      <c r="I71" s="43">
        <v>15018.75</v>
      </c>
      <c r="J71" s="43">
        <v>44282.75</v>
      </c>
      <c r="K71" s="43">
        <v>44282.75</v>
      </c>
      <c r="L71" s="43">
        <v>44282.75</v>
      </c>
      <c r="M71" s="43">
        <v>44282.75</v>
      </c>
      <c r="N71" s="43">
        <v>37907.64</v>
      </c>
      <c r="O71" s="44">
        <f t="shared" si="3"/>
        <v>0</v>
      </c>
    </row>
    <row r="72" spans="1:15" ht="11.25">
      <c r="A72" s="51"/>
      <c r="B72" s="51"/>
      <c r="C72" s="51"/>
      <c r="D72" s="51"/>
      <c r="E72" s="51"/>
      <c r="F72" s="49" t="str">
        <f t="shared" si="2"/>
        <v>1551</v>
      </c>
      <c r="G72" s="40" t="s">
        <v>191</v>
      </c>
      <c r="H72" s="43">
        <v>20000</v>
      </c>
      <c r="I72" s="43">
        <v>-14200</v>
      </c>
      <c r="J72" s="43">
        <v>5800</v>
      </c>
      <c r="K72" s="43">
        <v>5800</v>
      </c>
      <c r="L72" s="43">
        <v>5800</v>
      </c>
      <c r="M72" s="43">
        <v>5800</v>
      </c>
      <c r="N72" s="43">
        <v>5800</v>
      </c>
      <c r="O72" s="44">
        <f t="shared" si="3"/>
        <v>0</v>
      </c>
    </row>
    <row r="73" spans="1:15" ht="11.25">
      <c r="A73" s="51"/>
      <c r="B73" s="51"/>
      <c r="C73" s="51"/>
      <c r="D73" s="51"/>
      <c r="E73" s="51"/>
      <c r="F73" s="49" t="str">
        <f t="shared" si="2"/>
        <v>2111</v>
      </c>
      <c r="G73" s="40" t="s">
        <v>192</v>
      </c>
      <c r="H73" s="43"/>
      <c r="I73" s="43">
        <v>77581.35</v>
      </c>
      <c r="J73" s="43">
        <v>77581.35</v>
      </c>
      <c r="K73" s="43">
        <v>71973.22</v>
      </c>
      <c r="L73" s="43">
        <v>71973.22</v>
      </c>
      <c r="M73" s="43">
        <v>71973.22</v>
      </c>
      <c r="N73" s="43">
        <v>70934.91</v>
      </c>
      <c r="O73" s="44">
        <f t="shared" si="3"/>
        <v>5608.130000000005</v>
      </c>
    </row>
    <row r="74" spans="1:15" ht="11.25">
      <c r="A74" s="51"/>
      <c r="B74" s="51"/>
      <c r="C74" s="51"/>
      <c r="D74" s="51"/>
      <c r="E74" s="51"/>
      <c r="F74" s="49" t="str">
        <f t="shared" si="2"/>
        <v>2121</v>
      </c>
      <c r="G74" s="40" t="s">
        <v>166</v>
      </c>
      <c r="H74" s="43"/>
      <c r="I74" s="43">
        <v>9810.01</v>
      </c>
      <c r="J74" s="43">
        <v>9810.01</v>
      </c>
      <c r="K74" s="43">
        <v>9810.01</v>
      </c>
      <c r="L74" s="43">
        <v>9810.01</v>
      </c>
      <c r="M74" s="43">
        <v>9810.01</v>
      </c>
      <c r="N74" s="43">
        <v>9810.01</v>
      </c>
      <c r="O74" s="44">
        <f t="shared" si="3"/>
        <v>0</v>
      </c>
    </row>
    <row r="75" spans="1:15" ht="11.25">
      <c r="A75" s="51"/>
      <c r="B75" s="51"/>
      <c r="C75" s="51"/>
      <c r="D75" s="51"/>
      <c r="E75" s="51"/>
      <c r="F75" s="49" t="str">
        <f t="shared" si="2"/>
        <v>2161</v>
      </c>
      <c r="G75" s="40" t="s">
        <v>193</v>
      </c>
      <c r="H75" s="43"/>
      <c r="I75" s="43">
        <v>12294.22</v>
      </c>
      <c r="J75" s="43">
        <v>12294.22</v>
      </c>
      <c r="K75" s="43">
        <v>11234.54</v>
      </c>
      <c r="L75" s="43">
        <v>11234.54</v>
      </c>
      <c r="M75" s="43">
        <v>11234.54</v>
      </c>
      <c r="N75" s="43">
        <v>11234.54</v>
      </c>
      <c r="O75" s="44">
        <f t="shared" si="3"/>
        <v>1059.6799999999985</v>
      </c>
    </row>
    <row r="76" spans="1:15" ht="11.25">
      <c r="A76" s="51"/>
      <c r="B76" s="51"/>
      <c r="C76" s="51"/>
      <c r="D76" s="51"/>
      <c r="E76" s="51"/>
      <c r="F76" s="49" t="str">
        <f t="shared" si="2"/>
        <v>2711</v>
      </c>
      <c r="G76" s="40" t="s">
        <v>194</v>
      </c>
      <c r="H76" s="43"/>
      <c r="I76" s="43">
        <v>1089.24</v>
      </c>
      <c r="J76" s="43">
        <v>1089.24</v>
      </c>
      <c r="K76" s="43">
        <v>1089.24</v>
      </c>
      <c r="L76" s="43">
        <v>1089.24</v>
      </c>
      <c r="M76" s="43">
        <v>1089.24</v>
      </c>
      <c r="N76" s="43">
        <v>1089.24</v>
      </c>
      <c r="O76" s="44">
        <f t="shared" si="3"/>
        <v>0</v>
      </c>
    </row>
    <row r="77" spans="1:15" ht="11.25">
      <c r="A77" s="51"/>
      <c r="B77" s="51"/>
      <c r="C77" s="51"/>
      <c r="D77" s="51"/>
      <c r="E77" s="51"/>
      <c r="F77" s="49" t="str">
        <f t="shared" si="2"/>
        <v>3111</v>
      </c>
      <c r="G77" s="40" t="s">
        <v>195</v>
      </c>
      <c r="H77" s="43">
        <v>44000</v>
      </c>
      <c r="I77" s="43">
        <v>20280</v>
      </c>
      <c r="J77" s="43">
        <v>64280</v>
      </c>
      <c r="K77" s="43">
        <v>64280</v>
      </c>
      <c r="L77" s="43">
        <v>64280</v>
      </c>
      <c r="M77" s="43">
        <v>64280</v>
      </c>
      <c r="N77" s="43">
        <v>60042</v>
      </c>
      <c r="O77" s="44">
        <f t="shared" si="3"/>
        <v>0</v>
      </c>
    </row>
    <row r="78" spans="1:15" ht="11.25">
      <c r="A78" s="51"/>
      <c r="B78" s="51"/>
      <c r="C78" s="51"/>
      <c r="D78" s="51"/>
      <c r="E78" s="51"/>
      <c r="F78" s="49" t="str">
        <f t="shared" si="2"/>
        <v>3141</v>
      </c>
      <c r="G78" s="40" t="s">
        <v>196</v>
      </c>
      <c r="H78" s="43">
        <v>36000</v>
      </c>
      <c r="I78" s="43">
        <v>-2096.54</v>
      </c>
      <c r="J78" s="43">
        <v>33903.46</v>
      </c>
      <c r="K78" s="43">
        <v>33903.46</v>
      </c>
      <c r="L78" s="43">
        <v>33903.46</v>
      </c>
      <c r="M78" s="43">
        <v>33903.46</v>
      </c>
      <c r="N78" s="43">
        <v>30975.46</v>
      </c>
      <c r="O78" s="44">
        <f t="shared" si="3"/>
        <v>0</v>
      </c>
    </row>
    <row r="79" spans="1:15" ht="11.25">
      <c r="A79" s="51"/>
      <c r="B79" s="51"/>
      <c r="C79" s="51"/>
      <c r="D79" s="51"/>
      <c r="E79" s="49"/>
      <c r="F79" s="49" t="str">
        <f t="shared" si="2"/>
        <v>3151</v>
      </c>
      <c r="G79" s="40" t="s">
        <v>197</v>
      </c>
      <c r="H79" s="43">
        <v>1200</v>
      </c>
      <c r="I79" s="43"/>
      <c r="J79" s="43">
        <v>1200</v>
      </c>
      <c r="K79" s="43">
        <v>1200</v>
      </c>
      <c r="L79" s="43">
        <v>1200</v>
      </c>
      <c r="M79" s="43">
        <v>1200</v>
      </c>
      <c r="N79" s="43">
        <v>1200</v>
      </c>
      <c r="O79" s="44">
        <f t="shared" si="3"/>
        <v>0</v>
      </c>
    </row>
    <row r="80" spans="1:15" ht="11.25">
      <c r="A80" s="51"/>
      <c r="B80" s="51"/>
      <c r="C80" s="51"/>
      <c r="D80" s="51"/>
      <c r="E80" s="49"/>
      <c r="F80" s="49" t="str">
        <f t="shared" si="2"/>
        <v>3381</v>
      </c>
      <c r="G80" s="40" t="s">
        <v>198</v>
      </c>
      <c r="H80" s="43">
        <v>11136</v>
      </c>
      <c r="I80" s="43">
        <v>-4002</v>
      </c>
      <c r="J80" s="43">
        <v>7134</v>
      </c>
      <c r="K80" s="43">
        <v>7134</v>
      </c>
      <c r="L80" s="43">
        <v>7134</v>
      </c>
      <c r="M80" s="43">
        <v>7134</v>
      </c>
      <c r="N80" s="43">
        <v>7134</v>
      </c>
      <c r="O80" s="44">
        <f t="shared" si="3"/>
        <v>0</v>
      </c>
    </row>
    <row r="81" spans="1:15" ht="11.25">
      <c r="A81" s="51"/>
      <c r="B81" s="49"/>
      <c r="C81" s="49"/>
      <c r="D81" s="50"/>
      <c r="E81" s="49"/>
      <c r="F81" s="49" t="str">
        <f t="shared" si="2"/>
        <v>3411</v>
      </c>
      <c r="G81" s="40" t="s">
        <v>199</v>
      </c>
      <c r="H81" s="43">
        <v>7208.19</v>
      </c>
      <c r="I81" s="43">
        <v>-5226</v>
      </c>
      <c r="J81" s="43">
        <v>1982.19</v>
      </c>
      <c r="K81" s="43">
        <v>1357.2</v>
      </c>
      <c r="L81" s="43">
        <v>1357.2</v>
      </c>
      <c r="M81" s="43">
        <v>1357.2</v>
      </c>
      <c r="N81" s="43">
        <v>1357.2</v>
      </c>
      <c r="O81" s="44">
        <f t="shared" si="3"/>
        <v>624.99</v>
      </c>
    </row>
    <row r="82" spans="1:15" ht="11.25">
      <c r="A82" s="51"/>
      <c r="B82" s="49"/>
      <c r="C82" s="51"/>
      <c r="D82" s="51"/>
      <c r="E82" s="51"/>
      <c r="F82" s="49" t="str">
        <f t="shared" si="2"/>
        <v>3521</v>
      </c>
      <c r="G82" s="40" t="s">
        <v>211</v>
      </c>
      <c r="H82" s="43"/>
      <c r="I82" s="43">
        <v>3712</v>
      </c>
      <c r="J82" s="43">
        <v>3712</v>
      </c>
      <c r="K82" s="43">
        <v>3712</v>
      </c>
      <c r="L82" s="43">
        <v>3712</v>
      </c>
      <c r="M82" s="43">
        <v>3712</v>
      </c>
      <c r="N82" s="43">
        <v>3712</v>
      </c>
      <c r="O82" s="44">
        <f t="shared" si="3"/>
        <v>0</v>
      </c>
    </row>
    <row r="83" spans="1:15" ht="11.25">
      <c r="A83" s="51"/>
      <c r="B83" s="49"/>
      <c r="C83" s="51"/>
      <c r="D83" s="51"/>
      <c r="E83" s="49"/>
      <c r="F83" s="49" t="str">
        <f t="shared" si="2"/>
        <v>3531</v>
      </c>
      <c r="G83" s="40" t="s">
        <v>173</v>
      </c>
      <c r="H83" s="43">
        <v>8500</v>
      </c>
      <c r="I83" s="43">
        <v>-5594.76</v>
      </c>
      <c r="J83" s="43">
        <v>2905.24</v>
      </c>
      <c r="K83" s="43">
        <v>2905.24</v>
      </c>
      <c r="L83" s="43">
        <v>2905.24</v>
      </c>
      <c r="M83" s="43">
        <v>2905.24</v>
      </c>
      <c r="N83" s="43">
        <v>2905.24</v>
      </c>
      <c r="O83" s="44">
        <f t="shared" si="3"/>
        <v>0</v>
      </c>
    </row>
    <row r="84" spans="1:15" ht="11.25">
      <c r="A84" s="51"/>
      <c r="B84" s="49"/>
      <c r="C84" s="49"/>
      <c r="D84" s="50"/>
      <c r="E84" s="49"/>
      <c r="F84" s="49" t="str">
        <f t="shared" si="2"/>
        <v>3614</v>
      </c>
      <c r="G84" s="40" t="s">
        <v>200</v>
      </c>
      <c r="H84" s="43">
        <v>3000</v>
      </c>
      <c r="I84" s="43">
        <v>-3000</v>
      </c>
      <c r="J84" s="43"/>
      <c r="K84" s="43"/>
      <c r="L84" s="43"/>
      <c r="M84" s="43"/>
      <c r="N84" s="43"/>
      <c r="O84" s="44">
        <f t="shared" si="3"/>
        <v>0</v>
      </c>
    </row>
    <row r="85" spans="1:15" ht="11.25">
      <c r="A85" s="51"/>
      <c r="B85" s="49"/>
      <c r="C85" s="51"/>
      <c r="D85" s="51"/>
      <c r="E85" s="51"/>
      <c r="F85" s="49" t="str">
        <f t="shared" si="2"/>
        <v>3721</v>
      </c>
      <c r="G85" s="40" t="s">
        <v>175</v>
      </c>
      <c r="H85" s="43">
        <v>1000</v>
      </c>
      <c r="I85" s="43">
        <v>-1000</v>
      </c>
      <c r="J85" s="43"/>
      <c r="K85" s="43"/>
      <c r="L85" s="43"/>
      <c r="M85" s="43"/>
      <c r="N85" s="43"/>
      <c r="O85" s="44">
        <f t="shared" si="3"/>
        <v>0</v>
      </c>
    </row>
    <row r="86" spans="1:15" ht="11.25">
      <c r="A86" s="51"/>
      <c r="B86" s="49"/>
      <c r="C86" s="49"/>
      <c r="D86" s="50"/>
      <c r="E86" s="49"/>
      <c r="F86" s="49" t="str">
        <f t="shared" si="2"/>
        <v>3791</v>
      </c>
      <c r="G86" s="40" t="s">
        <v>177</v>
      </c>
      <c r="H86" s="43">
        <v>200</v>
      </c>
      <c r="I86" s="43">
        <v>2200</v>
      </c>
      <c r="J86" s="43">
        <v>2400</v>
      </c>
      <c r="K86" s="43">
        <v>1854</v>
      </c>
      <c r="L86" s="43">
        <v>1854</v>
      </c>
      <c r="M86" s="43">
        <v>1854</v>
      </c>
      <c r="N86" s="43">
        <v>1854</v>
      </c>
      <c r="O86" s="44">
        <f t="shared" si="3"/>
        <v>546</v>
      </c>
    </row>
    <row r="87" spans="1:15" ht="11.25">
      <c r="A87" s="51"/>
      <c r="B87" s="49"/>
      <c r="C87" s="49"/>
      <c r="D87" s="49"/>
      <c r="E87" s="51"/>
      <c r="F87" s="49" t="str">
        <f t="shared" si="2"/>
        <v>3852</v>
      </c>
      <c r="G87" s="40" t="s">
        <v>178</v>
      </c>
      <c r="H87" s="43">
        <v>32000</v>
      </c>
      <c r="I87" s="43">
        <v>7016.64</v>
      </c>
      <c r="J87" s="43">
        <v>39016.64</v>
      </c>
      <c r="K87" s="43">
        <v>35573.93</v>
      </c>
      <c r="L87" s="43">
        <v>35573.93</v>
      </c>
      <c r="M87" s="43">
        <v>35573.93</v>
      </c>
      <c r="N87" s="43">
        <v>35573.93</v>
      </c>
      <c r="O87" s="44">
        <f t="shared" si="3"/>
        <v>3442.709999999999</v>
      </c>
    </row>
    <row r="88" spans="1:15" ht="11.25">
      <c r="A88" s="51"/>
      <c r="B88" s="49"/>
      <c r="C88" s="51"/>
      <c r="D88" s="51"/>
      <c r="E88" s="51"/>
      <c r="F88" s="49" t="str">
        <f t="shared" si="2"/>
        <v>3981</v>
      </c>
      <c r="G88" s="40" t="s">
        <v>181</v>
      </c>
      <c r="H88" s="43">
        <v>15739.17</v>
      </c>
      <c r="I88" s="43">
        <v>-1263.17</v>
      </c>
      <c r="J88" s="43">
        <v>14476</v>
      </c>
      <c r="K88" s="43">
        <v>14476</v>
      </c>
      <c r="L88" s="43">
        <v>14476</v>
      </c>
      <c r="M88" s="43">
        <v>14476</v>
      </c>
      <c r="N88" s="43">
        <v>12642</v>
      </c>
      <c r="O88" s="44">
        <f t="shared" si="3"/>
        <v>0</v>
      </c>
    </row>
    <row r="89" spans="1:15" ht="11.25">
      <c r="A89" s="51"/>
      <c r="B89" s="49"/>
      <c r="C89" s="49"/>
      <c r="D89" s="50"/>
      <c r="E89" s="49" t="str">
        <f>+MID(G89,8,1)</f>
        <v>2</v>
      </c>
      <c r="F89" s="49">
        <f t="shared" si="2"/>
      </c>
      <c r="G89" s="40" t="s">
        <v>185</v>
      </c>
      <c r="H89" s="41"/>
      <c r="I89" s="41">
        <v>9589</v>
      </c>
      <c r="J89" s="41">
        <v>9589</v>
      </c>
      <c r="K89" s="41">
        <v>9589</v>
      </c>
      <c r="L89" s="41">
        <v>9589</v>
      </c>
      <c r="M89" s="41">
        <v>9589</v>
      </c>
      <c r="N89" s="41">
        <v>9589</v>
      </c>
      <c r="O89" s="41">
        <f t="shared" si="3"/>
        <v>0</v>
      </c>
    </row>
    <row r="90" spans="1:15" ht="11.25">
      <c r="A90" s="51"/>
      <c r="B90" s="49"/>
      <c r="C90" s="49"/>
      <c r="D90" s="49"/>
      <c r="E90" s="51"/>
      <c r="F90" s="49" t="str">
        <f t="shared" si="2"/>
        <v>5111</v>
      </c>
      <c r="G90" s="40" t="s">
        <v>186</v>
      </c>
      <c r="H90" s="43"/>
      <c r="I90" s="43">
        <v>9589</v>
      </c>
      <c r="J90" s="43">
        <v>9589</v>
      </c>
      <c r="K90" s="43">
        <v>9589</v>
      </c>
      <c r="L90" s="43">
        <v>9589</v>
      </c>
      <c r="M90" s="43">
        <v>9589</v>
      </c>
      <c r="N90" s="43">
        <v>9589</v>
      </c>
      <c r="O90" s="44">
        <f t="shared" si="3"/>
        <v>0</v>
      </c>
    </row>
    <row r="91" spans="1:15" ht="11.25">
      <c r="A91" s="51"/>
      <c r="B91" s="49" t="str">
        <f>+MID(G91,8,5)</f>
        <v>E0004</v>
      </c>
      <c r="C91" s="51"/>
      <c r="D91" s="51"/>
      <c r="E91" s="51"/>
      <c r="F91" s="49">
        <f t="shared" si="2"/>
      </c>
      <c r="G91" s="40" t="s">
        <v>201</v>
      </c>
      <c r="H91" s="41">
        <v>579319.4</v>
      </c>
      <c r="I91" s="41">
        <v>102957.03</v>
      </c>
      <c r="J91" s="41">
        <v>682276.43</v>
      </c>
      <c r="K91" s="41">
        <v>679724.77</v>
      </c>
      <c r="L91" s="41">
        <v>679724.77</v>
      </c>
      <c r="M91" s="41">
        <v>679724.77</v>
      </c>
      <c r="N91" s="41">
        <v>666921.01</v>
      </c>
      <c r="O91" s="41">
        <f t="shared" si="3"/>
        <v>2551.6600000000326</v>
      </c>
    </row>
    <row r="92" spans="1:15" ht="11.25">
      <c r="A92" s="51"/>
      <c r="B92" s="49"/>
      <c r="C92" s="49" t="str">
        <f>+MID(G92,8,1)</f>
        <v>1</v>
      </c>
      <c r="D92" s="50"/>
      <c r="E92" s="49"/>
      <c r="F92" s="49">
        <f t="shared" si="2"/>
      </c>
      <c r="G92" s="40" t="s">
        <v>158</v>
      </c>
      <c r="H92" s="41">
        <v>579319.4</v>
      </c>
      <c r="I92" s="41">
        <v>102957.03</v>
      </c>
      <c r="J92" s="41">
        <v>682276.43</v>
      </c>
      <c r="K92" s="41">
        <v>679724.77</v>
      </c>
      <c r="L92" s="41">
        <v>679724.77</v>
      </c>
      <c r="M92" s="41">
        <v>679724.77</v>
      </c>
      <c r="N92" s="41">
        <v>666921.01</v>
      </c>
      <c r="O92" s="41">
        <f t="shared" si="3"/>
        <v>2551.6600000000326</v>
      </c>
    </row>
    <row r="93" spans="1:15" ht="11.25">
      <c r="A93" s="51"/>
      <c r="B93" s="49"/>
      <c r="C93" s="49"/>
      <c r="D93" s="49" t="str">
        <f>+MID(G93,8,10)</f>
        <v>31120-8804</v>
      </c>
      <c r="E93" s="51"/>
      <c r="F93" s="49">
        <f t="shared" si="2"/>
      </c>
      <c r="G93" s="40" t="s">
        <v>202</v>
      </c>
      <c r="H93" s="41">
        <v>579319.4</v>
      </c>
      <c r="I93" s="41">
        <v>102957.03</v>
      </c>
      <c r="J93" s="41">
        <v>682276.43</v>
      </c>
      <c r="K93" s="41">
        <v>679724.77</v>
      </c>
      <c r="L93" s="41">
        <v>679724.77</v>
      </c>
      <c r="M93" s="41">
        <v>679724.77</v>
      </c>
      <c r="N93" s="41">
        <v>666921.01</v>
      </c>
      <c r="O93" s="41">
        <f t="shared" si="3"/>
        <v>2551.6600000000326</v>
      </c>
    </row>
    <row r="94" spans="1:15" ht="11.25">
      <c r="A94" s="51"/>
      <c r="B94" s="49"/>
      <c r="C94" s="49"/>
      <c r="D94" s="49"/>
      <c r="E94" s="49" t="str">
        <f>+MID(G94,8,1)</f>
        <v>1</v>
      </c>
      <c r="F94" s="49">
        <f t="shared" si="2"/>
      </c>
      <c r="G94" s="40" t="s">
        <v>160</v>
      </c>
      <c r="H94" s="41">
        <v>579319.4</v>
      </c>
      <c r="I94" s="41">
        <v>86620.23</v>
      </c>
      <c r="J94" s="41">
        <v>665939.63</v>
      </c>
      <c r="K94" s="41">
        <v>663387.97</v>
      </c>
      <c r="L94" s="41">
        <v>663387.97</v>
      </c>
      <c r="M94" s="41">
        <v>663387.97</v>
      </c>
      <c r="N94" s="41">
        <v>650584.21</v>
      </c>
      <c r="O94" s="41">
        <f t="shared" si="3"/>
        <v>2551.6600000000326</v>
      </c>
    </row>
    <row r="95" spans="1:15" ht="11.25">
      <c r="A95" s="51"/>
      <c r="B95" s="51"/>
      <c r="C95" s="51"/>
      <c r="D95" s="51"/>
      <c r="E95" s="51"/>
      <c r="F95" s="49" t="str">
        <f t="shared" si="2"/>
        <v>1131</v>
      </c>
      <c r="G95" s="40" t="s">
        <v>161</v>
      </c>
      <c r="H95" s="43">
        <v>364862.94</v>
      </c>
      <c r="I95" s="43">
        <v>17032.5</v>
      </c>
      <c r="J95" s="43">
        <v>381895.44</v>
      </c>
      <c r="K95" s="43">
        <v>381895.44</v>
      </c>
      <c r="L95" s="43">
        <v>381895.44</v>
      </c>
      <c r="M95" s="43">
        <v>381895.44</v>
      </c>
      <c r="N95" s="43">
        <v>381895.44</v>
      </c>
      <c r="O95" s="44">
        <f t="shared" si="3"/>
        <v>0</v>
      </c>
    </row>
    <row r="96" spans="1:15" ht="11.25">
      <c r="A96" s="51"/>
      <c r="B96" s="51"/>
      <c r="C96" s="51"/>
      <c r="D96" s="51"/>
      <c r="E96" s="51"/>
      <c r="F96" s="49" t="str">
        <f t="shared" si="2"/>
        <v>1212</v>
      </c>
      <c r="G96" s="40" t="s">
        <v>184</v>
      </c>
      <c r="H96" s="43"/>
      <c r="I96" s="43">
        <v>62462</v>
      </c>
      <c r="J96" s="43">
        <v>62462</v>
      </c>
      <c r="K96" s="43">
        <v>62462</v>
      </c>
      <c r="L96" s="43">
        <v>62462</v>
      </c>
      <c r="M96" s="43">
        <v>62462</v>
      </c>
      <c r="N96" s="43">
        <v>62462</v>
      </c>
      <c r="O96" s="44">
        <f t="shared" si="3"/>
        <v>0</v>
      </c>
    </row>
    <row r="97" spans="1:15" ht="11.25">
      <c r="A97" s="51"/>
      <c r="B97" s="51"/>
      <c r="C97" s="51"/>
      <c r="D97" s="51"/>
      <c r="E97" s="49"/>
      <c r="F97" s="49" t="str">
        <f t="shared" si="2"/>
        <v>1321</v>
      </c>
      <c r="G97" s="40" t="s">
        <v>162</v>
      </c>
      <c r="H97" s="43">
        <v>17644.07</v>
      </c>
      <c r="I97" s="43">
        <v>-4803.7</v>
      </c>
      <c r="J97" s="43">
        <v>12840.37</v>
      </c>
      <c r="K97" s="43">
        <v>12840.37</v>
      </c>
      <c r="L97" s="43">
        <v>12840.37</v>
      </c>
      <c r="M97" s="43">
        <v>12840.37</v>
      </c>
      <c r="N97" s="43">
        <v>12840.37</v>
      </c>
      <c r="O97" s="44">
        <f t="shared" si="3"/>
        <v>0</v>
      </c>
    </row>
    <row r="98" spans="1:15" ht="11.25">
      <c r="A98" s="51"/>
      <c r="B98" s="51"/>
      <c r="C98" s="51"/>
      <c r="D98" s="51"/>
      <c r="E98" s="49"/>
      <c r="F98" s="49" t="str">
        <f t="shared" si="2"/>
        <v>1323</v>
      </c>
      <c r="G98" s="40" t="s">
        <v>163</v>
      </c>
      <c r="H98" s="43">
        <v>40536.52</v>
      </c>
      <c r="I98" s="43">
        <v>14760.02</v>
      </c>
      <c r="J98" s="43">
        <v>55296.54</v>
      </c>
      <c r="K98" s="43">
        <v>55296.54</v>
      </c>
      <c r="L98" s="43">
        <v>55296.54</v>
      </c>
      <c r="M98" s="43">
        <v>55296.54</v>
      </c>
      <c r="N98" s="43">
        <v>55296.54</v>
      </c>
      <c r="O98" s="44">
        <f t="shared" si="3"/>
        <v>0</v>
      </c>
    </row>
    <row r="99" spans="1:15" ht="11.25">
      <c r="A99" s="51"/>
      <c r="B99" s="51"/>
      <c r="C99" s="51"/>
      <c r="D99" s="51"/>
      <c r="E99" s="51"/>
      <c r="F99" s="49" t="str">
        <f t="shared" si="2"/>
        <v>1413</v>
      </c>
      <c r="G99" s="40" t="s">
        <v>164</v>
      </c>
      <c r="H99" s="43">
        <v>51715</v>
      </c>
      <c r="I99" s="43">
        <v>15908</v>
      </c>
      <c r="J99" s="43">
        <v>67623</v>
      </c>
      <c r="K99" s="43">
        <v>67623</v>
      </c>
      <c r="L99" s="43">
        <v>67623</v>
      </c>
      <c r="M99" s="43">
        <v>67623</v>
      </c>
      <c r="N99" s="43">
        <v>59902.33</v>
      </c>
      <c r="O99" s="44">
        <f t="shared" si="3"/>
        <v>0</v>
      </c>
    </row>
    <row r="100" spans="1:15" ht="11.25">
      <c r="A100" s="51"/>
      <c r="B100" s="51"/>
      <c r="C100" s="51"/>
      <c r="D100" s="51"/>
      <c r="E100" s="51"/>
      <c r="F100" s="49" t="str">
        <f aca="true" t="shared" si="4" ref="F100:F142">IF((LEFT($G100,1))="*","",MID($G100,8,4))</f>
        <v>1421</v>
      </c>
      <c r="G100" s="40" t="s">
        <v>165</v>
      </c>
      <c r="H100" s="43">
        <v>23600</v>
      </c>
      <c r="I100" s="43">
        <v>2829.44</v>
      </c>
      <c r="J100" s="43">
        <v>26429.44</v>
      </c>
      <c r="K100" s="43">
        <v>26429.44</v>
      </c>
      <c r="L100" s="43">
        <v>26429.44</v>
      </c>
      <c r="M100" s="43">
        <v>26429.44</v>
      </c>
      <c r="N100" s="43">
        <v>22484.35</v>
      </c>
      <c r="O100" s="44">
        <f t="shared" si="3"/>
        <v>0</v>
      </c>
    </row>
    <row r="101" spans="1:15" ht="11.25">
      <c r="A101" s="51"/>
      <c r="B101" s="51"/>
      <c r="C101" s="51"/>
      <c r="D101" s="51"/>
      <c r="E101" s="51"/>
      <c r="F101" s="49" t="str">
        <f t="shared" si="4"/>
        <v>2111</v>
      </c>
      <c r="G101" s="40" t="s">
        <v>192</v>
      </c>
      <c r="H101" s="43"/>
      <c r="I101" s="43">
        <v>4286.08</v>
      </c>
      <c r="J101" s="43">
        <v>4286.08</v>
      </c>
      <c r="K101" s="43">
        <v>4286.08</v>
      </c>
      <c r="L101" s="43">
        <v>4286.08</v>
      </c>
      <c r="M101" s="43">
        <v>4286.08</v>
      </c>
      <c r="N101" s="43">
        <v>4286.08</v>
      </c>
      <c r="O101" s="44">
        <f t="shared" si="3"/>
        <v>0</v>
      </c>
    </row>
    <row r="102" spans="1:15" ht="11.25">
      <c r="A102" s="51"/>
      <c r="B102" s="51"/>
      <c r="C102" s="51"/>
      <c r="D102" s="51"/>
      <c r="E102" s="49"/>
      <c r="F102" s="49" t="str">
        <f t="shared" si="4"/>
        <v>2612</v>
      </c>
      <c r="G102" s="40" t="s">
        <v>167</v>
      </c>
      <c r="H102" s="43">
        <v>8000</v>
      </c>
      <c r="I102" s="43">
        <v>11200</v>
      </c>
      <c r="J102" s="43">
        <v>19200</v>
      </c>
      <c r="K102" s="43">
        <v>19200</v>
      </c>
      <c r="L102" s="43">
        <v>19200</v>
      </c>
      <c r="M102" s="43">
        <v>19200</v>
      </c>
      <c r="N102" s="43">
        <v>19200</v>
      </c>
      <c r="O102" s="44">
        <f t="shared" si="3"/>
        <v>0</v>
      </c>
    </row>
    <row r="103" spans="1:15" ht="11.25">
      <c r="A103" s="51"/>
      <c r="B103" s="51"/>
      <c r="C103" s="51"/>
      <c r="D103" s="51"/>
      <c r="E103" s="49"/>
      <c r="F103" s="49" t="str">
        <f t="shared" si="4"/>
        <v>3141</v>
      </c>
      <c r="G103" s="40" t="s">
        <v>196</v>
      </c>
      <c r="H103" s="43"/>
      <c r="I103" s="43">
        <v>3500</v>
      </c>
      <c r="J103" s="43">
        <v>3500</v>
      </c>
      <c r="K103" s="43">
        <v>3500</v>
      </c>
      <c r="L103" s="43">
        <v>3500</v>
      </c>
      <c r="M103" s="43">
        <v>3500</v>
      </c>
      <c r="N103" s="43">
        <v>3500</v>
      </c>
      <c r="O103" s="44">
        <f t="shared" si="3"/>
        <v>0</v>
      </c>
    </row>
    <row r="104" spans="1:15" ht="11.25">
      <c r="A104" s="51"/>
      <c r="B104" s="49"/>
      <c r="C104" s="51"/>
      <c r="D104" s="51"/>
      <c r="E104" s="51"/>
      <c r="F104" s="49" t="str">
        <f t="shared" si="4"/>
        <v>3152</v>
      </c>
      <c r="G104" s="40" t="s">
        <v>168</v>
      </c>
      <c r="H104" s="43">
        <v>12000</v>
      </c>
      <c r="I104" s="43">
        <v>-12000</v>
      </c>
      <c r="J104" s="43"/>
      <c r="K104" s="43"/>
      <c r="L104" s="43"/>
      <c r="M104" s="43"/>
      <c r="N104" s="43"/>
      <c r="O104" s="44">
        <f t="shared" si="3"/>
        <v>0</v>
      </c>
    </row>
    <row r="105" spans="1:15" ht="11.25">
      <c r="A105" s="51"/>
      <c r="B105" s="49"/>
      <c r="C105" s="51"/>
      <c r="D105" s="51"/>
      <c r="E105" s="51"/>
      <c r="F105" s="49" t="str">
        <f t="shared" si="4"/>
        <v>3181</v>
      </c>
      <c r="G105" s="40" t="s">
        <v>203</v>
      </c>
      <c r="H105" s="43">
        <v>1000</v>
      </c>
      <c r="I105" s="43">
        <v>-1000</v>
      </c>
      <c r="J105" s="43"/>
      <c r="K105" s="43"/>
      <c r="L105" s="43"/>
      <c r="M105" s="43"/>
      <c r="N105" s="43"/>
      <c r="O105" s="44">
        <f t="shared" si="3"/>
        <v>0</v>
      </c>
    </row>
    <row r="106" spans="1:15" ht="11.25">
      <c r="A106" s="51"/>
      <c r="B106" s="49"/>
      <c r="C106" s="49"/>
      <c r="D106" s="50"/>
      <c r="E106" s="49"/>
      <c r="F106" s="49" t="str">
        <f t="shared" si="4"/>
        <v>3451</v>
      </c>
      <c r="G106" s="40" t="s">
        <v>171</v>
      </c>
      <c r="H106" s="43">
        <v>3500</v>
      </c>
      <c r="I106" s="43">
        <v>-450.31</v>
      </c>
      <c r="J106" s="43">
        <v>3049.69</v>
      </c>
      <c r="K106" s="43">
        <v>3049.69</v>
      </c>
      <c r="L106" s="43">
        <v>3049.69</v>
      </c>
      <c r="M106" s="43">
        <v>3049.69</v>
      </c>
      <c r="N106" s="43">
        <v>3049.69</v>
      </c>
      <c r="O106" s="44">
        <f t="shared" si="3"/>
        <v>0</v>
      </c>
    </row>
    <row r="107" spans="1:15" ht="11.25">
      <c r="A107" s="51"/>
      <c r="B107" s="49"/>
      <c r="C107" s="49"/>
      <c r="D107" s="49"/>
      <c r="E107" s="51"/>
      <c r="F107" s="49" t="str">
        <f t="shared" si="4"/>
        <v>3531</v>
      </c>
      <c r="G107" s="40" t="s">
        <v>173</v>
      </c>
      <c r="H107" s="43"/>
      <c r="I107" s="43">
        <v>2389.5</v>
      </c>
      <c r="J107" s="43">
        <v>2389.5</v>
      </c>
      <c r="K107" s="43">
        <v>2389.5</v>
      </c>
      <c r="L107" s="43">
        <v>2389.5</v>
      </c>
      <c r="M107" s="43">
        <v>2389.5</v>
      </c>
      <c r="N107" s="43">
        <v>2389.5</v>
      </c>
      <c r="O107" s="44">
        <f t="shared" si="3"/>
        <v>0</v>
      </c>
    </row>
    <row r="108" spans="1:15" ht="11.25">
      <c r="A108" s="51"/>
      <c r="B108" s="49"/>
      <c r="C108" s="51"/>
      <c r="D108" s="51"/>
      <c r="E108" s="49"/>
      <c r="F108" s="49" t="str">
        <f t="shared" si="4"/>
        <v>3551</v>
      </c>
      <c r="G108" s="40" t="s">
        <v>174</v>
      </c>
      <c r="H108" s="43">
        <v>12000</v>
      </c>
      <c r="I108" s="43">
        <v>-8167</v>
      </c>
      <c r="J108" s="43">
        <v>3833</v>
      </c>
      <c r="K108" s="43">
        <v>3833</v>
      </c>
      <c r="L108" s="43">
        <v>3833</v>
      </c>
      <c r="M108" s="43">
        <v>3833</v>
      </c>
      <c r="N108" s="43">
        <v>3833</v>
      </c>
      <c r="O108" s="44">
        <f t="shared" si="3"/>
        <v>0</v>
      </c>
    </row>
    <row r="109" spans="1:15" ht="11.25">
      <c r="A109" s="51"/>
      <c r="B109" s="49"/>
      <c r="C109" s="49"/>
      <c r="D109" s="50"/>
      <c r="E109" s="51"/>
      <c r="F109" s="49" t="str">
        <f t="shared" si="4"/>
        <v>3751</v>
      </c>
      <c r="G109" s="40" t="s">
        <v>176</v>
      </c>
      <c r="H109" s="43">
        <v>4000</v>
      </c>
      <c r="I109" s="43">
        <v>-3882</v>
      </c>
      <c r="J109" s="43">
        <v>118</v>
      </c>
      <c r="K109" s="43">
        <v>118</v>
      </c>
      <c r="L109" s="43">
        <v>118</v>
      </c>
      <c r="M109" s="43">
        <v>118</v>
      </c>
      <c r="N109" s="43">
        <v>118</v>
      </c>
      <c r="O109" s="44">
        <f t="shared" si="3"/>
        <v>0</v>
      </c>
    </row>
    <row r="110" spans="1:15" ht="11.25">
      <c r="A110" s="51"/>
      <c r="B110" s="49"/>
      <c r="C110" s="49"/>
      <c r="D110" s="49"/>
      <c r="E110" s="51"/>
      <c r="F110" s="49" t="str">
        <f t="shared" si="4"/>
        <v>3791</v>
      </c>
      <c r="G110" s="40" t="s">
        <v>177</v>
      </c>
      <c r="H110" s="43">
        <v>5000</v>
      </c>
      <c r="I110" s="43">
        <v>-3192</v>
      </c>
      <c r="J110" s="43">
        <v>1808</v>
      </c>
      <c r="K110" s="43">
        <v>1232</v>
      </c>
      <c r="L110" s="43">
        <v>1232</v>
      </c>
      <c r="M110" s="43">
        <v>1232</v>
      </c>
      <c r="N110" s="43">
        <v>1232</v>
      </c>
      <c r="O110" s="44">
        <f t="shared" si="3"/>
        <v>576</v>
      </c>
    </row>
    <row r="111" spans="1:15" ht="11.25">
      <c r="A111" s="51"/>
      <c r="B111" s="49"/>
      <c r="C111" s="51"/>
      <c r="D111" s="51"/>
      <c r="E111" s="49"/>
      <c r="F111" s="49" t="str">
        <f t="shared" si="4"/>
        <v>3852</v>
      </c>
      <c r="G111" s="40" t="s">
        <v>178</v>
      </c>
      <c r="H111" s="43">
        <v>25000</v>
      </c>
      <c r="I111" s="43">
        <v>-14147.93</v>
      </c>
      <c r="J111" s="43">
        <v>10852.07</v>
      </c>
      <c r="K111" s="43">
        <v>9113.35</v>
      </c>
      <c r="L111" s="43">
        <v>9113.35</v>
      </c>
      <c r="M111" s="43">
        <v>9113.35</v>
      </c>
      <c r="N111" s="43">
        <v>9113.35</v>
      </c>
      <c r="O111" s="44">
        <f t="shared" si="3"/>
        <v>1738.7199999999993</v>
      </c>
    </row>
    <row r="112" spans="1:15" ht="11.25">
      <c r="A112" s="51"/>
      <c r="B112" s="49"/>
      <c r="C112" s="49"/>
      <c r="D112" s="50"/>
      <c r="E112" s="49"/>
      <c r="F112" s="49" t="str">
        <f t="shared" si="4"/>
        <v>3921</v>
      </c>
      <c r="G112" s="40" t="s">
        <v>180</v>
      </c>
      <c r="H112" s="43">
        <v>1000</v>
      </c>
      <c r="I112" s="43">
        <v>-334.5</v>
      </c>
      <c r="J112" s="43">
        <v>665.5</v>
      </c>
      <c r="K112" s="43">
        <v>428.56</v>
      </c>
      <c r="L112" s="43">
        <v>428.56</v>
      </c>
      <c r="M112" s="43">
        <v>428.56</v>
      </c>
      <c r="N112" s="43">
        <v>428.56</v>
      </c>
      <c r="O112" s="44">
        <f t="shared" si="3"/>
        <v>236.94</v>
      </c>
    </row>
    <row r="113" spans="1:15" ht="11.25">
      <c r="A113" s="51"/>
      <c r="B113" s="49"/>
      <c r="C113" s="49"/>
      <c r="D113" s="49"/>
      <c r="E113" s="51"/>
      <c r="F113" s="49" t="str">
        <f t="shared" si="4"/>
        <v>3981</v>
      </c>
      <c r="G113" s="40" t="s">
        <v>181</v>
      </c>
      <c r="H113" s="43">
        <v>9460.87</v>
      </c>
      <c r="I113" s="43">
        <v>230.13</v>
      </c>
      <c r="J113" s="43">
        <v>9691</v>
      </c>
      <c r="K113" s="43">
        <v>9691</v>
      </c>
      <c r="L113" s="43">
        <v>9691</v>
      </c>
      <c r="M113" s="43">
        <v>9691</v>
      </c>
      <c r="N113" s="43">
        <v>8553</v>
      </c>
      <c r="O113" s="44">
        <f t="shared" si="3"/>
        <v>0</v>
      </c>
    </row>
    <row r="114" spans="1:15" ht="11.25">
      <c r="A114" s="51"/>
      <c r="B114" s="49"/>
      <c r="C114" s="51"/>
      <c r="D114" s="51"/>
      <c r="E114" s="49" t="str">
        <f>+MID(G114,8,1)</f>
        <v>2</v>
      </c>
      <c r="F114" s="49">
        <f t="shared" si="4"/>
      </c>
      <c r="G114" s="40" t="s">
        <v>185</v>
      </c>
      <c r="H114" s="41"/>
      <c r="I114" s="41">
        <v>16336.8</v>
      </c>
      <c r="J114" s="41">
        <v>16336.8</v>
      </c>
      <c r="K114" s="41">
        <v>16336.8</v>
      </c>
      <c r="L114" s="41">
        <v>16336.8</v>
      </c>
      <c r="M114" s="41">
        <v>16336.8</v>
      </c>
      <c r="N114" s="41">
        <v>16336.8</v>
      </c>
      <c r="O114" s="41">
        <f t="shared" si="3"/>
        <v>0</v>
      </c>
    </row>
    <row r="115" spans="1:15" ht="11.25">
      <c r="A115" s="51"/>
      <c r="B115" s="49"/>
      <c r="C115" s="49"/>
      <c r="D115" s="50"/>
      <c r="E115" s="49"/>
      <c r="F115" s="49" t="str">
        <f t="shared" si="4"/>
        <v>5111</v>
      </c>
      <c r="G115" s="40" t="s">
        <v>186</v>
      </c>
      <c r="H115" s="43"/>
      <c r="I115" s="43">
        <v>10760</v>
      </c>
      <c r="J115" s="43">
        <v>10760</v>
      </c>
      <c r="K115" s="43">
        <v>10760</v>
      </c>
      <c r="L115" s="43">
        <v>10760</v>
      </c>
      <c r="M115" s="43">
        <v>10760</v>
      </c>
      <c r="N115" s="43">
        <v>10760</v>
      </c>
      <c r="O115" s="44">
        <f t="shared" si="3"/>
        <v>0</v>
      </c>
    </row>
    <row r="116" spans="1:15" ht="11.25">
      <c r="A116" s="51"/>
      <c r="B116" s="49"/>
      <c r="C116" s="49"/>
      <c r="D116" s="49"/>
      <c r="E116" s="51"/>
      <c r="F116" s="49" t="str">
        <f t="shared" si="4"/>
        <v>5151</v>
      </c>
      <c r="G116" s="40" t="s">
        <v>206</v>
      </c>
      <c r="H116" s="43"/>
      <c r="I116" s="43">
        <v>5576.8</v>
      </c>
      <c r="J116" s="43">
        <v>5576.8</v>
      </c>
      <c r="K116" s="43">
        <v>5576.8</v>
      </c>
      <c r="L116" s="43">
        <v>5576.8</v>
      </c>
      <c r="M116" s="43">
        <v>5576.8</v>
      </c>
      <c r="N116" s="43">
        <v>5576.8</v>
      </c>
      <c r="O116" s="44">
        <f t="shared" si="3"/>
        <v>0</v>
      </c>
    </row>
    <row r="117" spans="1:15" ht="11.25">
      <c r="A117" s="51"/>
      <c r="B117" s="49" t="str">
        <f>+MID(G117,8,5)</f>
        <v>E0005</v>
      </c>
      <c r="C117" s="51"/>
      <c r="D117" s="51"/>
      <c r="E117" s="49"/>
      <c r="F117" s="49">
        <f t="shared" si="4"/>
      </c>
      <c r="G117" s="40" t="s">
        <v>204</v>
      </c>
      <c r="H117" s="41">
        <v>2700401.66</v>
      </c>
      <c r="I117" s="41">
        <v>660758</v>
      </c>
      <c r="J117" s="41">
        <v>3361159.66</v>
      </c>
      <c r="K117" s="41">
        <v>3361159.66</v>
      </c>
      <c r="L117" s="41">
        <v>3361159.66</v>
      </c>
      <c r="M117" s="41">
        <v>3361159.66</v>
      </c>
      <c r="N117" s="41">
        <v>3294518.51</v>
      </c>
      <c r="O117" s="41">
        <f t="shared" si="3"/>
        <v>0</v>
      </c>
    </row>
    <row r="118" spans="1:15" ht="11.25">
      <c r="A118" s="51"/>
      <c r="B118" s="51"/>
      <c r="C118" s="49" t="str">
        <f>+MID(G118,8,1)</f>
        <v>1</v>
      </c>
      <c r="D118" s="51"/>
      <c r="E118" s="49"/>
      <c r="F118" s="49">
        <f t="shared" si="4"/>
      </c>
      <c r="G118" s="40" t="s">
        <v>158</v>
      </c>
      <c r="H118" s="41">
        <v>2700401.66</v>
      </c>
      <c r="I118" s="41">
        <v>660758</v>
      </c>
      <c r="J118" s="41">
        <v>3361159.66</v>
      </c>
      <c r="K118" s="41">
        <v>3361159.66</v>
      </c>
      <c r="L118" s="41">
        <v>3361159.66</v>
      </c>
      <c r="M118" s="41">
        <v>3361159.66</v>
      </c>
      <c r="N118" s="41">
        <v>3294518.51</v>
      </c>
      <c r="O118" s="41">
        <f t="shared" si="3"/>
        <v>0</v>
      </c>
    </row>
    <row r="119" spans="1:15" ht="11.25">
      <c r="A119" s="51"/>
      <c r="B119" s="51"/>
      <c r="C119" s="51"/>
      <c r="D119" s="49" t="str">
        <f>+MID(G119,8,10)</f>
        <v>31120-8805</v>
      </c>
      <c r="E119" s="51"/>
      <c r="F119" s="49">
        <f t="shared" si="4"/>
      </c>
      <c r="G119" s="40" t="s">
        <v>205</v>
      </c>
      <c r="H119" s="41">
        <v>2700401.66</v>
      </c>
      <c r="I119" s="41">
        <v>660758</v>
      </c>
      <c r="J119" s="41">
        <v>3361159.66</v>
      </c>
      <c r="K119" s="41">
        <v>3361159.66</v>
      </c>
      <c r="L119" s="41">
        <v>3361159.66</v>
      </c>
      <c r="M119" s="41">
        <v>3361159.66</v>
      </c>
      <c r="N119" s="41">
        <v>3294518.51</v>
      </c>
      <c r="O119" s="41">
        <f t="shared" si="3"/>
        <v>0</v>
      </c>
    </row>
    <row r="120" spans="1:15" ht="11.25">
      <c r="A120" s="51"/>
      <c r="B120" s="51"/>
      <c r="C120" s="51"/>
      <c r="D120" s="51"/>
      <c r="E120" s="49" t="str">
        <f>+MID(G120,8,1)</f>
        <v>1</v>
      </c>
      <c r="F120" s="49">
        <f t="shared" si="4"/>
      </c>
      <c r="G120" s="40" t="s">
        <v>160</v>
      </c>
      <c r="H120" s="41">
        <v>2700401.66</v>
      </c>
      <c r="I120" s="41">
        <v>636859</v>
      </c>
      <c r="J120" s="41">
        <v>3337260.66</v>
      </c>
      <c r="K120" s="41">
        <v>3337260.66</v>
      </c>
      <c r="L120" s="41">
        <v>3337260.66</v>
      </c>
      <c r="M120" s="41">
        <v>3337260.66</v>
      </c>
      <c r="N120" s="41">
        <v>3270619.51</v>
      </c>
      <c r="O120" s="41">
        <f t="shared" si="3"/>
        <v>0</v>
      </c>
    </row>
    <row r="121" spans="1:15" ht="11.25">
      <c r="A121" s="51"/>
      <c r="B121" s="51"/>
      <c r="C121" s="51"/>
      <c r="D121" s="51"/>
      <c r="E121" s="51"/>
      <c r="F121" s="49" t="str">
        <f t="shared" si="4"/>
        <v>1131</v>
      </c>
      <c r="G121" s="40" t="s">
        <v>161</v>
      </c>
      <c r="H121" s="43">
        <v>1887682.85</v>
      </c>
      <c r="I121" s="43">
        <v>301773.92</v>
      </c>
      <c r="J121" s="43">
        <v>2189456.77</v>
      </c>
      <c r="K121" s="43">
        <v>2189456.77</v>
      </c>
      <c r="L121" s="43">
        <v>2189456.77</v>
      </c>
      <c r="M121" s="43">
        <v>2189456.77</v>
      </c>
      <c r="N121" s="43">
        <v>2189456.77</v>
      </c>
      <c r="O121" s="44">
        <f t="shared" si="3"/>
        <v>0</v>
      </c>
    </row>
    <row r="122" spans="1:15" ht="11.25">
      <c r="A122" s="51"/>
      <c r="B122" s="51"/>
      <c r="C122" s="51"/>
      <c r="D122" s="51"/>
      <c r="E122" s="51"/>
      <c r="F122" s="49" t="str">
        <f t="shared" si="4"/>
        <v>1321</v>
      </c>
      <c r="G122" s="40" t="s">
        <v>162</v>
      </c>
      <c r="H122" s="43">
        <v>68675.65</v>
      </c>
      <c r="I122" s="43">
        <v>3533.98</v>
      </c>
      <c r="J122" s="43">
        <v>72209.63</v>
      </c>
      <c r="K122" s="43">
        <v>72209.63</v>
      </c>
      <c r="L122" s="43">
        <v>72209.63</v>
      </c>
      <c r="M122" s="43">
        <v>72209.63</v>
      </c>
      <c r="N122" s="43">
        <v>72209.63</v>
      </c>
      <c r="O122" s="44">
        <f t="shared" si="3"/>
        <v>0</v>
      </c>
    </row>
    <row r="123" spans="1:15" ht="11.25">
      <c r="A123" s="51"/>
      <c r="B123" s="51"/>
      <c r="C123" s="51"/>
      <c r="D123" s="51"/>
      <c r="E123" s="51"/>
      <c r="F123" s="49" t="str">
        <f t="shared" si="4"/>
        <v>1323</v>
      </c>
      <c r="G123" s="40" t="s">
        <v>163</v>
      </c>
      <c r="H123" s="43">
        <v>253844.84</v>
      </c>
      <c r="I123" s="43">
        <v>44786.55</v>
      </c>
      <c r="J123" s="43">
        <v>298631.39</v>
      </c>
      <c r="K123" s="43">
        <v>298631.39</v>
      </c>
      <c r="L123" s="43">
        <v>298631.39</v>
      </c>
      <c r="M123" s="43">
        <v>298631.39</v>
      </c>
      <c r="N123" s="43">
        <v>298631.39</v>
      </c>
      <c r="O123" s="44">
        <f t="shared" si="3"/>
        <v>0</v>
      </c>
    </row>
    <row r="124" spans="1:15" ht="11.25">
      <c r="A124" s="51"/>
      <c r="B124" s="51"/>
      <c r="C124" s="51"/>
      <c r="D124" s="51"/>
      <c r="E124" s="51"/>
      <c r="F124" s="49" t="str">
        <f t="shared" si="4"/>
        <v>1413</v>
      </c>
      <c r="G124" s="40" t="s">
        <v>164</v>
      </c>
      <c r="H124" s="43">
        <v>254321</v>
      </c>
      <c r="I124" s="43">
        <v>127175.4</v>
      </c>
      <c r="J124" s="43">
        <v>381496.4</v>
      </c>
      <c r="K124" s="43">
        <v>381496.4</v>
      </c>
      <c r="L124" s="43">
        <v>381496.4</v>
      </c>
      <c r="M124" s="43">
        <v>381496.4</v>
      </c>
      <c r="N124" s="43">
        <v>341183.09</v>
      </c>
      <c r="O124" s="44">
        <f t="shared" si="3"/>
        <v>0</v>
      </c>
    </row>
    <row r="125" spans="1:15" ht="11.25">
      <c r="A125" s="51"/>
      <c r="B125" s="51"/>
      <c r="C125" s="51"/>
      <c r="D125" s="51"/>
      <c r="E125" s="49"/>
      <c r="F125" s="49" t="str">
        <f t="shared" si="4"/>
        <v>1421</v>
      </c>
      <c r="G125" s="40" t="s">
        <v>165</v>
      </c>
      <c r="H125" s="43">
        <v>82019.25</v>
      </c>
      <c r="I125" s="43">
        <v>66443.64</v>
      </c>
      <c r="J125" s="43">
        <v>148462.89</v>
      </c>
      <c r="K125" s="43">
        <v>148462.89</v>
      </c>
      <c r="L125" s="43">
        <v>148462.89</v>
      </c>
      <c r="M125" s="43">
        <v>148462.89</v>
      </c>
      <c r="N125" s="43">
        <v>127984.05</v>
      </c>
      <c r="O125" s="44">
        <f t="shared" si="3"/>
        <v>0</v>
      </c>
    </row>
    <row r="126" spans="1:15" ht="11.25">
      <c r="A126" s="51"/>
      <c r="B126" s="51"/>
      <c r="C126" s="51"/>
      <c r="D126" s="51"/>
      <c r="E126" s="49"/>
      <c r="F126" s="49" t="str">
        <f t="shared" si="4"/>
        <v>2111</v>
      </c>
      <c r="G126" s="40" t="s">
        <v>192</v>
      </c>
      <c r="H126" s="43"/>
      <c r="I126" s="43">
        <v>4180</v>
      </c>
      <c r="J126" s="43">
        <v>4180</v>
      </c>
      <c r="K126" s="43">
        <v>4180</v>
      </c>
      <c r="L126" s="43">
        <v>4180</v>
      </c>
      <c r="M126" s="43">
        <v>4180</v>
      </c>
      <c r="N126" s="43">
        <v>4180</v>
      </c>
      <c r="O126" s="44">
        <f t="shared" si="3"/>
        <v>0</v>
      </c>
    </row>
    <row r="127" spans="1:15" ht="11.25">
      <c r="A127" s="51"/>
      <c r="B127" s="51"/>
      <c r="C127" s="51"/>
      <c r="D127" s="51"/>
      <c r="E127" s="51"/>
      <c r="F127" s="49" t="str">
        <f t="shared" si="4"/>
        <v>2121</v>
      </c>
      <c r="G127" s="40" t="s">
        <v>166</v>
      </c>
      <c r="H127" s="43"/>
      <c r="I127" s="43">
        <v>20873.29</v>
      </c>
      <c r="J127" s="43">
        <v>20873.29</v>
      </c>
      <c r="K127" s="43">
        <v>20873.29</v>
      </c>
      <c r="L127" s="43">
        <v>20873.29</v>
      </c>
      <c r="M127" s="43">
        <v>20873.29</v>
      </c>
      <c r="N127" s="43">
        <v>20873.29</v>
      </c>
      <c r="O127" s="44">
        <f t="shared" si="3"/>
        <v>0</v>
      </c>
    </row>
    <row r="128" spans="1:15" ht="11.25">
      <c r="A128" s="51"/>
      <c r="B128" s="51"/>
      <c r="C128" s="51"/>
      <c r="D128" s="51"/>
      <c r="E128" s="51"/>
      <c r="F128" s="49" t="str">
        <f t="shared" si="4"/>
        <v>2612</v>
      </c>
      <c r="G128" s="40" t="s">
        <v>167</v>
      </c>
      <c r="H128" s="43">
        <v>24034</v>
      </c>
      <c r="I128" s="43">
        <v>15123.01</v>
      </c>
      <c r="J128" s="43">
        <v>39157.01</v>
      </c>
      <c r="K128" s="43">
        <v>39157.01</v>
      </c>
      <c r="L128" s="43">
        <v>39157.01</v>
      </c>
      <c r="M128" s="43">
        <v>39157.01</v>
      </c>
      <c r="N128" s="43">
        <v>39157.01</v>
      </c>
      <c r="O128" s="44">
        <f t="shared" si="3"/>
        <v>0</v>
      </c>
    </row>
    <row r="129" spans="1:15" ht="11.25">
      <c r="A129" s="51"/>
      <c r="B129" s="51"/>
      <c r="C129" s="51"/>
      <c r="D129" s="51"/>
      <c r="E129" s="49"/>
      <c r="F129" s="49" t="str">
        <f t="shared" si="4"/>
        <v>3141</v>
      </c>
      <c r="G129" s="40" t="s">
        <v>196</v>
      </c>
      <c r="H129" s="43">
        <v>12000</v>
      </c>
      <c r="I129" s="43">
        <v>-5390</v>
      </c>
      <c r="J129" s="43">
        <v>6610</v>
      </c>
      <c r="K129" s="43">
        <v>6610</v>
      </c>
      <c r="L129" s="43">
        <v>6610</v>
      </c>
      <c r="M129" s="43">
        <v>6610</v>
      </c>
      <c r="N129" s="43">
        <v>6610</v>
      </c>
      <c r="O129" s="44">
        <f t="shared" si="3"/>
        <v>0</v>
      </c>
    </row>
    <row r="130" spans="1:15" ht="11.25">
      <c r="A130" s="51"/>
      <c r="B130" s="51"/>
      <c r="C130" s="49"/>
      <c r="D130" s="51"/>
      <c r="E130" s="51"/>
      <c r="F130" s="49" t="str">
        <f t="shared" si="4"/>
        <v>3152</v>
      </c>
      <c r="G130" s="40" t="s">
        <v>168</v>
      </c>
      <c r="H130" s="43">
        <v>15000</v>
      </c>
      <c r="I130" s="43">
        <v>-15000</v>
      </c>
      <c r="J130" s="43"/>
      <c r="K130" s="43"/>
      <c r="L130" s="43"/>
      <c r="M130" s="43"/>
      <c r="N130" s="43"/>
      <c r="O130" s="44">
        <f t="shared" si="3"/>
        <v>0</v>
      </c>
    </row>
    <row r="131" spans="1:15" ht="11.25">
      <c r="A131" s="51"/>
      <c r="B131" s="51"/>
      <c r="C131" s="49"/>
      <c r="D131" s="49"/>
      <c r="E131" s="51"/>
      <c r="F131" s="49" t="str">
        <f t="shared" si="4"/>
        <v>3451</v>
      </c>
      <c r="G131" s="40" t="s">
        <v>171</v>
      </c>
      <c r="H131" s="43">
        <v>8120</v>
      </c>
      <c r="I131" s="43">
        <v>-2136.26</v>
      </c>
      <c r="J131" s="43">
        <v>5983.74</v>
      </c>
      <c r="K131" s="43">
        <v>5983.74</v>
      </c>
      <c r="L131" s="43">
        <v>5983.74</v>
      </c>
      <c r="M131" s="43">
        <v>5983.74</v>
      </c>
      <c r="N131" s="43">
        <v>5983.74</v>
      </c>
      <c r="O131" s="44">
        <f t="shared" si="3"/>
        <v>0</v>
      </c>
    </row>
    <row r="132" spans="1:15" ht="11.25">
      <c r="A132" s="51"/>
      <c r="B132" s="51"/>
      <c r="C132" s="51"/>
      <c r="D132" s="51"/>
      <c r="E132" s="51"/>
      <c r="F132" s="49" t="str">
        <f t="shared" si="4"/>
        <v>3531</v>
      </c>
      <c r="G132" s="40" t="s">
        <v>173</v>
      </c>
      <c r="H132" s="43"/>
      <c r="I132" s="43">
        <v>12260.42</v>
      </c>
      <c r="J132" s="43">
        <v>12260.42</v>
      </c>
      <c r="K132" s="43">
        <v>12260.42</v>
      </c>
      <c r="L132" s="43">
        <v>12260.42</v>
      </c>
      <c r="M132" s="43">
        <v>12260.42</v>
      </c>
      <c r="N132" s="43">
        <v>12260.42</v>
      </c>
      <c r="O132" s="44">
        <f t="shared" si="3"/>
        <v>0</v>
      </c>
    </row>
    <row r="133" spans="1:15" ht="11.25">
      <c r="A133" s="51"/>
      <c r="B133" s="51"/>
      <c r="C133" s="51"/>
      <c r="D133" s="51"/>
      <c r="E133" s="49"/>
      <c r="F133" s="49" t="str">
        <f t="shared" si="4"/>
        <v>3551</v>
      </c>
      <c r="G133" s="40" t="s">
        <v>174</v>
      </c>
      <c r="H133" s="43">
        <v>17000</v>
      </c>
      <c r="I133" s="43">
        <v>17209.52</v>
      </c>
      <c r="J133" s="43">
        <v>34209.52</v>
      </c>
      <c r="K133" s="43">
        <v>34209.52</v>
      </c>
      <c r="L133" s="43">
        <v>34209.52</v>
      </c>
      <c r="M133" s="43">
        <v>34209.52</v>
      </c>
      <c r="N133" s="43">
        <v>34209.52</v>
      </c>
      <c r="O133" s="44">
        <f aca="true" t="shared" si="5" ref="O133:O142">+J133-L133</f>
        <v>0</v>
      </c>
    </row>
    <row r="134" spans="1:15" ht="11.25">
      <c r="A134" s="51"/>
      <c r="B134" s="51"/>
      <c r="C134" s="51"/>
      <c r="D134" s="51"/>
      <c r="E134" s="51"/>
      <c r="F134" s="49" t="str">
        <f t="shared" si="4"/>
        <v>3721</v>
      </c>
      <c r="G134" s="40" t="s">
        <v>175</v>
      </c>
      <c r="H134" s="43"/>
      <c r="I134" s="43">
        <v>1090</v>
      </c>
      <c r="J134" s="43">
        <v>1090</v>
      </c>
      <c r="K134" s="43">
        <v>1090</v>
      </c>
      <c r="L134" s="43">
        <v>1090</v>
      </c>
      <c r="M134" s="43">
        <v>1090</v>
      </c>
      <c r="N134" s="43">
        <v>1090</v>
      </c>
      <c r="O134" s="44">
        <f t="shared" si="5"/>
        <v>0</v>
      </c>
    </row>
    <row r="135" spans="1:15" ht="11.25">
      <c r="A135" s="51"/>
      <c r="B135" s="51"/>
      <c r="C135" s="51"/>
      <c r="D135" s="51"/>
      <c r="E135" s="51"/>
      <c r="F135" s="49" t="str">
        <f t="shared" si="4"/>
        <v>3751</v>
      </c>
      <c r="G135" s="40" t="s">
        <v>176</v>
      </c>
      <c r="H135" s="43">
        <v>15000</v>
      </c>
      <c r="I135" s="43">
        <v>-11139.4</v>
      </c>
      <c r="J135" s="43">
        <v>3860.6</v>
      </c>
      <c r="K135" s="43">
        <v>3860.6</v>
      </c>
      <c r="L135" s="43">
        <v>3860.6</v>
      </c>
      <c r="M135" s="43">
        <v>3860.6</v>
      </c>
      <c r="N135" s="43">
        <v>3860.6</v>
      </c>
      <c r="O135" s="44">
        <f t="shared" si="5"/>
        <v>0</v>
      </c>
    </row>
    <row r="136" spans="1:15" ht="11.25">
      <c r="A136" s="51"/>
      <c r="B136" s="51"/>
      <c r="C136" s="51"/>
      <c r="D136" s="51"/>
      <c r="E136" s="49"/>
      <c r="F136" s="49" t="str">
        <f t="shared" si="4"/>
        <v>3791</v>
      </c>
      <c r="G136" s="40" t="s">
        <v>177</v>
      </c>
      <c r="H136" s="43">
        <v>3500</v>
      </c>
      <c r="I136" s="43">
        <v>482</v>
      </c>
      <c r="J136" s="43">
        <v>3982</v>
      </c>
      <c r="K136" s="43">
        <v>3982</v>
      </c>
      <c r="L136" s="43">
        <v>3982</v>
      </c>
      <c r="M136" s="43">
        <v>3982</v>
      </c>
      <c r="N136" s="43">
        <v>3982</v>
      </c>
      <c r="O136" s="44">
        <f t="shared" si="5"/>
        <v>0</v>
      </c>
    </row>
    <row r="137" spans="1:15" ht="11.25">
      <c r="A137" s="51"/>
      <c r="B137" s="51"/>
      <c r="C137" s="51"/>
      <c r="D137" s="51"/>
      <c r="E137" s="51"/>
      <c r="F137" s="49" t="str">
        <f t="shared" si="4"/>
        <v>3852</v>
      </c>
      <c r="G137" s="40" t="s">
        <v>178</v>
      </c>
      <c r="H137" s="43">
        <v>5000</v>
      </c>
      <c r="I137" s="43">
        <v>-5000</v>
      </c>
      <c r="J137" s="43"/>
      <c r="K137" s="43"/>
      <c r="L137" s="43"/>
      <c r="M137" s="43"/>
      <c r="N137" s="43"/>
      <c r="O137" s="44">
        <f t="shared" si="5"/>
        <v>0</v>
      </c>
    </row>
    <row r="138" spans="1:15" ht="11.25">
      <c r="A138" s="51"/>
      <c r="B138" s="51"/>
      <c r="C138" s="51"/>
      <c r="D138" s="51"/>
      <c r="E138" s="51"/>
      <c r="F138" s="49" t="str">
        <f t="shared" si="4"/>
        <v>3921</v>
      </c>
      <c r="G138" s="40" t="s">
        <v>180</v>
      </c>
      <c r="H138" s="43">
        <v>3000</v>
      </c>
      <c r="I138" s="43">
        <v>63832</v>
      </c>
      <c r="J138" s="43">
        <v>66832</v>
      </c>
      <c r="K138" s="43">
        <v>66832</v>
      </c>
      <c r="L138" s="43">
        <v>66832</v>
      </c>
      <c r="M138" s="43">
        <v>66832</v>
      </c>
      <c r="N138" s="43">
        <v>66832</v>
      </c>
      <c r="O138" s="44">
        <f t="shared" si="5"/>
        <v>0</v>
      </c>
    </row>
    <row r="139" spans="1:15" ht="11.25">
      <c r="A139" s="51"/>
      <c r="B139" s="51"/>
      <c r="C139" s="51"/>
      <c r="D139" s="51"/>
      <c r="E139" s="51"/>
      <c r="F139" s="49" t="str">
        <f t="shared" si="4"/>
        <v>3981</v>
      </c>
      <c r="G139" s="40" t="s">
        <v>181</v>
      </c>
      <c r="H139" s="43">
        <v>51204.07</v>
      </c>
      <c r="I139" s="43">
        <v>-3239.07</v>
      </c>
      <c r="J139" s="43">
        <v>47965</v>
      </c>
      <c r="K139" s="43">
        <v>47965</v>
      </c>
      <c r="L139" s="43">
        <v>47965</v>
      </c>
      <c r="M139" s="43">
        <v>47965</v>
      </c>
      <c r="N139" s="43">
        <v>42116</v>
      </c>
      <c r="O139" s="44">
        <f t="shared" si="5"/>
        <v>0</v>
      </c>
    </row>
    <row r="140" spans="1:15" ht="11.25">
      <c r="A140" s="51"/>
      <c r="B140" s="51"/>
      <c r="C140" s="51"/>
      <c r="D140" s="51"/>
      <c r="E140" s="49" t="str">
        <f>+MID(G140,8,1)</f>
        <v>2</v>
      </c>
      <c r="F140" s="51"/>
      <c r="G140" s="40" t="s">
        <v>185</v>
      </c>
      <c r="H140" s="41"/>
      <c r="I140" s="41">
        <v>23899</v>
      </c>
      <c r="J140" s="41">
        <v>23899</v>
      </c>
      <c r="K140" s="41">
        <v>23899</v>
      </c>
      <c r="L140" s="41">
        <v>23899</v>
      </c>
      <c r="M140" s="41">
        <v>23899</v>
      </c>
      <c r="N140" s="41">
        <v>23899</v>
      </c>
      <c r="O140" s="41">
        <f t="shared" si="5"/>
        <v>0</v>
      </c>
    </row>
    <row r="141" spans="1:15" ht="11.25">
      <c r="A141" s="51"/>
      <c r="B141" s="51"/>
      <c r="C141" s="51"/>
      <c r="D141" s="51"/>
      <c r="E141" s="51"/>
      <c r="F141" s="49" t="str">
        <f t="shared" si="4"/>
        <v>5111</v>
      </c>
      <c r="G141" s="40" t="s">
        <v>186</v>
      </c>
      <c r="H141" s="43"/>
      <c r="I141" s="43">
        <v>999</v>
      </c>
      <c r="J141" s="43">
        <v>999</v>
      </c>
      <c r="K141" s="43">
        <v>999</v>
      </c>
      <c r="L141" s="43">
        <v>999</v>
      </c>
      <c r="M141" s="43">
        <v>999</v>
      </c>
      <c r="N141" s="43">
        <v>999</v>
      </c>
      <c r="O141" s="44">
        <f t="shared" si="5"/>
        <v>0</v>
      </c>
    </row>
    <row r="142" spans="1:15" ht="11.25">
      <c r="A142" s="51"/>
      <c r="B142" s="51"/>
      <c r="C142" s="51"/>
      <c r="D142" s="51"/>
      <c r="E142" s="51"/>
      <c r="F142" s="49" t="str">
        <f t="shared" si="4"/>
        <v>5151</v>
      </c>
      <c r="G142" s="40" t="s">
        <v>206</v>
      </c>
      <c r="H142" s="43"/>
      <c r="I142" s="43">
        <v>22900</v>
      </c>
      <c r="J142" s="43">
        <v>22900</v>
      </c>
      <c r="K142" s="43">
        <v>22900</v>
      </c>
      <c r="L142" s="43">
        <v>22900</v>
      </c>
      <c r="M142" s="43">
        <v>22900</v>
      </c>
      <c r="N142" s="43">
        <v>22900</v>
      </c>
      <c r="O142" s="44">
        <f t="shared" si="5"/>
        <v>0</v>
      </c>
    </row>
  </sheetData>
  <sheetProtection/>
  <protectedRanges>
    <protectedRange sqref="H3:O3" name="Rango1_2"/>
  </protectedRanges>
  <mergeCells count="1">
    <mergeCell ref="A1:O1"/>
  </mergeCells>
  <dataValidations count="15">
    <dataValidation allowBlank="1" showInputMessage="1" showErrorMessage="1" prompt="Para el llenado de este formato se debe utilizar la Clasificación por Tipo de Gasto aprobado por el CONAC identificando el ejercicio presupuestal de gasto corriente, gasto de capital y el de amortización de la deuda y disminución de pasivos..." sqref="E2"/>
    <dataValidation allowBlank="1" showInputMessage="1" showErrorMessage="1" prompt="Modificado menos devengado" sqref="O2"/>
    <dataValidation allowBlank="1" showInputMessage="1" showErrorMessage="1" prompt="Clasificación Programática de acuerdo al emitido por el CONAC (DOF 8-ago-13). Letra y número." sqref="B2"/>
    <dataValidation allowBlank="1" showInputMessage="1" showErrorMessage="1" prompt="Es el momento que refleja la cancelación total o parcial de las obligaciones de pago, que se concreta mediante el desembolso de efectivo o cualquier otro medio de pago." sqref="N2"/>
    <dataValidation allowBlank="1" showInputMessage="1" showErrorMessage="1" prompt="En esta columna deben registrarse los &quot;cargos&quot; del ejercido. Este momento refleja la emisión de una cuenta por liquidar certificada o documento equivalente (solicitud de pago) debidamente aprobado por la autoridad competente." sqref="M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L2"/>
    <dataValidation allowBlank="1" showInputMessage="1" showErrorMessage="1" prompt="En esta columna deben registrarse los &quot;cargos&quot; del comprometido. Éste momento contable del gasto refleja la aprobación por autoridad competente de un acto administrativo, u otro instrumento jurídico que formaliza una relación jurídica..." sqref="K2"/>
    <dataValidation allowBlank="1" showInputMessage="1" showErrorMessage="1" prompt="Es el momento que refleja la asignación presupuestaria que resulta de incorporar; en su caso, las adecuaciones presupuestarias al presupuesto aprobado." sqref="J2"/>
    <dataValidation allowBlank="1" showInputMessage="1" showErrorMessage="1" prompt="Refleja las asignaciones presupuestarias anuales comprometidas en el Presupuesto de Egresos." sqref="H2"/>
    <dataValidation allowBlank="1" showInputMessage="1" showErrorMessage="1" prompt="Se refiere al nombre que se asigna a cada uno de los desagregados que se señalan." sqref="G2"/>
    <dataValidation allowBlank="1" showInputMessage="1" showErrorMessage="1" prompt="De acuerdo al Clasificador por objeto del gasto (capítulo, concepto; partida genérica y especifica), publicadas en el DOF el 22 de diciembre de 2014. A cuatro digitos." sqref="F2"/>
    <dataValidation allowBlank="1" showInputMessage="1" showErrorMessage="1" prompt="Clasificador por Fuentes de Financiamiento de acuerdo al emitido por el CONAC (DOF 2-ene-13). A un dígito." sqref="C2"/>
    <dataValidation allowBlank="1" showInputMessage="1" showErrorMessage="1" prompt="De acuerdo a la Clasificación Administrativa, publicada en el DOF del 7 de julio de 2011. A cuatro dígitos. Además incluir la UR, separado por guion (CA - UR)." sqref="D2"/>
    <dataValidation allowBlank="1" showInputMessage="1" showErrorMessage="1" prompt="Refleja las modificaciones realizadas al Presupuesto Aprobado" sqref="I2"/>
    <dataValidation allowBlank="1" showInputMessage="1" showErrorMessage="1" prompt="De acuerdo al Clasificador Funcional del Gasto (finalidad, función y subfunción); publicado en el DOF del 27 de diciembre de 2010. A tres dígitos" sqref="A2"/>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75"/>
  <sheetViews>
    <sheetView zoomScalePageLayoutView="0" workbookViewId="0" topLeftCell="A1">
      <selection activeCell="B2" sqref="B2"/>
    </sheetView>
  </sheetViews>
  <sheetFormatPr defaultColWidth="12" defaultRowHeight="11.25"/>
  <cols>
    <col min="2" max="2" width="73.33203125" style="0" customWidth="1"/>
    <col min="3" max="3" width="15.33203125" style="0" customWidth="1"/>
    <col min="4" max="4" width="17.16015625" style="0" customWidth="1"/>
    <col min="5" max="5" width="22.33203125" style="0" customWidth="1"/>
    <col min="6" max="6" width="23.83203125" style="0" customWidth="1"/>
    <col min="7" max="7" width="20.5" style="0" customWidth="1"/>
    <col min="8" max="8" width="19.33203125" style="0" customWidth="1"/>
  </cols>
  <sheetData>
    <row r="1" spans="1:8" ht="62.25" customHeight="1">
      <c r="A1" s="52" t="s">
        <v>213</v>
      </c>
      <c r="B1" s="53"/>
      <c r="C1" s="53"/>
      <c r="D1" s="53"/>
      <c r="E1" s="53"/>
      <c r="F1" s="53"/>
      <c r="G1" s="53"/>
      <c r="H1" s="54"/>
    </row>
    <row r="2" spans="1:8" ht="45">
      <c r="A2" s="55" t="s">
        <v>3</v>
      </c>
      <c r="B2" s="55" t="s">
        <v>4</v>
      </c>
      <c r="C2" s="57" t="s">
        <v>5</v>
      </c>
      <c r="D2" s="57" t="s">
        <v>131</v>
      </c>
      <c r="E2" s="57" t="s">
        <v>6</v>
      </c>
      <c r="F2" s="57" t="s">
        <v>8</v>
      </c>
      <c r="G2" s="57" t="s">
        <v>10</v>
      </c>
      <c r="H2" s="57" t="s">
        <v>11</v>
      </c>
    </row>
    <row r="3" spans="1:8" ht="11.25">
      <c r="A3" s="9">
        <v>900001</v>
      </c>
      <c r="B3" s="3" t="s">
        <v>12</v>
      </c>
      <c r="C3" s="41">
        <v>9489442</v>
      </c>
      <c r="D3" s="41">
        <v>1840048</v>
      </c>
      <c r="E3" s="41">
        <v>11329490</v>
      </c>
      <c r="F3" s="41">
        <v>11306731.44</v>
      </c>
      <c r="G3" s="41">
        <v>11089228.34</v>
      </c>
      <c r="H3" s="41">
        <v>22758.56</v>
      </c>
    </row>
    <row r="4" spans="1:8" ht="11.25">
      <c r="A4" s="10">
        <v>1000</v>
      </c>
      <c r="B4" s="11" t="s">
        <v>59</v>
      </c>
      <c r="C4" s="41">
        <v>7613039.89</v>
      </c>
      <c r="D4" s="41">
        <v>1480617.32</v>
      </c>
      <c r="E4" s="41">
        <v>9093657.21</v>
      </c>
      <c r="F4" s="41">
        <v>9091722.69</v>
      </c>
      <c r="G4" s="41">
        <v>8907791.9</v>
      </c>
      <c r="H4" s="41">
        <v>1934.52</v>
      </c>
    </row>
    <row r="5" spans="1:8" ht="11.25">
      <c r="A5" s="10">
        <v>1100</v>
      </c>
      <c r="B5" s="11" t="s">
        <v>60</v>
      </c>
      <c r="C5" s="43">
        <v>5612343.27</v>
      </c>
      <c r="D5" s="43">
        <v>695520.95</v>
      </c>
      <c r="E5" s="43">
        <v>6307864.22</v>
      </c>
      <c r="F5" s="43">
        <v>6307413.43</v>
      </c>
      <c r="G5" s="43">
        <v>6307413.43</v>
      </c>
      <c r="H5" s="44">
        <v>450.79</v>
      </c>
    </row>
    <row r="6" spans="1:8" ht="11.25">
      <c r="A6" s="10">
        <v>1200</v>
      </c>
      <c r="B6" s="11" t="s">
        <v>61</v>
      </c>
      <c r="C6" s="43">
        <v>13674</v>
      </c>
      <c r="D6" s="43">
        <v>109788.57</v>
      </c>
      <c r="E6" s="43">
        <v>123462.57</v>
      </c>
      <c r="F6" s="43">
        <v>123462.57</v>
      </c>
      <c r="G6" s="43">
        <v>123462.57</v>
      </c>
      <c r="H6" s="44"/>
    </row>
    <row r="7" spans="1:8" ht="11.25">
      <c r="A7" s="10">
        <v>1300</v>
      </c>
      <c r="B7" s="11" t="s">
        <v>62</v>
      </c>
      <c r="C7" s="43">
        <v>960935.37</v>
      </c>
      <c r="D7" s="43">
        <v>148729.77</v>
      </c>
      <c r="E7" s="43">
        <v>1109665.14</v>
      </c>
      <c r="F7" s="43">
        <v>1108542.72</v>
      </c>
      <c r="G7" s="43">
        <v>1108542.72</v>
      </c>
      <c r="H7" s="44">
        <v>1122.42</v>
      </c>
    </row>
    <row r="8" spans="1:8" ht="11.25">
      <c r="A8" s="10">
        <v>1400</v>
      </c>
      <c r="B8" s="11" t="s">
        <v>63</v>
      </c>
      <c r="C8" s="43">
        <v>1006087.25</v>
      </c>
      <c r="D8" s="43">
        <v>540778.03</v>
      </c>
      <c r="E8" s="43">
        <v>1546865.28</v>
      </c>
      <c r="F8" s="43">
        <v>1546503.97</v>
      </c>
      <c r="G8" s="43">
        <v>1362573.18</v>
      </c>
      <c r="H8" s="44">
        <v>361.31</v>
      </c>
    </row>
    <row r="9" spans="1:8" ht="11.25">
      <c r="A9" s="10">
        <v>1500</v>
      </c>
      <c r="B9" s="11" t="s">
        <v>64</v>
      </c>
      <c r="C9" s="43">
        <v>20000</v>
      </c>
      <c r="D9" s="43">
        <v>-14200</v>
      </c>
      <c r="E9" s="43">
        <v>5800</v>
      </c>
      <c r="F9" s="43">
        <v>5800</v>
      </c>
      <c r="G9" s="43">
        <v>5800</v>
      </c>
      <c r="H9" s="44"/>
    </row>
    <row r="10" spans="1:8" ht="11.25">
      <c r="A10" s="10">
        <v>1600</v>
      </c>
      <c r="B10" s="11" t="s">
        <v>65</v>
      </c>
      <c r="C10" s="58"/>
      <c r="D10" s="43"/>
      <c r="E10" s="43"/>
      <c r="F10" s="43"/>
      <c r="G10" s="43"/>
      <c r="H10" s="44"/>
    </row>
    <row r="11" spans="1:8" ht="11.25">
      <c r="A11" s="10">
        <v>1700</v>
      </c>
      <c r="B11" s="11" t="s">
        <v>66</v>
      </c>
      <c r="C11" s="43"/>
      <c r="D11" s="43"/>
      <c r="E11" s="43"/>
      <c r="F11" s="43"/>
      <c r="G11" s="43"/>
      <c r="H11" s="44"/>
    </row>
    <row r="12" spans="1:8" ht="11.25">
      <c r="A12" s="10">
        <v>2000</v>
      </c>
      <c r="B12" s="11" t="s">
        <v>67</v>
      </c>
      <c r="C12" s="41">
        <v>65634</v>
      </c>
      <c r="D12" s="41">
        <v>288189.72</v>
      </c>
      <c r="E12" s="41">
        <v>353823.72</v>
      </c>
      <c r="F12" s="41">
        <v>347155.91</v>
      </c>
      <c r="G12" s="41">
        <v>338925.6</v>
      </c>
      <c r="H12" s="41">
        <v>6667.81</v>
      </c>
    </row>
    <row r="13" spans="1:8" ht="11.25">
      <c r="A13" s="10">
        <v>2100</v>
      </c>
      <c r="B13" s="11" t="s">
        <v>68</v>
      </c>
      <c r="C13" s="43"/>
      <c r="D13" s="43">
        <v>205532.7</v>
      </c>
      <c r="E13" s="43">
        <v>205532.7</v>
      </c>
      <c r="F13" s="43">
        <v>198864.89</v>
      </c>
      <c r="G13" s="43">
        <v>190634.58</v>
      </c>
      <c r="H13" s="44">
        <v>6667.81</v>
      </c>
    </row>
    <row r="14" spans="1:8" ht="11.25">
      <c r="A14" s="10">
        <v>2200</v>
      </c>
      <c r="B14" s="11" t="s">
        <v>69</v>
      </c>
      <c r="C14" s="43"/>
      <c r="D14" s="43"/>
      <c r="E14" s="43"/>
      <c r="F14" s="43"/>
      <c r="G14" s="43"/>
      <c r="H14" s="44"/>
    </row>
    <row r="15" spans="1:8" ht="11.25">
      <c r="A15" s="10">
        <v>2300</v>
      </c>
      <c r="B15" s="11" t="s">
        <v>70</v>
      </c>
      <c r="C15" s="43"/>
      <c r="D15" s="43"/>
      <c r="E15" s="43"/>
      <c r="F15" s="43"/>
      <c r="G15" s="43"/>
      <c r="H15" s="44"/>
    </row>
    <row r="16" spans="1:8" ht="11.25">
      <c r="A16" s="10">
        <v>2400</v>
      </c>
      <c r="B16" s="11" t="s">
        <v>71</v>
      </c>
      <c r="C16" s="43"/>
      <c r="D16" s="43"/>
      <c r="E16" s="43"/>
      <c r="F16" s="58"/>
      <c r="G16" s="58"/>
      <c r="H16" s="44"/>
    </row>
    <row r="17" spans="1:8" ht="11.25">
      <c r="A17" s="10">
        <v>2500</v>
      </c>
      <c r="B17" s="11" t="s">
        <v>72</v>
      </c>
      <c r="C17" s="43"/>
      <c r="D17" s="43">
        <v>435.55</v>
      </c>
      <c r="E17" s="43">
        <v>435.55</v>
      </c>
      <c r="F17" s="43">
        <v>435.55</v>
      </c>
      <c r="G17" s="43">
        <v>435.55</v>
      </c>
      <c r="H17" s="44"/>
    </row>
    <row r="18" spans="1:8" ht="11.25">
      <c r="A18" s="10">
        <v>2600</v>
      </c>
      <c r="B18" s="11" t="s">
        <v>73</v>
      </c>
      <c r="C18" s="43">
        <v>65634</v>
      </c>
      <c r="D18" s="43">
        <v>81132.23</v>
      </c>
      <c r="E18" s="43">
        <v>146766.23</v>
      </c>
      <c r="F18" s="43">
        <v>146766.23</v>
      </c>
      <c r="G18" s="43">
        <v>146766.23</v>
      </c>
      <c r="H18" s="44"/>
    </row>
    <row r="19" spans="1:8" ht="11.25">
      <c r="A19" s="10">
        <v>2700</v>
      </c>
      <c r="B19" s="11" t="s">
        <v>74</v>
      </c>
      <c r="C19" s="43"/>
      <c r="D19" s="43">
        <v>1089.24</v>
      </c>
      <c r="E19" s="43">
        <v>1089.24</v>
      </c>
      <c r="F19" s="43">
        <v>1089.24</v>
      </c>
      <c r="G19" s="43">
        <v>1089.24</v>
      </c>
      <c r="H19" s="44"/>
    </row>
    <row r="20" spans="1:8" ht="11.25">
      <c r="A20" s="10">
        <v>2800</v>
      </c>
      <c r="B20" s="11" t="s">
        <v>75</v>
      </c>
      <c r="C20" s="43"/>
      <c r="D20" s="43"/>
      <c r="E20" s="43"/>
      <c r="F20" s="43"/>
      <c r="G20" s="43"/>
      <c r="H20" s="44"/>
    </row>
    <row r="21" spans="1:8" ht="11.25">
      <c r="A21" s="10">
        <v>2900</v>
      </c>
      <c r="B21" s="11" t="s">
        <v>76</v>
      </c>
      <c r="C21" s="43"/>
      <c r="D21" s="43"/>
      <c r="E21" s="43"/>
      <c r="F21" s="43"/>
      <c r="G21" s="43"/>
      <c r="H21" s="44"/>
    </row>
    <row r="22" spans="1:8" ht="11.25">
      <c r="A22" s="10">
        <v>3000</v>
      </c>
      <c r="B22" s="11" t="s">
        <v>77</v>
      </c>
      <c r="C22" s="41">
        <v>1810768.11</v>
      </c>
      <c r="D22" s="41">
        <v>6645.4</v>
      </c>
      <c r="E22" s="41">
        <v>1817413.51</v>
      </c>
      <c r="F22" s="41">
        <v>1803257.28</v>
      </c>
      <c r="G22" s="41">
        <v>1777915.28</v>
      </c>
      <c r="H22" s="41">
        <v>14156.23</v>
      </c>
    </row>
    <row r="23" spans="1:8" ht="11.25">
      <c r="A23" s="10">
        <v>3100</v>
      </c>
      <c r="B23" s="11" t="s">
        <v>78</v>
      </c>
      <c r="C23" s="43">
        <v>159724</v>
      </c>
      <c r="D23" s="43">
        <v>-48821.54</v>
      </c>
      <c r="E23" s="43">
        <v>110902.46</v>
      </c>
      <c r="F23" s="43">
        <v>110902.46</v>
      </c>
      <c r="G23" s="43">
        <v>103736.46</v>
      </c>
      <c r="H23" s="44"/>
    </row>
    <row r="24" spans="1:8" ht="11.25">
      <c r="A24" s="10">
        <v>3200</v>
      </c>
      <c r="B24" s="11" t="s">
        <v>79</v>
      </c>
      <c r="C24" s="43"/>
      <c r="D24" s="43"/>
      <c r="E24" s="43"/>
      <c r="F24" s="43"/>
      <c r="G24" s="43"/>
      <c r="H24" s="44"/>
    </row>
    <row r="25" spans="1:8" ht="11.25">
      <c r="A25" s="10">
        <v>3300</v>
      </c>
      <c r="B25" s="11" t="s">
        <v>80</v>
      </c>
      <c r="C25" s="43">
        <v>1191936.86</v>
      </c>
      <c r="D25" s="43">
        <v>13585.14</v>
      </c>
      <c r="E25" s="43">
        <v>1205522</v>
      </c>
      <c r="F25" s="43">
        <v>1205522</v>
      </c>
      <c r="G25" s="43">
        <v>1205522</v>
      </c>
      <c r="H25" s="44"/>
    </row>
    <row r="26" spans="1:8" ht="11.25">
      <c r="A26" s="10">
        <v>3400</v>
      </c>
      <c r="B26" s="11" t="s">
        <v>81</v>
      </c>
      <c r="C26" s="43">
        <v>44828.19</v>
      </c>
      <c r="D26" s="43">
        <v>-14403.58</v>
      </c>
      <c r="E26" s="43">
        <v>30424.61</v>
      </c>
      <c r="F26" s="43">
        <v>29799.62</v>
      </c>
      <c r="G26" s="43">
        <v>29799.62</v>
      </c>
      <c r="H26" s="44">
        <v>624.99</v>
      </c>
    </row>
    <row r="27" spans="1:8" ht="11.25">
      <c r="A27" s="10">
        <v>3500</v>
      </c>
      <c r="B27" s="11" t="s">
        <v>82</v>
      </c>
      <c r="C27" s="43">
        <v>118140</v>
      </c>
      <c r="D27" s="43">
        <v>10091.99</v>
      </c>
      <c r="E27" s="43">
        <v>128231.99</v>
      </c>
      <c r="F27" s="43">
        <v>128231.99</v>
      </c>
      <c r="G27" s="43">
        <v>128231.99</v>
      </c>
      <c r="H27" s="44"/>
    </row>
    <row r="28" spans="1:8" ht="11.25">
      <c r="A28" s="10">
        <v>3600</v>
      </c>
      <c r="B28" s="11" t="s">
        <v>83</v>
      </c>
      <c r="C28" s="43">
        <v>3000</v>
      </c>
      <c r="D28" s="43">
        <v>-3000</v>
      </c>
      <c r="E28" s="43"/>
      <c r="F28" s="43"/>
      <c r="G28" s="43"/>
      <c r="H28" s="44"/>
    </row>
    <row r="29" spans="1:8" ht="11.25">
      <c r="A29" s="10">
        <v>3700</v>
      </c>
      <c r="B29" s="11" t="s">
        <v>84</v>
      </c>
      <c r="C29" s="43">
        <v>64200</v>
      </c>
      <c r="D29" s="43">
        <v>-17739.65</v>
      </c>
      <c r="E29" s="43">
        <v>46460.35</v>
      </c>
      <c r="F29" s="58">
        <v>44122.21</v>
      </c>
      <c r="G29" s="58">
        <v>44122.21</v>
      </c>
      <c r="H29" s="44">
        <v>2338.14</v>
      </c>
    </row>
    <row r="30" spans="1:8" ht="11.25">
      <c r="A30" s="10">
        <v>3800</v>
      </c>
      <c r="B30" s="11" t="s">
        <v>85</v>
      </c>
      <c r="C30" s="43">
        <v>65500</v>
      </c>
      <c r="D30" s="43">
        <v>15866.6</v>
      </c>
      <c r="E30" s="43">
        <v>81366.6</v>
      </c>
      <c r="F30" s="43">
        <v>70888.44</v>
      </c>
      <c r="G30" s="43">
        <v>70888.44</v>
      </c>
      <c r="H30" s="44">
        <v>10478.16</v>
      </c>
    </row>
    <row r="31" spans="1:8" ht="11.25">
      <c r="A31" s="10">
        <v>3900</v>
      </c>
      <c r="B31" s="11" t="s">
        <v>86</v>
      </c>
      <c r="C31" s="43">
        <v>163439.06</v>
      </c>
      <c r="D31" s="43">
        <v>51066.44</v>
      </c>
      <c r="E31" s="43">
        <v>214505.5</v>
      </c>
      <c r="F31" s="43">
        <v>213790.56</v>
      </c>
      <c r="G31" s="43">
        <v>195614.56</v>
      </c>
      <c r="H31" s="44">
        <v>714.94</v>
      </c>
    </row>
    <row r="32" spans="1:8" ht="11.25">
      <c r="A32" s="10">
        <v>4000</v>
      </c>
      <c r="B32" s="11" t="s">
        <v>87</v>
      </c>
      <c r="C32" s="43"/>
      <c r="D32" s="41"/>
      <c r="E32" s="41"/>
      <c r="F32" s="41"/>
      <c r="G32" s="41"/>
      <c r="H32" s="41"/>
    </row>
    <row r="33" spans="1:8" ht="11.25">
      <c r="A33" s="10">
        <v>4100</v>
      </c>
      <c r="B33" s="11" t="s">
        <v>88</v>
      </c>
      <c r="C33" s="41"/>
      <c r="D33" s="41"/>
      <c r="E33" s="41"/>
      <c r="F33" s="41"/>
      <c r="G33" s="41"/>
      <c r="H33" s="41"/>
    </row>
    <row r="34" spans="1:8" ht="11.25">
      <c r="A34" s="10">
        <v>4200</v>
      </c>
      <c r="B34" s="11" t="s">
        <v>89</v>
      </c>
      <c r="C34" s="41"/>
      <c r="D34" s="41"/>
      <c r="E34" s="41"/>
      <c r="F34" s="41"/>
      <c r="G34" s="41"/>
      <c r="H34" s="41"/>
    </row>
    <row r="35" spans="1:8" ht="11.25">
      <c r="A35" s="10">
        <v>4300</v>
      </c>
      <c r="B35" s="11" t="s">
        <v>90</v>
      </c>
      <c r="C35" s="41"/>
      <c r="D35" s="41"/>
      <c r="E35" s="41"/>
      <c r="F35" s="41"/>
      <c r="G35" s="41"/>
      <c r="H35" s="41"/>
    </row>
    <row r="36" spans="1:8" ht="11.25">
      <c r="A36" s="10">
        <v>4400</v>
      </c>
      <c r="B36" s="11" t="s">
        <v>91</v>
      </c>
      <c r="C36" s="41"/>
      <c r="D36" s="41"/>
      <c r="E36" s="41"/>
      <c r="F36" s="41"/>
      <c r="G36" s="41"/>
      <c r="H36" s="41"/>
    </row>
    <row r="37" spans="1:8" ht="11.25">
      <c r="A37" s="10">
        <v>4500</v>
      </c>
      <c r="B37" s="11" t="s">
        <v>92</v>
      </c>
      <c r="C37" s="41"/>
      <c r="D37" s="41"/>
      <c r="E37" s="41"/>
      <c r="F37" s="41"/>
      <c r="G37" s="43"/>
      <c r="H37" s="41"/>
    </row>
    <row r="38" spans="1:8" ht="11.25">
      <c r="A38" s="10">
        <v>4600</v>
      </c>
      <c r="B38" s="11" t="s">
        <v>93</v>
      </c>
      <c r="C38" s="41"/>
      <c r="D38" s="41"/>
      <c r="E38" s="41"/>
      <c r="F38" s="41"/>
      <c r="G38" s="41"/>
      <c r="H38" s="41"/>
    </row>
    <row r="39" spans="1:8" ht="11.25">
      <c r="A39" s="10">
        <v>4700</v>
      </c>
      <c r="B39" s="11" t="s">
        <v>94</v>
      </c>
      <c r="C39" s="41"/>
      <c r="D39" s="41"/>
      <c r="E39" s="41"/>
      <c r="F39" s="41"/>
      <c r="G39" s="41"/>
      <c r="H39" s="41"/>
    </row>
    <row r="40" spans="1:8" ht="11.25">
      <c r="A40" s="10">
        <v>4800</v>
      </c>
      <c r="B40" s="11" t="s">
        <v>95</v>
      </c>
      <c r="C40" s="41"/>
      <c r="D40" s="41"/>
      <c r="E40" s="59"/>
      <c r="F40" s="41"/>
      <c r="G40" s="41"/>
      <c r="H40" s="41"/>
    </row>
    <row r="41" spans="1:8" ht="11.25">
      <c r="A41" s="10">
        <v>4900</v>
      </c>
      <c r="B41" s="11" t="s">
        <v>96</v>
      </c>
      <c r="C41" s="41"/>
      <c r="D41" s="41"/>
      <c r="E41" s="42"/>
      <c r="F41" s="41"/>
      <c r="G41" s="41"/>
      <c r="H41" s="41"/>
    </row>
    <row r="42" spans="1:8" ht="11.25">
      <c r="A42" s="10">
        <v>5000</v>
      </c>
      <c r="B42" s="11" t="s">
        <v>97</v>
      </c>
      <c r="C42" s="41"/>
      <c r="D42" s="41">
        <v>64595.56</v>
      </c>
      <c r="E42" s="41">
        <v>64595.56</v>
      </c>
      <c r="F42" s="41">
        <v>64595.56</v>
      </c>
      <c r="G42" s="41">
        <v>64595.56</v>
      </c>
      <c r="H42" s="41"/>
    </row>
    <row r="43" spans="1:8" ht="11.25">
      <c r="A43" s="10">
        <v>5100</v>
      </c>
      <c r="B43" s="11" t="s">
        <v>98</v>
      </c>
      <c r="C43" s="43"/>
      <c r="D43" s="43">
        <v>64595.56</v>
      </c>
      <c r="E43" s="43">
        <v>64595.56</v>
      </c>
      <c r="F43" s="43">
        <v>64595.56</v>
      </c>
      <c r="G43" s="43">
        <v>64595.56</v>
      </c>
      <c r="H43" s="44"/>
    </row>
    <row r="44" spans="1:8" ht="11.25">
      <c r="A44" s="10">
        <v>5200</v>
      </c>
      <c r="B44" s="11" t="s">
        <v>99</v>
      </c>
      <c r="C44" s="41"/>
      <c r="D44" s="41"/>
      <c r="E44" s="41"/>
      <c r="F44" s="41"/>
      <c r="G44" s="41"/>
      <c r="H44" s="41"/>
    </row>
    <row r="45" spans="1:8" ht="11.25">
      <c r="A45" s="10">
        <v>5300</v>
      </c>
      <c r="B45" s="11" t="s">
        <v>100</v>
      </c>
      <c r="C45" s="41"/>
      <c r="D45" s="41"/>
      <c r="E45" s="41"/>
      <c r="F45" s="41"/>
      <c r="G45" s="41"/>
      <c r="H45" s="41"/>
    </row>
    <row r="46" spans="1:8" ht="11.25">
      <c r="A46" s="10">
        <v>5400</v>
      </c>
      <c r="B46" s="11" t="s">
        <v>101</v>
      </c>
      <c r="C46" s="41"/>
      <c r="D46" s="41"/>
      <c r="E46" s="41"/>
      <c r="F46" s="41"/>
      <c r="G46" s="41"/>
      <c r="H46" s="41"/>
    </row>
    <row r="47" spans="1:8" ht="11.25">
      <c r="A47" s="10">
        <v>5500</v>
      </c>
      <c r="B47" s="11" t="s">
        <v>102</v>
      </c>
      <c r="C47" s="41"/>
      <c r="D47" s="41"/>
      <c r="E47" s="41"/>
      <c r="F47" s="41"/>
      <c r="G47" s="41"/>
      <c r="H47" s="41"/>
    </row>
    <row r="48" spans="1:8" ht="11.25">
      <c r="A48" s="10">
        <v>5600</v>
      </c>
      <c r="B48" s="11" t="s">
        <v>103</v>
      </c>
      <c r="C48" s="41"/>
      <c r="D48" s="41"/>
      <c r="E48" s="41"/>
      <c r="F48" s="41"/>
      <c r="G48" s="41"/>
      <c r="H48" s="41"/>
    </row>
    <row r="49" spans="1:8" ht="11.25">
      <c r="A49" s="10">
        <v>5700</v>
      </c>
      <c r="B49" s="11" t="s">
        <v>104</v>
      </c>
      <c r="C49" s="41"/>
      <c r="D49" s="41"/>
      <c r="E49" s="41"/>
      <c r="F49" s="41"/>
      <c r="G49" s="41"/>
      <c r="H49" s="41"/>
    </row>
    <row r="50" spans="1:8" ht="11.25">
      <c r="A50" s="10">
        <v>5800</v>
      </c>
      <c r="B50" s="11" t="s">
        <v>105</v>
      </c>
      <c r="C50" s="41"/>
      <c r="D50" s="41"/>
      <c r="E50" s="41"/>
      <c r="F50" s="41"/>
      <c r="G50" s="41"/>
      <c r="H50" s="41"/>
    </row>
    <row r="51" spans="1:8" ht="11.25">
      <c r="A51" s="10">
        <v>5900</v>
      </c>
      <c r="B51" s="11" t="s">
        <v>106</v>
      </c>
      <c r="C51" s="41"/>
      <c r="D51" s="41"/>
      <c r="E51" s="41"/>
      <c r="F51" s="41"/>
      <c r="G51" s="41"/>
      <c r="H51" s="41"/>
    </row>
    <row r="52" spans="1:8" ht="11.25">
      <c r="A52" s="10">
        <v>6000</v>
      </c>
      <c r="B52" s="11" t="s">
        <v>129</v>
      </c>
      <c r="C52" s="41"/>
      <c r="D52" s="41"/>
      <c r="E52" s="41"/>
      <c r="F52" s="41"/>
      <c r="G52" s="41"/>
      <c r="H52" s="41"/>
    </row>
    <row r="53" spans="1:8" ht="11.25">
      <c r="A53" s="10">
        <v>6100</v>
      </c>
      <c r="B53" s="11" t="s">
        <v>107</v>
      </c>
      <c r="C53" s="41"/>
      <c r="D53" s="41"/>
      <c r="E53" s="41"/>
      <c r="F53" s="41"/>
      <c r="G53" s="41"/>
      <c r="H53" s="41"/>
    </row>
    <row r="54" spans="1:8" ht="11.25">
      <c r="A54" s="10">
        <v>6200</v>
      </c>
      <c r="B54" s="11" t="s">
        <v>108</v>
      </c>
      <c r="C54" s="41"/>
      <c r="D54" s="41"/>
      <c r="E54" s="41"/>
      <c r="F54" s="41"/>
      <c r="G54" s="41"/>
      <c r="H54" s="41"/>
    </row>
    <row r="55" spans="1:8" ht="11.25">
      <c r="A55" s="10">
        <v>6300</v>
      </c>
      <c r="B55" s="11" t="s">
        <v>109</v>
      </c>
      <c r="C55" s="41"/>
      <c r="D55" s="41"/>
      <c r="E55" s="41"/>
      <c r="F55" s="41"/>
      <c r="G55" s="41"/>
      <c r="H55" s="41"/>
    </row>
    <row r="56" spans="1:8" ht="11.25">
      <c r="A56" s="10">
        <v>7000</v>
      </c>
      <c r="B56" s="11" t="s">
        <v>110</v>
      </c>
      <c r="C56" s="41"/>
      <c r="D56" s="41"/>
      <c r="E56" s="41"/>
      <c r="F56" s="41"/>
      <c r="G56" s="41"/>
      <c r="H56" s="41"/>
    </row>
    <row r="57" spans="1:8" ht="11.25">
      <c r="A57" s="10">
        <v>7100</v>
      </c>
      <c r="B57" s="11" t="s">
        <v>111</v>
      </c>
      <c r="C57" s="41"/>
      <c r="D57" s="41"/>
      <c r="E57" s="41"/>
      <c r="F57" s="41"/>
      <c r="G57" s="41"/>
      <c r="H57" s="41"/>
    </row>
    <row r="58" spans="1:8" ht="11.25">
      <c r="A58" s="10">
        <v>7200</v>
      </c>
      <c r="B58" s="11" t="s">
        <v>112</v>
      </c>
      <c r="C58" s="41"/>
      <c r="D58" s="41"/>
      <c r="E58" s="41"/>
      <c r="F58" s="41"/>
      <c r="G58" s="41"/>
      <c r="H58" s="41"/>
    </row>
    <row r="59" spans="1:8" ht="11.25">
      <c r="A59" s="10">
        <v>7300</v>
      </c>
      <c r="B59" s="11" t="s">
        <v>113</v>
      </c>
      <c r="C59" s="41"/>
      <c r="D59" s="41"/>
      <c r="E59" s="41"/>
      <c r="F59" s="41"/>
      <c r="G59" s="41"/>
      <c r="H59" s="41"/>
    </row>
    <row r="60" spans="1:8" ht="11.25">
      <c r="A60" s="10">
        <v>7400</v>
      </c>
      <c r="B60" s="11" t="s">
        <v>114</v>
      </c>
      <c r="C60" s="41"/>
      <c r="D60" s="41"/>
      <c r="E60" s="41"/>
      <c r="F60" s="41"/>
      <c r="G60" s="41"/>
      <c r="H60" s="41"/>
    </row>
    <row r="61" spans="1:8" ht="11.25">
      <c r="A61" s="10">
        <v>7500</v>
      </c>
      <c r="B61" s="11" t="s">
        <v>115</v>
      </c>
      <c r="C61" s="41"/>
      <c r="D61" s="41"/>
      <c r="E61" s="41"/>
      <c r="F61" s="41"/>
      <c r="G61" s="41"/>
      <c r="H61" s="41"/>
    </row>
    <row r="62" spans="1:8" ht="11.25">
      <c r="A62" s="10">
        <v>7600</v>
      </c>
      <c r="B62" s="11" t="s">
        <v>116</v>
      </c>
      <c r="C62" s="41"/>
      <c r="D62" s="41"/>
      <c r="E62" s="41"/>
      <c r="F62" s="41"/>
      <c r="G62" s="41"/>
      <c r="H62" s="41"/>
    </row>
    <row r="63" spans="1:8" ht="11.25">
      <c r="A63" s="10">
        <v>7900</v>
      </c>
      <c r="B63" s="11" t="s">
        <v>117</v>
      </c>
      <c r="C63" s="41"/>
      <c r="D63" s="41"/>
      <c r="E63" s="41"/>
      <c r="F63" s="41"/>
      <c r="G63" s="41"/>
      <c r="H63" s="41"/>
    </row>
    <row r="64" spans="1:8" ht="11.25">
      <c r="A64" s="10">
        <v>8000</v>
      </c>
      <c r="B64" s="11" t="s">
        <v>118</v>
      </c>
      <c r="C64" s="41"/>
      <c r="D64" s="41"/>
      <c r="E64" s="41"/>
      <c r="F64" s="41"/>
      <c r="G64" s="41"/>
      <c r="H64" s="41"/>
    </row>
    <row r="65" spans="1:8" ht="11.25">
      <c r="A65" s="10">
        <v>8100</v>
      </c>
      <c r="B65" s="11" t="s">
        <v>119</v>
      </c>
      <c r="C65" s="41"/>
      <c r="D65" s="41"/>
      <c r="E65" s="41"/>
      <c r="F65" s="41"/>
      <c r="G65" s="41"/>
      <c r="H65" s="41"/>
    </row>
    <row r="66" spans="1:8" ht="11.25">
      <c r="A66" s="10">
        <v>8300</v>
      </c>
      <c r="B66" s="11" t="s">
        <v>120</v>
      </c>
      <c r="C66" s="41"/>
      <c r="D66" s="41"/>
      <c r="E66" s="41"/>
      <c r="F66" s="41"/>
      <c r="G66" s="41"/>
      <c r="H66" s="41"/>
    </row>
    <row r="67" spans="1:8" ht="11.25">
      <c r="A67" s="10">
        <v>8500</v>
      </c>
      <c r="B67" s="11" t="s">
        <v>121</v>
      </c>
      <c r="C67" s="41"/>
      <c r="D67" s="41"/>
      <c r="E67" s="41"/>
      <c r="F67" s="41"/>
      <c r="G67" s="41"/>
      <c r="H67" s="41"/>
    </row>
    <row r="68" spans="1:8" ht="11.25">
      <c r="A68" s="10">
        <v>9000</v>
      </c>
      <c r="B68" s="11" t="s">
        <v>130</v>
      </c>
      <c r="C68" s="41"/>
      <c r="D68" s="41"/>
      <c r="E68" s="41"/>
      <c r="F68" s="41"/>
      <c r="G68" s="41"/>
      <c r="H68" s="41"/>
    </row>
    <row r="69" spans="1:8" ht="11.25">
      <c r="A69" s="10">
        <v>9100</v>
      </c>
      <c r="B69" s="11" t="s">
        <v>122</v>
      </c>
      <c r="C69" s="41"/>
      <c r="D69" s="41"/>
      <c r="E69" s="41"/>
      <c r="F69" s="41"/>
      <c r="G69" s="41"/>
      <c r="H69" s="41"/>
    </row>
    <row r="70" spans="1:8" ht="11.25">
      <c r="A70" s="10">
        <v>9200</v>
      </c>
      <c r="B70" s="11" t="s">
        <v>123</v>
      </c>
      <c r="C70" s="41"/>
      <c r="D70" s="41"/>
      <c r="E70" s="41"/>
      <c r="F70" s="41"/>
      <c r="G70" s="41"/>
      <c r="H70" s="41"/>
    </row>
    <row r="71" spans="1:8" ht="11.25">
      <c r="A71" s="10">
        <v>9300</v>
      </c>
      <c r="B71" s="11" t="s">
        <v>124</v>
      </c>
      <c r="C71" s="41"/>
      <c r="D71" s="41"/>
      <c r="E71" s="41"/>
      <c r="F71" s="41"/>
      <c r="G71" s="41"/>
      <c r="H71" s="41"/>
    </row>
    <row r="72" spans="1:8" ht="11.25">
      <c r="A72" s="10">
        <v>9400</v>
      </c>
      <c r="B72" s="11" t="s">
        <v>125</v>
      </c>
      <c r="C72" s="41"/>
      <c r="D72" s="41"/>
      <c r="E72" s="41"/>
      <c r="F72" s="41"/>
      <c r="G72" s="41"/>
      <c r="H72" s="41"/>
    </row>
    <row r="73" spans="1:8" ht="11.25">
      <c r="A73" s="10">
        <v>9500</v>
      </c>
      <c r="B73" s="11" t="s">
        <v>126</v>
      </c>
      <c r="C73" s="41"/>
      <c r="D73" s="41"/>
      <c r="E73" s="41"/>
      <c r="F73" s="41"/>
      <c r="G73" s="41"/>
      <c r="H73" s="41"/>
    </row>
    <row r="74" spans="1:8" ht="11.25">
      <c r="A74" s="10">
        <v>9600</v>
      </c>
      <c r="B74" s="11" t="s">
        <v>127</v>
      </c>
      <c r="C74" s="41"/>
      <c r="D74" s="41"/>
      <c r="E74" s="41"/>
      <c r="F74" s="41"/>
      <c r="G74" s="41"/>
      <c r="H74" s="41"/>
    </row>
    <row r="75" spans="1:8" ht="13.5">
      <c r="A75" s="12">
        <v>9900</v>
      </c>
      <c r="B75" s="13" t="s">
        <v>128</v>
      </c>
      <c r="C75" s="60"/>
      <c r="D75" s="60"/>
      <c r="E75" s="60"/>
      <c r="F75" s="60"/>
      <c r="G75" s="60"/>
      <c r="H75" s="41"/>
    </row>
  </sheetData>
  <sheetProtection/>
  <protectedRanges>
    <protectedRange sqref="C3:H3" name="Rango1_2"/>
  </protectedRanges>
  <mergeCells count="1">
    <mergeCell ref="A1:H1"/>
  </mergeCells>
  <dataValidations count="8">
    <dataValidation allowBlank="1" showInputMessage="1" showErrorMessage="1" prompt="Para el llenado de este formato se debe utilizar a nivel de Capítulo y Concepto el Clasificador por Objeto del Gasto aprobado por el CONAC." sqref="A2"/>
    <dataValidation allowBlank="1" showInputMessage="1" showErrorMessage="1" prompt="Modificado menos Devengado" sqref="H2"/>
    <dataValidation allowBlank="1" showInputMessage="1" showErrorMessage="1" prompt="Es el momento que refleja la cancelación total o parcial de las obligaciones de pago, que se concreta mediante el desembolso de efectivo o cualquier otro medio de pago." sqref="G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dataValidation allowBlank="1" showInputMessage="1" showErrorMessage="1" prompt="Es el momento que refleja la asignación presupuestaria que resulta de incorporar; en su caso, las adecuaciones presupuestarias al presupuesto aprobado." sqref="E2"/>
    <dataValidation allowBlank="1" showInputMessage="1" showErrorMessage="1" prompt="Refleja las asignaciones presupuestarias anuales comprometidas en el Presupuesto de Egresos." sqref="C2"/>
    <dataValidation allowBlank="1" showInputMessage="1" showErrorMessage="1" prompt="Se refiere al nombre que se asigna a cada uno de los desagregados que se señalan." sqref="B2"/>
    <dataValidation allowBlank="1" showInputMessage="1" showErrorMessage="1" prompt="Refleja las modificaciones realizadas al Presupuesto Aprobado" sqref="D2"/>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C16" sqref="C16"/>
    </sheetView>
  </sheetViews>
  <sheetFormatPr defaultColWidth="12" defaultRowHeight="11.25"/>
  <cols>
    <col min="2" max="2" width="47.83203125" style="0" customWidth="1"/>
    <col min="3" max="3" width="17.33203125" style="0" customWidth="1"/>
    <col min="4" max="4" width="19.83203125" style="0" customWidth="1"/>
    <col min="5" max="5" width="20.66015625" style="0" customWidth="1"/>
    <col min="6" max="6" width="22.16015625" style="0" customWidth="1"/>
    <col min="7" max="7" width="18.5" style="0" customWidth="1"/>
    <col min="8" max="8" width="23.16015625" style="0" customWidth="1"/>
  </cols>
  <sheetData>
    <row r="1" spans="1:8" ht="69" customHeight="1">
      <c r="A1" s="52" t="s">
        <v>214</v>
      </c>
      <c r="B1" s="53"/>
      <c r="C1" s="53"/>
      <c r="D1" s="53"/>
      <c r="E1" s="53"/>
      <c r="F1" s="53"/>
      <c r="G1" s="53"/>
      <c r="H1" s="54"/>
    </row>
    <row r="2" spans="1:8" ht="45">
      <c r="A2" s="55" t="s">
        <v>16</v>
      </c>
      <c r="B2" s="55" t="s">
        <v>4</v>
      </c>
      <c r="C2" s="57" t="s">
        <v>5</v>
      </c>
      <c r="D2" s="57" t="s">
        <v>131</v>
      </c>
      <c r="E2" s="57" t="s">
        <v>6</v>
      </c>
      <c r="F2" s="57" t="s">
        <v>8</v>
      </c>
      <c r="G2" s="57" t="s">
        <v>10</v>
      </c>
      <c r="H2" s="57" t="s">
        <v>11</v>
      </c>
    </row>
    <row r="3" spans="1:8" ht="11.25">
      <c r="A3" s="2">
        <v>900001</v>
      </c>
      <c r="B3" s="3" t="s">
        <v>12</v>
      </c>
      <c r="C3" s="41">
        <f aca="true" t="shared" si="0" ref="C3:H3">SUM(C4:C8)</f>
        <v>9489442</v>
      </c>
      <c r="D3" s="41">
        <f t="shared" si="0"/>
        <v>1840048</v>
      </c>
      <c r="E3" s="41">
        <f t="shared" si="0"/>
        <v>11329490</v>
      </c>
      <c r="F3" s="41">
        <f t="shared" si="0"/>
        <v>11306731.440000001</v>
      </c>
      <c r="G3" s="41">
        <f t="shared" si="0"/>
        <v>11089228.34</v>
      </c>
      <c r="H3" s="41">
        <f t="shared" si="0"/>
        <v>22758.56</v>
      </c>
    </row>
    <row r="4" spans="1:8" ht="11.25">
      <c r="A4" s="14">
        <v>1</v>
      </c>
      <c r="B4" s="15" t="s">
        <v>14</v>
      </c>
      <c r="C4" s="44">
        <v>9489442</v>
      </c>
      <c r="D4" s="44">
        <v>1775452.44</v>
      </c>
      <c r="E4" s="44">
        <v>11264894.44</v>
      </c>
      <c r="F4" s="44">
        <v>11242135.88</v>
      </c>
      <c r="G4" s="44">
        <v>11024632.78</v>
      </c>
      <c r="H4" s="44">
        <v>22758.56</v>
      </c>
    </row>
    <row r="5" spans="1:8" ht="11.25">
      <c r="A5" s="14">
        <v>2</v>
      </c>
      <c r="B5" s="15" t="s">
        <v>15</v>
      </c>
      <c r="C5" s="44"/>
      <c r="D5" s="44">
        <v>64595.56</v>
      </c>
      <c r="E5" s="44">
        <v>64595.56</v>
      </c>
      <c r="F5" s="44">
        <v>64595.56</v>
      </c>
      <c r="G5" s="44">
        <v>64595.56</v>
      </c>
      <c r="H5" s="44"/>
    </row>
    <row r="6" spans="1:8" ht="11.25">
      <c r="A6" s="14">
        <v>3</v>
      </c>
      <c r="B6" s="15" t="s">
        <v>17</v>
      </c>
      <c r="C6" s="44"/>
      <c r="D6" s="44"/>
      <c r="E6" s="44"/>
      <c r="F6" s="44"/>
      <c r="G6" s="43"/>
      <c r="H6" s="44"/>
    </row>
    <row r="7" spans="1:8" ht="11.25">
      <c r="A7" s="14">
        <v>4</v>
      </c>
      <c r="B7" s="15" t="s">
        <v>132</v>
      </c>
      <c r="C7" s="44"/>
      <c r="D7" s="44"/>
      <c r="E7" s="44"/>
      <c r="F7" s="44"/>
      <c r="G7" s="44"/>
      <c r="H7" s="44"/>
    </row>
    <row r="8" spans="1:8" ht="11.25">
      <c r="A8" s="16">
        <v>5</v>
      </c>
      <c r="B8" s="17" t="s">
        <v>119</v>
      </c>
      <c r="C8" s="44"/>
      <c r="D8" s="44"/>
      <c r="E8" s="44"/>
      <c r="F8" s="44"/>
      <c r="G8" s="44"/>
      <c r="H8" s="44"/>
    </row>
  </sheetData>
  <sheetProtection/>
  <protectedRanges>
    <protectedRange sqref="C3:H3" name="Rango1_2"/>
  </protectedRanges>
  <mergeCells count="1">
    <mergeCell ref="A1:H1"/>
  </mergeCells>
  <dataValidations count="8">
    <dataValidation allowBlank="1" showInputMessage="1" showErrorMessage="1" prompt="Para el llenado de este formato se debe utilizar la Clasificación por Tipo de Gasto aprobado por el CONAC identificando el ejercicio presupuestal de gasto corriente, gasto de capital y el de amortización de la deuda y disminución de pasivos..." sqref="A2"/>
    <dataValidation allowBlank="1" showInputMessage="1" showErrorMessage="1" prompt="Refleja las modificaciones realizadas al Presupuesto Aprobado" sqref="D2"/>
    <dataValidation allowBlank="1" showInputMessage="1" showErrorMessage="1" prompt="Se refiere al nombre que se asigna a cada uno de los desagregados que se señalan." sqref="B2"/>
    <dataValidation allowBlank="1" showInputMessage="1" showErrorMessage="1" prompt="Refleja las asignaciones presupuestarias anuales comprometidas en el Presupuesto de Egresos." sqref="C2"/>
    <dataValidation allowBlank="1" showInputMessage="1" showErrorMessage="1" prompt="Es el momento que refleja la asignación presupuestaria que resulta de incorporar; en su caso, las adecuaciones presupuestarias al presupuesto aprobado." sqref="E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dataValidation allowBlank="1" showInputMessage="1" showErrorMessage="1" prompt="Es el momento que refleja la cancelación total o parcial de las obligaciones de pago, que se concreta mediante el desembolso de efectivo o cualquier otro medio de pago." sqref="G2"/>
    <dataValidation allowBlank="1" showInputMessage="1" showErrorMessage="1" prompt="Modificado menos devengado" sqref="H2"/>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B7" sqref="B7"/>
    </sheetView>
  </sheetViews>
  <sheetFormatPr defaultColWidth="12" defaultRowHeight="11.25"/>
  <cols>
    <col min="2" max="2" width="55.33203125" style="0" customWidth="1"/>
    <col min="3" max="3" width="20.16015625" style="0" customWidth="1"/>
    <col min="4" max="4" width="19.5" style="0" customWidth="1"/>
    <col min="5" max="5" width="17.66015625" style="0" customWidth="1"/>
    <col min="6" max="6" width="26.5" style="0" customWidth="1"/>
    <col min="7" max="7" width="15.5" style="0" customWidth="1"/>
    <col min="8" max="8" width="23.33203125" style="0" customWidth="1"/>
  </cols>
  <sheetData>
    <row r="1" spans="1:8" ht="52.5" customHeight="1">
      <c r="A1" s="52" t="s">
        <v>215</v>
      </c>
      <c r="B1" s="53"/>
      <c r="C1" s="53"/>
      <c r="D1" s="53"/>
      <c r="E1" s="53"/>
      <c r="F1" s="53"/>
      <c r="G1" s="53"/>
      <c r="H1" s="54"/>
    </row>
    <row r="2" spans="1:8" ht="45">
      <c r="A2" s="55" t="s">
        <v>0</v>
      </c>
      <c r="B2" s="55" t="s">
        <v>4</v>
      </c>
      <c r="C2" s="57" t="s">
        <v>5</v>
      </c>
      <c r="D2" s="57" t="s">
        <v>131</v>
      </c>
      <c r="E2" s="57" t="s">
        <v>6</v>
      </c>
      <c r="F2" s="57" t="s">
        <v>8</v>
      </c>
      <c r="G2" s="57" t="s">
        <v>10</v>
      </c>
      <c r="H2" s="57" t="s">
        <v>11</v>
      </c>
    </row>
    <row r="3" spans="1:8" ht="11.25">
      <c r="A3" s="2">
        <v>900001</v>
      </c>
      <c r="B3" s="4" t="s">
        <v>12</v>
      </c>
      <c r="C3" s="41">
        <v>9489442</v>
      </c>
      <c r="D3" s="41">
        <v>1840048</v>
      </c>
      <c r="E3" s="41">
        <v>11329490</v>
      </c>
      <c r="F3" s="41">
        <v>11306731.440000001</v>
      </c>
      <c r="G3" s="41">
        <v>11089228.34</v>
      </c>
      <c r="H3" s="41">
        <f>+E3-F3</f>
        <v>22758.55999999866</v>
      </c>
    </row>
    <row r="4" spans="1:8" ht="11.25">
      <c r="A4" s="18">
        <v>1</v>
      </c>
      <c r="B4" s="19" t="s">
        <v>32</v>
      </c>
      <c r="C4" s="41">
        <v>9489442</v>
      </c>
      <c r="D4" s="41">
        <v>1840048</v>
      </c>
      <c r="E4" s="41">
        <v>11329490</v>
      </c>
      <c r="F4" s="41">
        <v>11306731.440000001</v>
      </c>
      <c r="G4" s="41">
        <v>11089228.34</v>
      </c>
      <c r="H4" s="41">
        <f>+E4-F4</f>
        <v>22758.55999999866</v>
      </c>
    </row>
    <row r="5" spans="1:8" ht="11.25">
      <c r="A5" s="20">
        <v>11</v>
      </c>
      <c r="B5" s="21" t="s">
        <v>134</v>
      </c>
      <c r="C5" s="41"/>
      <c r="D5" s="41"/>
      <c r="E5" s="41"/>
      <c r="F5" s="41"/>
      <c r="G5" s="41"/>
      <c r="H5" s="41"/>
    </row>
    <row r="6" spans="1:8" ht="11.25">
      <c r="A6" s="20">
        <v>12</v>
      </c>
      <c r="B6" s="21" t="s">
        <v>33</v>
      </c>
      <c r="C6" s="41"/>
      <c r="D6" s="41"/>
      <c r="E6" s="41"/>
      <c r="F6" s="41"/>
      <c r="G6" s="41"/>
      <c r="H6" s="41"/>
    </row>
    <row r="7" spans="1:8" ht="11.25">
      <c r="A7" s="20">
        <v>13</v>
      </c>
      <c r="B7" s="21" t="s">
        <v>135</v>
      </c>
      <c r="C7" s="41"/>
      <c r="D7" s="41"/>
      <c r="E7" s="41"/>
      <c r="F7" s="42"/>
      <c r="G7" s="42"/>
      <c r="H7" s="41"/>
    </row>
    <row r="8" spans="1:8" ht="11.25">
      <c r="A8" s="20">
        <v>14</v>
      </c>
      <c r="B8" s="21" t="s">
        <v>18</v>
      </c>
      <c r="C8" s="41"/>
      <c r="D8" s="41"/>
      <c r="E8" s="41"/>
      <c r="F8" s="41"/>
      <c r="G8" s="41"/>
      <c r="H8" s="41"/>
    </row>
    <row r="9" spans="1:8" ht="11.25">
      <c r="A9" s="20">
        <v>15</v>
      </c>
      <c r="B9" s="21" t="s">
        <v>39</v>
      </c>
      <c r="C9" s="41"/>
      <c r="D9" s="41"/>
      <c r="E9" s="41"/>
      <c r="F9" s="41"/>
      <c r="G9" s="41"/>
      <c r="H9" s="41"/>
    </row>
    <row r="10" spans="1:8" ht="11.25">
      <c r="A10" s="20">
        <v>16</v>
      </c>
      <c r="B10" s="21" t="s">
        <v>34</v>
      </c>
      <c r="C10" s="41"/>
      <c r="D10" s="41"/>
      <c r="E10" s="41"/>
      <c r="F10" s="41"/>
      <c r="G10" s="41"/>
      <c r="H10" s="41"/>
    </row>
    <row r="11" spans="1:8" ht="11.25">
      <c r="A11" s="20">
        <v>17</v>
      </c>
      <c r="B11" s="21" t="s">
        <v>136</v>
      </c>
      <c r="C11" s="41"/>
      <c r="D11" s="41"/>
      <c r="E11" s="41"/>
      <c r="F11" s="41"/>
      <c r="G11" s="41"/>
      <c r="H11" s="41"/>
    </row>
    <row r="12" spans="1:8" ht="11.25">
      <c r="A12" s="20">
        <v>18</v>
      </c>
      <c r="B12" s="21" t="s">
        <v>35</v>
      </c>
      <c r="C12" s="44">
        <v>9489442</v>
      </c>
      <c r="D12" s="44">
        <v>1840048</v>
      </c>
      <c r="E12" s="44">
        <v>11329490</v>
      </c>
      <c r="F12" s="43">
        <v>11306731.440000001</v>
      </c>
      <c r="G12" s="43">
        <v>11089228.34</v>
      </c>
      <c r="H12" s="44">
        <f>+E12-F12</f>
        <v>22758.55999999866</v>
      </c>
    </row>
    <row r="13" spans="1:8" ht="11.25">
      <c r="A13" s="18">
        <v>2</v>
      </c>
      <c r="B13" s="19" t="s">
        <v>36</v>
      </c>
      <c r="C13" s="41"/>
      <c r="D13" s="41"/>
      <c r="E13" s="41"/>
      <c r="F13" s="41"/>
      <c r="G13" s="41"/>
      <c r="H13" s="41"/>
    </row>
    <row r="14" spans="1:8" ht="11.25">
      <c r="A14" s="20">
        <v>21</v>
      </c>
      <c r="B14" s="21" t="s">
        <v>137</v>
      </c>
      <c r="C14" s="41"/>
      <c r="D14" s="41"/>
      <c r="E14" s="41"/>
      <c r="F14" s="41"/>
      <c r="G14" s="41"/>
      <c r="H14" s="41"/>
    </row>
    <row r="15" spans="1:8" ht="11.25">
      <c r="A15" s="20">
        <v>22</v>
      </c>
      <c r="B15" s="21" t="s">
        <v>47</v>
      </c>
      <c r="C15" s="41"/>
      <c r="D15" s="41"/>
      <c r="E15" s="41"/>
      <c r="F15" s="41"/>
      <c r="G15" s="41"/>
      <c r="H15" s="41"/>
    </row>
    <row r="16" spans="1:8" ht="11.25">
      <c r="A16" s="20">
        <v>23</v>
      </c>
      <c r="B16" s="21" t="s">
        <v>37</v>
      </c>
      <c r="C16" s="41"/>
      <c r="D16" s="41"/>
      <c r="E16" s="41"/>
      <c r="F16" s="41"/>
      <c r="G16" s="41"/>
      <c r="H16" s="41"/>
    </row>
    <row r="17" spans="1:8" ht="11.25">
      <c r="A17" s="20">
        <v>24</v>
      </c>
      <c r="B17" s="21" t="s">
        <v>138</v>
      </c>
      <c r="C17" s="41"/>
      <c r="D17" s="41"/>
      <c r="E17" s="41"/>
      <c r="F17" s="41"/>
      <c r="G17" s="41"/>
      <c r="H17" s="41"/>
    </row>
    <row r="18" spans="1:8" ht="11.25">
      <c r="A18" s="20">
        <v>25</v>
      </c>
      <c r="B18" s="21" t="s">
        <v>139</v>
      </c>
      <c r="C18" s="41"/>
      <c r="D18" s="41"/>
      <c r="E18" s="41"/>
      <c r="F18" s="41"/>
      <c r="G18" s="41"/>
      <c r="H18" s="41"/>
    </row>
    <row r="19" spans="1:8" ht="11.25">
      <c r="A19" s="20">
        <v>26</v>
      </c>
      <c r="B19" s="21" t="s">
        <v>140</v>
      </c>
      <c r="C19" s="41"/>
      <c r="D19" s="41"/>
      <c r="E19" s="41"/>
      <c r="F19" s="41"/>
      <c r="G19" s="41"/>
      <c r="H19" s="41"/>
    </row>
    <row r="20" spans="1:8" ht="11.25">
      <c r="A20" s="20">
        <v>27</v>
      </c>
      <c r="B20" s="21" t="s">
        <v>19</v>
      </c>
      <c r="C20" s="41"/>
      <c r="D20" s="41"/>
      <c r="E20" s="41"/>
      <c r="F20" s="41"/>
      <c r="G20" s="41"/>
      <c r="H20" s="41"/>
    </row>
    <row r="21" spans="1:8" ht="11.25">
      <c r="A21" s="18">
        <v>3</v>
      </c>
      <c r="B21" s="19" t="s">
        <v>141</v>
      </c>
      <c r="C21" s="41"/>
      <c r="D21" s="41"/>
      <c r="E21" s="41"/>
      <c r="F21" s="41"/>
      <c r="G21" s="41"/>
      <c r="H21" s="41"/>
    </row>
    <row r="22" spans="1:8" ht="11.25">
      <c r="A22" s="20">
        <v>31</v>
      </c>
      <c r="B22" s="21" t="s">
        <v>48</v>
      </c>
      <c r="C22" s="41"/>
      <c r="D22" s="41"/>
      <c r="E22" s="41"/>
      <c r="F22" s="41"/>
      <c r="G22" s="41"/>
      <c r="H22" s="41"/>
    </row>
    <row r="23" spans="1:8" ht="11.25">
      <c r="A23" s="20">
        <v>32</v>
      </c>
      <c r="B23" s="21" t="s">
        <v>40</v>
      </c>
      <c r="C23" s="41"/>
      <c r="D23" s="41"/>
      <c r="E23" s="41"/>
      <c r="F23" s="41"/>
      <c r="G23" s="41"/>
      <c r="H23" s="41"/>
    </row>
    <row r="24" spans="1:8" ht="11.25">
      <c r="A24" s="20">
        <v>33</v>
      </c>
      <c r="B24" s="21" t="s">
        <v>49</v>
      </c>
      <c r="C24" s="41"/>
      <c r="D24" s="41"/>
      <c r="E24" s="41"/>
      <c r="F24" s="41"/>
      <c r="G24" s="41"/>
      <c r="H24" s="41"/>
    </row>
    <row r="25" spans="1:8" ht="11.25">
      <c r="A25" s="20">
        <v>34</v>
      </c>
      <c r="B25" s="21" t="s">
        <v>142</v>
      </c>
      <c r="C25" s="41"/>
      <c r="D25" s="41"/>
      <c r="E25" s="41"/>
      <c r="F25" s="41"/>
      <c r="G25" s="41"/>
      <c r="H25" s="41"/>
    </row>
    <row r="26" spans="1:8" ht="11.25">
      <c r="A26" s="20">
        <v>35</v>
      </c>
      <c r="B26" s="21" t="s">
        <v>38</v>
      </c>
      <c r="C26" s="41"/>
      <c r="D26" s="41"/>
      <c r="E26" s="41"/>
      <c r="F26" s="41"/>
      <c r="G26" s="41"/>
      <c r="H26" s="41"/>
    </row>
    <row r="27" spans="1:8" ht="11.25">
      <c r="A27" s="20">
        <v>36</v>
      </c>
      <c r="B27" s="21" t="s">
        <v>20</v>
      </c>
      <c r="C27" s="41"/>
      <c r="D27" s="41"/>
      <c r="E27" s="41"/>
      <c r="F27" s="41"/>
      <c r="G27" s="41"/>
      <c r="H27" s="41"/>
    </row>
    <row r="28" spans="1:8" ht="11.25">
      <c r="A28" s="20">
        <v>37</v>
      </c>
      <c r="B28" s="21" t="s">
        <v>21</v>
      </c>
      <c r="C28" s="41"/>
      <c r="D28" s="41"/>
      <c r="E28" s="41"/>
      <c r="F28" s="41"/>
      <c r="G28" s="41"/>
      <c r="H28" s="41"/>
    </row>
    <row r="29" spans="1:8" ht="11.25">
      <c r="A29" s="20">
        <v>38</v>
      </c>
      <c r="B29" s="21" t="s">
        <v>143</v>
      </c>
      <c r="C29" s="41"/>
      <c r="D29" s="41"/>
      <c r="E29" s="41"/>
      <c r="F29" s="41"/>
      <c r="G29" s="41"/>
      <c r="H29" s="41"/>
    </row>
    <row r="30" spans="1:8" ht="11.25">
      <c r="A30" s="20">
        <v>39</v>
      </c>
      <c r="B30" s="21" t="s">
        <v>50</v>
      </c>
      <c r="C30" s="41"/>
      <c r="D30" s="41"/>
      <c r="E30" s="41"/>
      <c r="F30" s="41"/>
      <c r="G30" s="41"/>
      <c r="H30" s="41"/>
    </row>
    <row r="31" spans="1:8" ht="11.25">
      <c r="A31" s="18">
        <v>4</v>
      </c>
      <c r="B31" s="19" t="s">
        <v>51</v>
      </c>
      <c r="C31" s="41"/>
      <c r="D31" s="41"/>
      <c r="E31" s="41"/>
      <c r="F31" s="41"/>
      <c r="G31" s="41"/>
      <c r="H31" s="41"/>
    </row>
    <row r="32" spans="1:8" ht="22.5">
      <c r="A32" s="20">
        <v>41</v>
      </c>
      <c r="B32" s="21" t="s">
        <v>144</v>
      </c>
      <c r="C32" s="41"/>
      <c r="D32" s="41"/>
      <c r="E32" s="41"/>
      <c r="F32" s="41"/>
      <c r="G32" s="41"/>
      <c r="H32" s="41"/>
    </row>
    <row r="33" spans="1:8" ht="22.5">
      <c r="A33" s="20">
        <v>42</v>
      </c>
      <c r="B33" s="21" t="s">
        <v>41</v>
      </c>
      <c r="C33" s="41"/>
      <c r="D33" s="41"/>
      <c r="E33" s="41"/>
      <c r="F33" s="41"/>
      <c r="G33" s="41"/>
      <c r="H33" s="41"/>
    </row>
    <row r="34" spans="1:8" ht="11.25">
      <c r="A34" s="20">
        <v>43</v>
      </c>
      <c r="B34" s="21" t="s">
        <v>52</v>
      </c>
      <c r="C34" s="41"/>
      <c r="D34" s="41"/>
      <c r="E34" s="41"/>
      <c r="F34" s="41"/>
      <c r="G34" s="41"/>
      <c r="H34" s="41"/>
    </row>
    <row r="35" spans="1:8" ht="11.25">
      <c r="A35" s="22">
        <v>44</v>
      </c>
      <c r="B35" s="23" t="s">
        <v>22</v>
      </c>
      <c r="C35" s="41"/>
      <c r="D35" s="41"/>
      <c r="E35" s="41"/>
      <c r="F35" s="41"/>
      <c r="G35" s="41"/>
      <c r="H35" s="41"/>
    </row>
  </sheetData>
  <sheetProtection/>
  <protectedRanges>
    <protectedRange sqref="C3:H3" name="Rango1_2"/>
  </protectedRanges>
  <mergeCells count="1">
    <mergeCell ref="A1:H1"/>
  </mergeCells>
  <dataValidations count="8">
    <dataValidation allowBlank="1" showInputMessage="1" showErrorMessage="1" prompt="Para el llenado de este formato se debe utilizar el Clasificador Funcional aprobado por el CONAC a nivel de Finalidad y Función." sqref="A2"/>
    <dataValidation allowBlank="1" showInputMessage="1" showErrorMessage="1" prompt="Modificado menos devengado" sqref="H2"/>
    <dataValidation allowBlank="1" showInputMessage="1" showErrorMessage="1" prompt="Refleja las modificaciones realizadas al Presupuesto Aprobado" sqref="D2"/>
    <dataValidation allowBlank="1" showInputMessage="1" showErrorMessage="1" prompt="Se refiere al nombre que se asigna a cada uno de los desagregados que se señalan." sqref="B2"/>
    <dataValidation allowBlank="1" showInputMessage="1" showErrorMessage="1" prompt="Refleja las asignaciones presupuestarias anuales comprometidas en el Presupuesto de Egresos." sqref="C2"/>
    <dataValidation allowBlank="1" showInputMessage="1" showErrorMessage="1" prompt="Es el momento que refleja la asignación presupuestaria que resulta de incorporar; en su caso, las adecuaciones presupuestarias al presupuesto aprobado." sqref="E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dataValidation allowBlank="1" showInputMessage="1" showErrorMessage="1" prompt="Es el momento que refleja la cancelación total o parcial de las obligaciones de pago, que se concreta mediante el desembolso de efectivo o cualquier otro medio de pago." sqref="G2"/>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H12"/>
  <sheetViews>
    <sheetView zoomScalePageLayoutView="0" workbookViewId="0" topLeftCell="A1">
      <selection activeCell="B17" sqref="B17"/>
    </sheetView>
  </sheetViews>
  <sheetFormatPr defaultColWidth="12" defaultRowHeight="11.25"/>
  <cols>
    <col min="2" max="2" width="87.16015625" style="0" customWidth="1"/>
    <col min="4" max="4" width="16.66015625" style="0" customWidth="1"/>
    <col min="5" max="5" width="18.33203125" style="0" customWidth="1"/>
    <col min="6" max="6" width="17" style="0" customWidth="1"/>
    <col min="7" max="7" width="17.5" style="0" customWidth="1"/>
    <col min="8" max="8" width="18.66015625" style="0" customWidth="1"/>
  </cols>
  <sheetData>
    <row r="1" spans="1:8" ht="38.25" customHeight="1">
      <c r="A1" s="52" t="s">
        <v>216</v>
      </c>
      <c r="B1" s="53"/>
      <c r="C1" s="53"/>
      <c r="D1" s="53"/>
      <c r="E1" s="53"/>
      <c r="F1" s="53"/>
      <c r="G1" s="53"/>
      <c r="H1" s="54"/>
    </row>
    <row r="2" spans="1:8" ht="45">
      <c r="A2" s="56" t="s">
        <v>31</v>
      </c>
      <c r="B2" s="55" t="s">
        <v>4</v>
      </c>
      <c r="C2" s="57" t="s">
        <v>5</v>
      </c>
      <c r="D2" s="57" t="s">
        <v>131</v>
      </c>
      <c r="E2" s="57" t="s">
        <v>6</v>
      </c>
      <c r="F2" s="57" t="s">
        <v>8</v>
      </c>
      <c r="G2" s="57" t="s">
        <v>10</v>
      </c>
      <c r="H2" s="57" t="s">
        <v>11</v>
      </c>
    </row>
    <row r="3" spans="1:8" ht="11.25">
      <c r="A3" s="2">
        <v>900001</v>
      </c>
      <c r="B3" s="3" t="s">
        <v>12</v>
      </c>
      <c r="C3" s="61">
        <f aca="true" t="shared" si="0" ref="C3:H3">C4+C6</f>
        <v>0</v>
      </c>
      <c r="D3" s="61">
        <f t="shared" si="0"/>
        <v>0</v>
      </c>
      <c r="E3" s="61">
        <f t="shared" si="0"/>
        <v>0</v>
      </c>
      <c r="F3" s="61">
        <f t="shared" si="0"/>
        <v>0</v>
      </c>
      <c r="G3" s="61">
        <f t="shared" si="0"/>
        <v>0</v>
      </c>
      <c r="H3" s="62">
        <f t="shared" si="0"/>
        <v>0</v>
      </c>
    </row>
    <row r="4" spans="1:8" ht="11.25">
      <c r="A4" s="27">
        <v>900002</v>
      </c>
      <c r="B4" s="28" t="s">
        <v>56</v>
      </c>
      <c r="C4" s="63">
        <f aca="true" t="shared" si="1" ref="C4:H4">+C5</f>
        <v>0</v>
      </c>
      <c r="D4" s="63">
        <f t="shared" si="1"/>
        <v>0</v>
      </c>
      <c r="E4" s="63">
        <f t="shared" si="1"/>
        <v>0</v>
      </c>
      <c r="F4" s="63">
        <f t="shared" si="1"/>
        <v>0</v>
      </c>
      <c r="G4" s="63">
        <f t="shared" si="1"/>
        <v>0</v>
      </c>
      <c r="H4" s="64">
        <f t="shared" si="1"/>
        <v>0</v>
      </c>
    </row>
    <row r="5" spans="1:8" ht="11.25">
      <c r="A5" s="26">
        <v>31111</v>
      </c>
      <c r="B5" s="25" t="s">
        <v>55</v>
      </c>
      <c r="C5" s="65"/>
      <c r="D5" s="65"/>
      <c r="E5" s="65"/>
      <c r="F5" s="65"/>
      <c r="G5" s="65"/>
      <c r="H5" s="66"/>
    </row>
    <row r="6" spans="1:8" ht="11.25">
      <c r="A6" s="27">
        <v>900003</v>
      </c>
      <c r="B6" s="28" t="s">
        <v>44</v>
      </c>
      <c r="C6" s="63">
        <f aca="true" t="shared" si="2" ref="C6:H6">SUM(C7:C12)</f>
        <v>0</v>
      </c>
      <c r="D6" s="63">
        <f t="shared" si="2"/>
        <v>0</v>
      </c>
      <c r="E6" s="63">
        <f t="shared" si="2"/>
        <v>0</v>
      </c>
      <c r="F6" s="63">
        <f t="shared" si="2"/>
        <v>0</v>
      </c>
      <c r="G6" s="63">
        <f t="shared" si="2"/>
        <v>0</v>
      </c>
      <c r="H6" s="64">
        <f t="shared" si="2"/>
        <v>0</v>
      </c>
    </row>
    <row r="7" spans="1:8" ht="11.25">
      <c r="A7" s="26">
        <v>31120</v>
      </c>
      <c r="B7" s="25" t="s">
        <v>28</v>
      </c>
      <c r="C7" s="65"/>
      <c r="D7" s="65"/>
      <c r="E7" s="65"/>
      <c r="F7" s="65"/>
      <c r="G7" s="65"/>
      <c r="H7" s="66"/>
    </row>
    <row r="8" spans="1:8" ht="15.75">
      <c r="A8" s="26">
        <v>31210</v>
      </c>
      <c r="B8" s="25" t="s">
        <v>45</v>
      </c>
      <c r="C8" s="5"/>
      <c r="D8" s="5"/>
      <c r="E8" s="39" t="s">
        <v>145</v>
      </c>
      <c r="F8" s="5"/>
      <c r="G8" s="5"/>
      <c r="H8" s="6"/>
    </row>
    <row r="9" spans="1:8" ht="11.25">
      <c r="A9" s="26">
        <v>31220</v>
      </c>
      <c r="B9" s="25" t="s">
        <v>46</v>
      </c>
      <c r="C9" s="5"/>
      <c r="D9" s="5"/>
      <c r="E9" s="5"/>
      <c r="F9" s="5"/>
      <c r="G9" s="5"/>
      <c r="H9" s="6"/>
    </row>
    <row r="10" spans="1:8" ht="11.25">
      <c r="A10" s="26">
        <v>32200</v>
      </c>
      <c r="B10" s="25" t="s">
        <v>53</v>
      </c>
      <c r="C10" s="5"/>
      <c r="D10" s="5"/>
      <c r="E10" s="5"/>
      <c r="F10" s="5"/>
      <c r="G10" s="5"/>
      <c r="H10" s="6"/>
    </row>
    <row r="11" spans="1:8" ht="11.25">
      <c r="A11" s="26">
        <v>32300</v>
      </c>
      <c r="B11" s="25" t="s">
        <v>54</v>
      </c>
      <c r="C11" s="5"/>
      <c r="D11" s="5"/>
      <c r="E11" s="5"/>
      <c r="F11" s="5"/>
      <c r="G11" s="5"/>
      <c r="H11" s="6"/>
    </row>
    <row r="12" spans="1:8" ht="11.25">
      <c r="A12" s="29">
        <v>32400</v>
      </c>
      <c r="B12" s="30" t="s">
        <v>30</v>
      </c>
      <c r="C12" s="7"/>
      <c r="D12" s="7"/>
      <c r="E12" s="7"/>
      <c r="F12" s="7"/>
      <c r="G12" s="7"/>
      <c r="H12" s="8"/>
    </row>
  </sheetData>
  <sheetProtection/>
  <protectedRanges>
    <protectedRange sqref="C3:H3" name="Rango1_2_1"/>
  </protectedRanges>
  <mergeCells count="1">
    <mergeCell ref="A1:H1"/>
  </mergeCells>
  <dataValidations count="8">
    <dataValidation allowBlank="1" showInputMessage="1" showErrorMessage="1" prompt="De acuerdo a la Clasificación Administrativa, publicada en el DOF del 7 de julio de 2011." sqref="A2"/>
    <dataValidation allowBlank="1" showInputMessage="1" showErrorMessage="1" prompt="Se refiere al nombre que se asigna a cada uno de los desagregados que se señalan." sqref="B2"/>
    <dataValidation allowBlank="1" showInputMessage="1" showErrorMessage="1" prompt="Modificado menos devengado" sqref="H2"/>
    <dataValidation allowBlank="1" showInputMessage="1" showErrorMessage="1" prompt="Refleja las modificaciones realizadas al Presupuesto Aprobado" sqref="D2"/>
    <dataValidation allowBlank="1" showInputMessage="1" showErrorMessage="1" prompt="Refleja las asignaciones presupuestarias anuales comprometidas en el Presupuesto de Egresos." sqref="C2"/>
    <dataValidation allowBlank="1" showInputMessage="1" showErrorMessage="1" prompt="Es el momento que refleja la asignación presupuestaria que resulta de incorporar; en su caso, las adecuaciones presupuestarias al presupuesto aprobado." sqref="E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dataValidation allowBlank="1" showInputMessage="1" showErrorMessage="1" prompt="Es el momento que refleja la cancelación total o parcial de las obligaciones de pago, que se concreta mediante el desembolso de efectivo o cualquier otro medio de pago." sqref="G2"/>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H16"/>
  <sheetViews>
    <sheetView zoomScalePageLayoutView="0" workbookViewId="0" topLeftCell="A1">
      <selection activeCell="B20" sqref="B20"/>
    </sheetView>
  </sheetViews>
  <sheetFormatPr defaultColWidth="12" defaultRowHeight="11.25"/>
  <cols>
    <col min="2" max="2" width="81.16015625" style="0" customWidth="1"/>
    <col min="4" max="4" width="20.33203125" style="0" customWidth="1"/>
    <col min="5" max="5" width="15.16015625" style="0" customWidth="1"/>
    <col min="6" max="6" width="15.5" style="0" customWidth="1"/>
    <col min="8" max="8" width="20.5" style="0" customWidth="1"/>
  </cols>
  <sheetData>
    <row r="1" spans="1:8" ht="50.25" customHeight="1">
      <c r="A1" s="52" t="s">
        <v>216</v>
      </c>
      <c r="B1" s="53"/>
      <c r="C1" s="53"/>
      <c r="D1" s="53"/>
      <c r="E1" s="53"/>
      <c r="F1" s="53"/>
      <c r="G1" s="53"/>
      <c r="H1" s="54"/>
    </row>
    <row r="2" spans="1:8" ht="45">
      <c r="A2" s="56" t="s">
        <v>31</v>
      </c>
      <c r="B2" s="55" t="s">
        <v>4</v>
      </c>
      <c r="C2" s="57" t="s">
        <v>5</v>
      </c>
      <c r="D2" s="57" t="s">
        <v>131</v>
      </c>
      <c r="E2" s="57" t="s">
        <v>6</v>
      </c>
      <c r="F2" s="57" t="s">
        <v>8</v>
      </c>
      <c r="G2" s="57" t="s">
        <v>10</v>
      </c>
      <c r="H2" s="57" t="s">
        <v>11</v>
      </c>
    </row>
    <row r="3" spans="1:8" ht="11.25">
      <c r="A3" s="32">
        <v>900001</v>
      </c>
      <c r="B3" s="3" t="s">
        <v>12</v>
      </c>
      <c r="C3" s="61">
        <f aca="true" t="shared" si="0" ref="C3:H3">C4+C9</f>
        <v>0</v>
      </c>
      <c r="D3" s="61">
        <f t="shared" si="0"/>
        <v>0</v>
      </c>
      <c r="E3" s="61">
        <f t="shared" si="0"/>
        <v>0</v>
      </c>
      <c r="F3" s="61">
        <f t="shared" si="0"/>
        <v>0</v>
      </c>
      <c r="G3" s="61">
        <f t="shared" si="0"/>
        <v>0</v>
      </c>
      <c r="H3" s="62">
        <f t="shared" si="0"/>
        <v>0</v>
      </c>
    </row>
    <row r="4" spans="1:8" ht="11.25">
      <c r="A4" s="33">
        <v>21110</v>
      </c>
      <c r="B4" s="28" t="s">
        <v>57</v>
      </c>
      <c r="C4" s="63">
        <f aca="true" t="shared" si="1" ref="C4:H4">SUM(C5:C8)</f>
        <v>0</v>
      </c>
      <c r="D4" s="63">
        <f t="shared" si="1"/>
        <v>0</v>
      </c>
      <c r="E4" s="63">
        <f t="shared" si="1"/>
        <v>0</v>
      </c>
      <c r="F4" s="63">
        <f t="shared" si="1"/>
        <v>0</v>
      </c>
      <c r="G4" s="63">
        <f t="shared" si="1"/>
        <v>0</v>
      </c>
      <c r="H4" s="64">
        <f t="shared" si="1"/>
        <v>0</v>
      </c>
    </row>
    <row r="5" spans="1:8" ht="11.25">
      <c r="A5" s="33">
        <v>21111</v>
      </c>
      <c r="B5" s="31" t="s">
        <v>23</v>
      </c>
      <c r="C5" s="65"/>
      <c r="D5" s="65"/>
      <c r="E5" s="65"/>
      <c r="F5" s="65"/>
      <c r="G5" s="65"/>
      <c r="H5" s="66"/>
    </row>
    <row r="6" spans="1:8" ht="15.75">
      <c r="A6" s="33">
        <v>21112</v>
      </c>
      <c r="B6" s="31" t="s">
        <v>24</v>
      </c>
      <c r="C6" s="65"/>
      <c r="D6" s="67" t="s">
        <v>145</v>
      </c>
      <c r="E6" s="65"/>
      <c r="F6" s="65"/>
      <c r="G6" s="65"/>
      <c r="H6" s="66"/>
    </row>
    <row r="7" spans="1:8" ht="11.25">
      <c r="A7" s="33">
        <v>21113</v>
      </c>
      <c r="B7" s="31" t="s">
        <v>25</v>
      </c>
      <c r="C7" s="65"/>
      <c r="D7" s="65"/>
      <c r="E7" s="65"/>
      <c r="F7" s="65"/>
      <c r="G7" s="65"/>
      <c r="H7" s="66"/>
    </row>
    <row r="8" spans="1:8" ht="11.25">
      <c r="A8" s="33">
        <v>21114</v>
      </c>
      <c r="B8" s="31" t="s">
        <v>26</v>
      </c>
      <c r="C8" s="65"/>
      <c r="D8" s="65"/>
      <c r="E8" s="65"/>
      <c r="F8" s="65"/>
      <c r="G8" s="65"/>
      <c r="H8" s="66"/>
    </row>
    <row r="9" spans="1:8" ht="11.25">
      <c r="A9" s="34">
        <v>900002</v>
      </c>
      <c r="B9" s="28" t="s">
        <v>44</v>
      </c>
      <c r="C9" s="63">
        <f aca="true" t="shared" si="2" ref="C9:H9">SUM(C10:C16)</f>
        <v>0</v>
      </c>
      <c r="D9" s="63">
        <f t="shared" si="2"/>
        <v>0</v>
      </c>
      <c r="E9" s="63">
        <f t="shared" si="2"/>
        <v>0</v>
      </c>
      <c r="F9" s="63">
        <f t="shared" si="2"/>
        <v>0</v>
      </c>
      <c r="G9" s="63">
        <f t="shared" si="2"/>
        <v>0</v>
      </c>
      <c r="H9" s="64">
        <f t="shared" si="2"/>
        <v>0</v>
      </c>
    </row>
    <row r="10" spans="1:8" ht="11.25">
      <c r="A10" s="33">
        <v>21120</v>
      </c>
      <c r="B10" s="31" t="s">
        <v>28</v>
      </c>
      <c r="C10" s="5"/>
      <c r="D10" s="5"/>
      <c r="E10" s="5"/>
      <c r="F10" s="5"/>
      <c r="G10" s="5"/>
      <c r="H10" s="6"/>
    </row>
    <row r="11" spans="1:8" ht="11.25">
      <c r="A11" s="33">
        <v>21130</v>
      </c>
      <c r="B11" s="31" t="s">
        <v>27</v>
      </c>
      <c r="C11" s="5"/>
      <c r="D11" s="5"/>
      <c r="E11" s="5"/>
      <c r="F11" s="5"/>
      <c r="G11" s="5"/>
      <c r="H11" s="6"/>
    </row>
    <row r="12" spans="1:8" ht="11.25">
      <c r="A12" s="33">
        <v>21210</v>
      </c>
      <c r="B12" s="31" t="s">
        <v>29</v>
      </c>
      <c r="C12" s="5"/>
      <c r="D12" s="5"/>
      <c r="E12" s="5"/>
      <c r="F12" s="5"/>
      <c r="G12" s="5"/>
      <c r="H12" s="6"/>
    </row>
    <row r="13" spans="1:8" ht="11.25">
      <c r="A13" s="33">
        <v>21220</v>
      </c>
      <c r="B13" s="31" t="s">
        <v>42</v>
      </c>
      <c r="C13" s="5"/>
      <c r="D13" s="5"/>
      <c r="E13" s="5"/>
      <c r="F13" s="5"/>
      <c r="G13" s="5"/>
      <c r="H13" s="6"/>
    </row>
    <row r="14" spans="1:8" ht="11.25">
      <c r="A14" s="33">
        <v>22200</v>
      </c>
      <c r="B14" s="31" t="s">
        <v>43</v>
      </c>
      <c r="C14" s="5"/>
      <c r="D14" s="5"/>
      <c r="E14" s="5"/>
      <c r="F14" s="5"/>
      <c r="G14" s="5"/>
      <c r="H14" s="6"/>
    </row>
    <row r="15" spans="1:8" ht="11.25">
      <c r="A15" s="35">
        <v>22300</v>
      </c>
      <c r="B15" s="36" t="s">
        <v>58</v>
      </c>
      <c r="C15" s="5"/>
      <c r="D15" s="5"/>
      <c r="E15" s="5"/>
      <c r="F15" s="5"/>
      <c r="G15" s="5"/>
      <c r="H15" s="6"/>
    </row>
    <row r="16" spans="1:8" ht="11.25">
      <c r="A16" s="37">
        <v>22400</v>
      </c>
      <c r="B16" s="38" t="s">
        <v>30</v>
      </c>
      <c r="C16" s="7"/>
      <c r="D16" s="7"/>
      <c r="E16" s="7"/>
      <c r="F16" s="7"/>
      <c r="G16" s="7"/>
      <c r="H16" s="8"/>
    </row>
  </sheetData>
  <sheetProtection/>
  <protectedRanges>
    <protectedRange sqref="C3:H3" name="Rango1_2"/>
  </protectedRanges>
  <mergeCells count="1">
    <mergeCell ref="A1:H1"/>
  </mergeCells>
  <dataValidations count="8">
    <dataValidation allowBlank="1" showInputMessage="1" showErrorMessage="1" prompt="Es el momento que refleja la cancelación total o parcial de las obligaciones de pago, que se concreta mediante el desembolso de efectivo o cualquier otro medio de pago." sqref="G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dataValidation allowBlank="1" showInputMessage="1" showErrorMessage="1" prompt="Es el momento que refleja la asignación presupuestaria que resulta de incorporar; en su caso, las adecuaciones presupuestarias al presupuesto aprobado." sqref="E2"/>
    <dataValidation allowBlank="1" showInputMessage="1" showErrorMessage="1" prompt="Refleja las asignaciones presupuestarias anuales comprometidas en el Presupuesto de Egresos." sqref="C2"/>
    <dataValidation allowBlank="1" showInputMessage="1" showErrorMessage="1" prompt="Se refiere al nombre que se asigna a cada uno de los desagregados que se señalan." sqref="B2"/>
    <dataValidation allowBlank="1" showInputMessage="1" showErrorMessage="1" prompt="De acuerdo a la Clasificación Administrativa, publicada en el DOF del 7 de julio de 2011." sqref="A2"/>
    <dataValidation allowBlank="1" showInputMessage="1" showErrorMessage="1" prompt="Refleja las modificaciones realizadas al Presupuesto Aprobado" sqref="D2"/>
    <dataValidation allowBlank="1" showInputMessage="1" showErrorMessage="1" prompt="Modificado menos devengado" sqref="H2"/>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H2" sqref="A1:H2"/>
    </sheetView>
  </sheetViews>
  <sheetFormatPr defaultColWidth="12" defaultRowHeight="11.25"/>
  <cols>
    <col min="2" max="2" width="50.5" style="0" customWidth="1"/>
    <col min="3" max="3" width="20.33203125" style="0" customWidth="1"/>
    <col min="4" max="4" width="22.16015625" style="0" customWidth="1"/>
    <col min="5" max="5" width="19" style="0" customWidth="1"/>
    <col min="6" max="6" width="19.83203125" style="0" customWidth="1"/>
    <col min="7" max="7" width="21" style="0" customWidth="1"/>
    <col min="8" max="8" width="27.33203125" style="0" customWidth="1"/>
  </cols>
  <sheetData>
    <row r="1" spans="1:8" ht="50.25" customHeight="1">
      <c r="A1" s="52" t="s">
        <v>216</v>
      </c>
      <c r="B1" s="53"/>
      <c r="C1" s="53"/>
      <c r="D1" s="53"/>
      <c r="E1" s="53"/>
      <c r="F1" s="53"/>
      <c r="G1" s="53"/>
      <c r="H1" s="54"/>
    </row>
    <row r="2" spans="1:8" ht="45">
      <c r="A2" s="56" t="s">
        <v>2</v>
      </c>
      <c r="B2" s="55" t="s">
        <v>4</v>
      </c>
      <c r="C2" s="57" t="s">
        <v>5</v>
      </c>
      <c r="D2" s="57" t="s">
        <v>131</v>
      </c>
      <c r="E2" s="57" t="s">
        <v>6</v>
      </c>
      <c r="F2" s="57" t="s">
        <v>8</v>
      </c>
      <c r="G2" s="57" t="s">
        <v>10</v>
      </c>
      <c r="H2" s="57" t="s">
        <v>11</v>
      </c>
    </row>
    <row r="3" spans="1:8" ht="11.25">
      <c r="A3" s="69">
        <v>900001</v>
      </c>
      <c r="B3" s="47" t="s">
        <v>12</v>
      </c>
      <c r="C3" s="41">
        <v>9489442</v>
      </c>
      <c r="D3" s="41">
        <v>1840048</v>
      </c>
      <c r="E3" s="41">
        <v>11329490</v>
      </c>
      <c r="F3" s="41">
        <v>11306731.44</v>
      </c>
      <c r="G3" s="41">
        <v>11089228.34</v>
      </c>
      <c r="H3" s="41">
        <f>+E3-F3</f>
        <v>22758.56000000052</v>
      </c>
    </row>
    <row r="4" spans="1:8" ht="11.25">
      <c r="A4" s="70"/>
      <c r="B4" s="68" t="s">
        <v>146</v>
      </c>
      <c r="C4" s="41">
        <v>9489442</v>
      </c>
      <c r="D4" s="41">
        <v>1840048</v>
      </c>
      <c r="E4" s="41">
        <v>11329490</v>
      </c>
      <c r="F4" s="41">
        <v>11306731.44</v>
      </c>
      <c r="G4" s="41">
        <v>11089228.34</v>
      </c>
      <c r="H4" s="41">
        <f aca="true" t="shared" si="0" ref="H4:H13">+E4-F4</f>
        <v>22758.56000000052</v>
      </c>
    </row>
    <row r="5" spans="1:8" ht="11.25">
      <c r="A5" s="70"/>
      <c r="B5" s="68" t="s">
        <v>147</v>
      </c>
      <c r="C5" s="41">
        <v>9489442</v>
      </c>
      <c r="D5" s="41">
        <v>1840048</v>
      </c>
      <c r="E5" s="41">
        <v>11329490</v>
      </c>
      <c r="F5" s="41">
        <v>11306731.44</v>
      </c>
      <c r="G5" s="41">
        <v>11089228.34</v>
      </c>
      <c r="H5" s="41">
        <f t="shared" si="0"/>
        <v>22758.56000000052</v>
      </c>
    </row>
    <row r="6" spans="1:8" ht="11.25">
      <c r="A6" s="70"/>
      <c r="B6" s="68" t="s">
        <v>148</v>
      </c>
      <c r="C6" s="41">
        <v>9489442</v>
      </c>
      <c r="D6" s="41">
        <v>1840048</v>
      </c>
      <c r="E6" s="41">
        <v>11329490</v>
      </c>
      <c r="F6" s="41">
        <v>11306731.44</v>
      </c>
      <c r="G6" s="41">
        <v>11089228.34</v>
      </c>
      <c r="H6" s="41">
        <f t="shared" si="0"/>
        <v>22758.56000000052</v>
      </c>
    </row>
    <row r="7" spans="1:8" ht="11.25">
      <c r="A7" s="70"/>
      <c r="B7" s="68" t="s">
        <v>149</v>
      </c>
      <c r="C7" s="41">
        <v>9489442</v>
      </c>
      <c r="D7" s="41">
        <v>1840048</v>
      </c>
      <c r="E7" s="41">
        <v>11329490</v>
      </c>
      <c r="F7" s="41">
        <v>11306731.44</v>
      </c>
      <c r="G7" s="41">
        <v>11089228.34</v>
      </c>
      <c r="H7" s="41">
        <f t="shared" si="0"/>
        <v>22758.56000000052</v>
      </c>
    </row>
    <row r="8" spans="1:8" ht="11.25">
      <c r="A8" s="70"/>
      <c r="B8" s="68" t="s">
        <v>150</v>
      </c>
      <c r="C8" s="41">
        <v>9489442</v>
      </c>
      <c r="D8" s="41">
        <v>1840048</v>
      </c>
      <c r="E8" s="41">
        <v>11329490</v>
      </c>
      <c r="F8" s="41">
        <v>11306731.44</v>
      </c>
      <c r="G8" s="41">
        <v>11089228.34</v>
      </c>
      <c r="H8" s="41">
        <f t="shared" si="0"/>
        <v>22758.56000000052</v>
      </c>
    </row>
    <row r="9" spans="1:8" ht="11.25">
      <c r="A9" s="49" t="str">
        <f>+MID(B9,8,10)</f>
        <v>31120-8801</v>
      </c>
      <c r="B9" s="68" t="s">
        <v>151</v>
      </c>
      <c r="C9" s="44">
        <v>2320723.47</v>
      </c>
      <c r="D9" s="44">
        <v>307201.65</v>
      </c>
      <c r="E9" s="44">
        <v>2627925.12</v>
      </c>
      <c r="F9" s="44">
        <v>2621213.44</v>
      </c>
      <c r="G9" s="44">
        <v>2593717.17</v>
      </c>
      <c r="H9" s="44">
        <f t="shared" si="0"/>
        <v>6711.680000000168</v>
      </c>
    </row>
    <row r="10" spans="1:8" ht="11.25">
      <c r="A10" s="49" t="str">
        <f>+MID(B10,8,10)</f>
        <v>31120-8802</v>
      </c>
      <c r="B10" s="68" t="s">
        <v>152</v>
      </c>
      <c r="C10" s="44">
        <v>2899615.8</v>
      </c>
      <c r="D10" s="44">
        <v>550385.77</v>
      </c>
      <c r="E10" s="44">
        <v>3450001.57</v>
      </c>
      <c r="F10" s="44">
        <v>3449271.59</v>
      </c>
      <c r="G10" s="44">
        <v>3367903.22</v>
      </c>
      <c r="H10" s="44">
        <f t="shared" si="0"/>
        <v>729.9799999999814</v>
      </c>
    </row>
    <row r="11" spans="1:8" ht="11.25">
      <c r="A11" s="49" t="str">
        <f>+MID(B11,8,10)</f>
        <v>31120-8803</v>
      </c>
      <c r="B11" s="68" t="s">
        <v>153</v>
      </c>
      <c r="C11" s="44">
        <v>989381.67</v>
      </c>
      <c r="D11" s="44">
        <v>218745.55</v>
      </c>
      <c r="E11" s="44">
        <v>1208127.22</v>
      </c>
      <c r="F11" s="44">
        <v>1195361.98</v>
      </c>
      <c r="G11" s="44">
        <v>1166168.43</v>
      </c>
      <c r="H11" s="44">
        <f t="shared" si="0"/>
        <v>12765.23999999999</v>
      </c>
    </row>
    <row r="12" spans="1:8" ht="11.25">
      <c r="A12" s="49" t="str">
        <f>+MID(B12,8,10)</f>
        <v>31120-8804</v>
      </c>
      <c r="B12" s="68" t="s">
        <v>154</v>
      </c>
      <c r="C12" s="44">
        <v>579319.4</v>
      </c>
      <c r="D12" s="44">
        <v>102957.03</v>
      </c>
      <c r="E12" s="44">
        <v>682276.43</v>
      </c>
      <c r="F12" s="44">
        <v>679724.77</v>
      </c>
      <c r="G12" s="44">
        <v>666921.01</v>
      </c>
      <c r="H12" s="44">
        <f t="shared" si="0"/>
        <v>2551.6600000000326</v>
      </c>
    </row>
    <row r="13" spans="1:8" ht="11.25">
      <c r="A13" s="49" t="str">
        <f>+MID(B13,8,10)</f>
        <v>31120-8805</v>
      </c>
      <c r="B13" s="68" t="s">
        <v>155</v>
      </c>
      <c r="C13" s="44">
        <v>2700401.66</v>
      </c>
      <c r="D13" s="44">
        <v>660758</v>
      </c>
      <c r="E13" s="44">
        <v>3361159.66</v>
      </c>
      <c r="F13" s="44">
        <v>3361159.66</v>
      </c>
      <c r="G13" s="44">
        <v>3294518.51</v>
      </c>
      <c r="H13" s="44">
        <f t="shared" si="0"/>
        <v>0</v>
      </c>
    </row>
  </sheetData>
  <sheetProtection/>
  <protectedRanges>
    <protectedRange sqref="C3:H3" name="Rango1_2"/>
  </protectedRanges>
  <mergeCells count="1">
    <mergeCell ref="A1:H1"/>
  </mergeCells>
  <dataValidations count="8">
    <dataValidation allowBlank="1" showInputMessage="1" showErrorMessage="1" prompt="Modificado menos devengado" sqref="H2"/>
    <dataValidation allowBlank="1" showInputMessage="1" showErrorMessage="1" prompt="Refleja las modificaciones realizadas al Presupuesto Aprobado" sqref="D2"/>
    <dataValidation allowBlank="1" showInputMessage="1" showErrorMessage="1" prompt="De acuerdo a la Clasificación Administrativa, publicada en el DOF del 7 de julio de 2011.  Además incluir la UR, separado por guion (CA - UR)." sqref="A2"/>
    <dataValidation allowBlank="1" showInputMessage="1" showErrorMessage="1" prompt="Se refiere al nombre que se asigna a cada uno de los desagregados que se señalan." sqref="B2"/>
    <dataValidation allowBlank="1" showInputMessage="1" showErrorMessage="1" prompt="Refleja las asignaciones presupuestarias anuales comprometidas en el Presupuesto de Egresos." sqref="C2"/>
    <dataValidation allowBlank="1" showInputMessage="1" showErrorMessage="1" prompt="Es el momento que refleja la asignación presupuestaria que resulta de incorporar; en su caso, las adecuaciones presupuestarias al presupuesto aprobado." sqref="E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dataValidation allowBlank="1" showInputMessage="1" showErrorMessage="1" prompt="Es el momento que refleja la cancelación total o parcial de las obligaciones de pago, que se concreta mediante el desembolso de efectivo o cualquier otro medio de pago." sqref="G2"/>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Luis Montoya</cp:lastModifiedBy>
  <cp:lastPrinted>2016-11-07T18:45:44Z</cp:lastPrinted>
  <dcterms:created xsi:type="dcterms:W3CDTF">2014-02-10T03:37:14Z</dcterms:created>
  <dcterms:modified xsi:type="dcterms:W3CDTF">2017-04-20T15:32:13Z</dcterms:modified>
  <cp:category/>
  <cp:version/>
  <cp:contentType/>
  <cp:contentStatus/>
</cp:coreProperties>
</file>